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0833b145879a9/Desktop/"/>
    </mc:Choice>
  </mc:AlternateContent>
  <xr:revisionPtr revIDLastSave="68" documentId="8_{1001094E-AD28-495E-A744-4127720B72B6}" xr6:coauthVersionLast="47" xr6:coauthVersionMax="47" xr10:uidLastSave="{2C3820C6-3900-4CE5-BAD0-53F74102874F}"/>
  <bookViews>
    <workbookView xWindow="3940" yWindow="1680" windowWidth="9100" windowHeight="9080" xr2:uid="{1F1A454C-B310-4234-95DA-AB834C1E8981}"/>
  </bookViews>
  <sheets>
    <sheet name="Hukdis" sheetId="6" r:id="rId1"/>
    <sheet name="Basic TPP" sheetId="2" r:id="rId2"/>
    <sheet name="RS (68%)" sheetId="1" r:id="rId3"/>
    <sheet name="PKM (85%)" sheetId="3" r:id="rId4"/>
    <sheet name="UPT IFK (100%)" sheetId="4" r:id="rId5"/>
    <sheet name="UPT Labkes (100%)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" hidden="1">[1]A!#REF!</definedName>
    <definedName name="_3" localSheetId="4">#REF!</definedName>
    <definedName name="_3" localSheetId="5">#REF!</definedName>
    <definedName name="_3">#REF!</definedName>
    <definedName name="_DLH" localSheetId="1" hidden="1">[2]A!#REF!</definedName>
    <definedName name="_DLH" localSheetId="4" hidden="1">[2]A!#REF!</definedName>
    <definedName name="_DLH" localSheetId="5" hidden="1">[2]A!#REF!</definedName>
    <definedName name="_DLH" hidden="1">[2]A!#REF!</definedName>
    <definedName name="_xlnm._FilterDatabase" localSheetId="0" hidden="1">Hukdis!$A$7:$AO$14</definedName>
    <definedName name="_xlnm._FilterDatabase" localSheetId="3" hidden="1">'PKM (85%)'!$A$7:$AP$655</definedName>
    <definedName name="_xlnm._FilterDatabase" localSheetId="2" hidden="1">'RS (68%)'!$A$7:$AO$254</definedName>
    <definedName name="_Key2" localSheetId="1" hidden="1">[2]A!#REF!</definedName>
    <definedName name="_Key2" localSheetId="4" hidden="1">[2]A!#REF!</definedName>
    <definedName name="_Key2" localSheetId="5" hidden="1">[2]A!#REF!</definedName>
    <definedName name="_Key2" hidden="1">[2]A!#REF!</definedName>
    <definedName name="_Order1" hidden="1">0</definedName>
    <definedName name="_Order2" hidden="1">255</definedName>
    <definedName name="_Sort" localSheetId="1" hidden="1">[2]A!#REF!</definedName>
    <definedName name="_Sort" localSheetId="4" hidden="1">[2]A!#REF!</definedName>
    <definedName name="_Sort" localSheetId="5" hidden="1">[2]A!#REF!</definedName>
    <definedName name="_Sort" hidden="1">[2]A!#REF!</definedName>
    <definedName name="a" localSheetId="4">#REF!</definedName>
    <definedName name="a" localSheetId="5">#REF!</definedName>
    <definedName name="a">#REF!</definedName>
    <definedName name="aaaaaaaaaaaaaaaaaaaaaa" localSheetId="4">#REF!</definedName>
    <definedName name="aaaaaaaaaaaaaaaaaaaaaa" localSheetId="5">#REF!</definedName>
    <definedName name="aaaaaaaaaaaaaaaaaaaaaa">#REF!</definedName>
    <definedName name="aaaaaaaaaaaaaaaaaaaaaaa" localSheetId="4">#REF!</definedName>
    <definedName name="aaaaaaaaaaaaaaaaaaaaaaa" localSheetId="5">#REF!</definedName>
    <definedName name="aaaaaaaaaaaaaaaaaaaaaaa">#REF!</definedName>
    <definedName name="ad">#REF!</definedName>
    <definedName name="asda">#REF!</definedName>
    <definedName name="at" localSheetId="1" hidden="1">[2]A!#REF!</definedName>
    <definedName name="at" localSheetId="4" hidden="1">[2]A!#REF!</definedName>
    <definedName name="at" localSheetId="5" hidden="1">[2]A!#REF!</definedName>
    <definedName name="at" hidden="1">[2]A!#REF!</definedName>
    <definedName name="bbbb_11" localSheetId="1" hidden="1">#REF!</definedName>
    <definedName name="bbbb_11" localSheetId="4" hidden="1">#REF!</definedName>
    <definedName name="bbbb_11" localSheetId="5" hidden="1">#REF!</definedName>
    <definedName name="bbbb_11" hidden="1">#REF!</definedName>
    <definedName name="BK">[3]Parameter!$B$3</definedName>
    <definedName name="BK_PUSK">[3]Parameter!$B$5</definedName>
    <definedName name="BK_RSSS">[3]Parameter!$B$4</definedName>
    <definedName name="BKD" localSheetId="1" hidden="1">[2]A!#REF!</definedName>
    <definedName name="BKD" localSheetId="4" hidden="1">[2]A!#REF!</definedName>
    <definedName name="BKD" localSheetId="5" hidden="1">[2]A!#REF!</definedName>
    <definedName name="BKD" hidden="1">[2]A!#REF!</definedName>
    <definedName name="BLH" localSheetId="4">#REF!</definedName>
    <definedName name="BLH" localSheetId="5">#REF!</definedName>
    <definedName name="BLH">#REF!</definedName>
    <definedName name="bpbd_12" localSheetId="4">#REF!</definedName>
    <definedName name="bpbd_12" localSheetId="5">#REF!</definedName>
    <definedName name="bpbd_12">#REF!</definedName>
    <definedName name="bpjsP3K_0123">[4]bpjsP3K_0123!$1:$1048576</definedName>
    <definedName name="bpjsP3K_0423">[5]bpjsP3K_0423!$1:$1048576</definedName>
    <definedName name="CPNS" hidden="1">[1]A!#REF!</definedName>
    <definedName name="_xlnm.Database" localSheetId="4">#REF!</definedName>
    <definedName name="_xlnm.Database" localSheetId="5">#REF!</definedName>
    <definedName name="_xlnm.Database">#REF!</definedName>
    <definedName name="db_7580" localSheetId="4">#REF!</definedName>
    <definedName name="db_7580" localSheetId="5">#REF!</definedName>
    <definedName name="db_7580">#REF!</definedName>
    <definedName name="DL_H" localSheetId="4">#REF!</definedName>
    <definedName name="DL_H" localSheetId="5">#REF!</definedName>
    <definedName name="DL_H">#REF!</definedName>
    <definedName name="DLH" localSheetId="4">[6]sampel!#REF!</definedName>
    <definedName name="DLH" localSheetId="5">[6]sampel!#REF!</definedName>
    <definedName name="DLH">[6]sampel!#REF!</definedName>
    <definedName name="DLH_12" localSheetId="4">[6]sampel!#REF!</definedName>
    <definedName name="DLH_12" localSheetId="5">[6]sampel!#REF!</definedName>
    <definedName name="DLH_12">[6]sampel!#REF!</definedName>
    <definedName name="DPA" localSheetId="4">#REF!</definedName>
    <definedName name="DPA" localSheetId="5">#REF!</definedName>
    <definedName name="DPA">#REF!</definedName>
    <definedName name="eeeee" localSheetId="4">#REF!</definedName>
    <definedName name="eeeee" localSheetId="5">#REF!</definedName>
    <definedName name="eeeee">#REF!</definedName>
    <definedName name="FAKTOR__2__WEWENANG_PENYELIAAN_DAN_MANAJERIAL__3_Level_6" localSheetId="4">#REF!</definedName>
    <definedName name="FAKTOR__2__WEWENANG_PENYELIAAN_DAN_MANAJERIAL__3_Level_6" localSheetId="5">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 localSheetId="4">[7]sampel!#REF!</definedName>
    <definedName name="FFF" localSheetId="5">[7]sampel!#REF!</definedName>
    <definedName name="FFF">[7]sampel!#REF!</definedName>
    <definedName name="G" localSheetId="1" hidden="1">[1]A!#REF!</definedName>
    <definedName name="G" localSheetId="4" hidden="1">[1]A!#REF!</definedName>
    <definedName name="G" localSheetId="5" hidden="1">[1]A!#REF!</definedName>
    <definedName name="G" hidden="1">[1]A!#REF!</definedName>
    <definedName name="GAJI_01" localSheetId="4">#REF!</definedName>
    <definedName name="GAJI_01" localSheetId="5">#REF!</definedName>
    <definedName name="GAJI_01">#REF!</definedName>
    <definedName name="GAJI_02" localSheetId="4">#REF!</definedName>
    <definedName name="GAJI_02" localSheetId="5">#REF!</definedName>
    <definedName name="GAJI_02">#REF!</definedName>
    <definedName name="GAJI_03" localSheetId="4">#REF!</definedName>
    <definedName name="GAJI_03" localSheetId="5">#REF!</definedName>
    <definedName name="GAJI_03">#REF!</definedName>
    <definedName name="GAJI_12">#REF!</definedName>
    <definedName name="GAJIP3K_0123">[4]GAJIP3K_0123!$1:$1048576</definedName>
    <definedName name="GAJIP3K_0223" localSheetId="4">#REF!</definedName>
    <definedName name="GAJIP3K_0223" localSheetId="5">#REF!</definedName>
    <definedName name="GAJIP3K_0223">#REF!</definedName>
    <definedName name="GAJIP3K_0323" localSheetId="4">#REF!</definedName>
    <definedName name="GAJIP3K_0323" localSheetId="5">#REF!</definedName>
    <definedName name="GAJIP3K_0323">#REF!</definedName>
    <definedName name="GAJIP3K_0423">[5]GAJIP3K_0423!$1:$1048576</definedName>
    <definedName name="GAJIP3K_0523" localSheetId="4">#REF!</definedName>
    <definedName name="GAJIP3K_0523" localSheetId="5">#REF!</definedName>
    <definedName name="GAJIP3K_0523">#REF!</definedName>
    <definedName name="gggggg" localSheetId="1" hidden="1">[8]A!#REF!</definedName>
    <definedName name="gggggg" localSheetId="4" hidden="1">[8]A!#REF!</definedName>
    <definedName name="gggggg" localSheetId="5" hidden="1">[8]A!#REF!</definedName>
    <definedName name="gggggg" hidden="1">[8]A!#REF!</definedName>
    <definedName name="ggggggg" localSheetId="4">[9]sampel!#REF!</definedName>
    <definedName name="ggggggg" localSheetId="5">[9]sampel!#REF!</definedName>
    <definedName name="ggggggg">[9]sampel!#REF!</definedName>
    <definedName name="GUGUN" localSheetId="4">[9]sampel!#REF!</definedName>
    <definedName name="GUGUN" localSheetId="5">[9]sampel!#REF!</definedName>
    <definedName name="GUGUN">[9]sampel!#REF!</definedName>
    <definedName name="h" localSheetId="1" hidden="1">[1]A!#REF!</definedName>
    <definedName name="h" hidden="1">[1]A!#REF!</definedName>
    <definedName name="JF_kelas10">'[10]Parameter 2023'!$H$25</definedName>
    <definedName name="JFT" localSheetId="4">[9]sampel!#REF!</definedName>
    <definedName name="JFT" localSheetId="5">[9]sampel!#REF!</definedName>
    <definedName name="JFT">[9]sampel!#REF!</definedName>
    <definedName name="jfu" localSheetId="4">[9]sampel!#REF!</definedName>
    <definedName name="jfu" localSheetId="5">[9]sampel!#REF!</definedName>
    <definedName name="jfu">[9]sampel!#REF!</definedName>
    <definedName name="JO" localSheetId="4">[11]sampel!#REF!</definedName>
    <definedName name="JO" localSheetId="5">[11]sampel!#REF!</definedName>
    <definedName name="JO">[11]sampel!#REF!</definedName>
    <definedName name="JobPrice" localSheetId="4">[12]sampel!#REF!</definedName>
    <definedName name="JobPrice" localSheetId="5">[12]sampel!#REF!</definedName>
    <definedName name="JobPrice">[12]sampel!#REF!</definedName>
    <definedName name="JobPrice___0" localSheetId="4">[13]sampel!#REF!</definedName>
    <definedName name="JobPrice___0" localSheetId="5">[13]sampel!#REF!</definedName>
    <definedName name="JobPrice___0">[13]sampel!#REF!</definedName>
    <definedName name="JobPrice___0_3" localSheetId="4">[14]sampel!#REF!</definedName>
    <definedName name="JobPrice___0_3" localSheetId="5">[14]sampel!#REF!</definedName>
    <definedName name="JobPrice___0_3">[14]sampel!#REF!</definedName>
    <definedName name="JobPrice___0_4" localSheetId="4">[14]sampel!#REF!</definedName>
    <definedName name="JobPrice___0_4" localSheetId="5">[14]sampel!#REF!</definedName>
    <definedName name="JobPrice___0_4">[14]sampel!#REF!</definedName>
    <definedName name="JobPrice_3" localSheetId="4">[15]sampel!#REF!</definedName>
    <definedName name="JobPrice_3" localSheetId="5">[15]sampel!#REF!</definedName>
    <definedName name="JobPrice_3">[15]sampel!#REF!</definedName>
    <definedName name="JobPrice_4" localSheetId="4">[15]sampel!#REF!</definedName>
    <definedName name="JobPrice_4" localSheetId="5">[15]sampel!#REF!</definedName>
    <definedName name="JobPrice_4">[15]sampel!#REF!</definedName>
    <definedName name="JobValue" localSheetId="4">[12]sampel!#REF!</definedName>
    <definedName name="JobValue" localSheetId="5">[12]sampel!#REF!</definedName>
    <definedName name="JobValue">[12]sampel!#REF!</definedName>
    <definedName name="JobValue___0" localSheetId="4">[13]sampel!#REF!</definedName>
    <definedName name="JobValue___0" localSheetId="5">[13]sampel!#REF!</definedName>
    <definedName name="JobValue___0">[13]sampel!#REF!</definedName>
    <definedName name="JobValue___0_3" localSheetId="4">[14]sampel!#REF!</definedName>
    <definedName name="JobValue___0_3" localSheetId="5">[14]sampel!#REF!</definedName>
    <definedName name="JobValue___0_3">[14]sampel!#REF!</definedName>
    <definedName name="JobValue___0_4" localSheetId="4">[14]sampel!#REF!</definedName>
    <definedName name="JobValue___0_4" localSheetId="5">[14]sampel!#REF!</definedName>
    <definedName name="JobValue___0_4">[14]sampel!#REF!</definedName>
    <definedName name="JobValue_3" localSheetId="4">[15]sampel!#REF!</definedName>
    <definedName name="JobValue_3" localSheetId="5">[15]sampel!#REF!</definedName>
    <definedName name="JobValue_3">[15]sampel!#REF!</definedName>
    <definedName name="JobValue_4" localSheetId="4">[15]sampel!#REF!</definedName>
    <definedName name="JobValue_4" localSheetId="5">[15]sampel!#REF!</definedName>
    <definedName name="JobValue_4">[15]sampel!#REF!</definedName>
    <definedName name="jok" localSheetId="4">[11]sampel!#REF!</definedName>
    <definedName name="jok" localSheetId="5">[11]sampel!#REF!</definedName>
    <definedName name="jok">[11]sampel!#REF!</definedName>
    <definedName name="JP" localSheetId="4">[11]sampel!#REF!</definedName>
    <definedName name="JP" localSheetId="5">[11]sampel!#REF!</definedName>
    <definedName name="JP">[11]sampel!#REF!</definedName>
    <definedName name="JPRI" localSheetId="4">[11]sampel!#REF!</definedName>
    <definedName name="JPRI" localSheetId="5">[11]sampel!#REF!</definedName>
    <definedName name="JPRI">[11]sampel!#REF!</definedName>
    <definedName name="JV" localSheetId="4">[11]sampel!#REF!</definedName>
    <definedName name="JV" localSheetId="5">[11]sampel!#REF!</definedName>
    <definedName name="JV">[11]sampel!#REF!</definedName>
    <definedName name="JVA" localSheetId="4">[11]sampel!#REF!</definedName>
    <definedName name="JVA" localSheetId="5">[11]sampel!#REF!</definedName>
    <definedName name="JVA">[11]sampel!#REF!</definedName>
    <definedName name="JVAL" localSheetId="4">[11]sampel!#REF!</definedName>
    <definedName name="JVAL" localSheetId="5">[11]sampel!#REF!</definedName>
    <definedName name="JVAL">[11]sampel!#REF!</definedName>
    <definedName name="JVALU" localSheetId="4">[11]sampel!#REF!</definedName>
    <definedName name="JVALU" localSheetId="5">[11]sampel!#REF!</definedName>
    <definedName name="JVALU">[11]sampel!#REF!</definedName>
    <definedName name="Kelas" localSheetId="4">#REF!</definedName>
    <definedName name="Kelas" localSheetId="5">#REF!</definedName>
    <definedName name="Kelas">#REF!</definedName>
    <definedName name="Kelas_Rupiah">[16]Sheet10!$A$2:$B$17</definedName>
    <definedName name="KK_PUSK">[3]Parameter!$E$5</definedName>
    <definedName name="KK_RSSS">[3]Parameter!$E$4</definedName>
    <definedName name="kpnS" localSheetId="4">#REF!</definedName>
    <definedName name="kpnS" localSheetId="5">#REF!</definedName>
    <definedName name="kpnS">#REF!</definedName>
    <definedName name="kpns_12" localSheetId="4">#REF!</definedName>
    <definedName name="kpns_12" localSheetId="5">#REF!</definedName>
    <definedName name="kpns_12">#REF!</definedName>
    <definedName name="kpnTG" localSheetId="4">#REF!</definedName>
    <definedName name="kpnTG" localSheetId="5">#REF!</definedName>
    <definedName name="kpnTG">#REF!</definedName>
    <definedName name="kpnU">#REF!</definedName>
    <definedName name="kpnu_12">#REF!</definedName>
    <definedName name="Kriteria_Penilaian">[16]Sheet5!$D$3:$E$7</definedName>
    <definedName name="LINGKUNGAN" localSheetId="1" hidden="1">[2]A!#REF!</definedName>
    <definedName name="LINGKUNGAN" localSheetId="4" hidden="1">[2]A!#REF!</definedName>
    <definedName name="LINGKUNGAN" localSheetId="5" hidden="1">[2]A!#REF!</definedName>
    <definedName name="LINGKUNGAN" hidden="1">[2]A!#REF!</definedName>
    <definedName name="menpan" localSheetId="4">[9]sampel!#REF!</definedName>
    <definedName name="menpan" localSheetId="5">[9]sampel!#REF!</definedName>
    <definedName name="menpan">[9]sampel!#REF!</definedName>
    <definedName name="p" localSheetId="4">#REF!</definedName>
    <definedName name="p" localSheetId="5">#REF!</definedName>
    <definedName name="p">#REF!</definedName>
    <definedName name="pengali_PUSK">[3]Parameter!$F$5</definedName>
    <definedName name="pengali_RS">[3]Parameter!$F$4</definedName>
    <definedName name="PERDAGIN01" localSheetId="4">[15]sampel!#REF!</definedName>
    <definedName name="PERDAGIN01" localSheetId="5">[15]sampel!#REF!</definedName>
    <definedName name="PERDAGIN01">[15]sampel!#REF!</definedName>
    <definedName name="PK">[3]Parameter!$D$3</definedName>
    <definedName name="PK_PUSK">[3]Parameter!$D$5</definedName>
    <definedName name="PK_RSSS">[3]Parameter!$D$4</definedName>
    <definedName name="PLT_EDIT" localSheetId="4" hidden="1">[1]A!#REF!</definedName>
    <definedName name="PLT_EDIT" localSheetId="5" hidden="1">[1]A!#REF!</definedName>
    <definedName name="PLT_EDIT" hidden="1">[1]A!#REF!</definedName>
    <definedName name="pns_pemko" localSheetId="4">#REF!</definedName>
    <definedName name="pns_pemko" localSheetId="5">#REF!</definedName>
    <definedName name="pns_pemko">#REF!</definedName>
    <definedName name="_xlnm.Print_Area" localSheetId="3">'PKM (85%)'!$A$1:$AP$658</definedName>
    <definedName name="_xlnm.Print_Area" localSheetId="4">'UPT IFK (100%)'!$A$1:$AO$17</definedName>
    <definedName name="_xlnm.Print_Area" localSheetId="5">'UPT Labkes (100%)'!$A$1:$AO$15</definedName>
    <definedName name="_xlnm.Print_Area">#REF!</definedName>
    <definedName name="printarea" localSheetId="4">#REF!</definedName>
    <definedName name="printarea" localSheetId="5">#REF!</definedName>
    <definedName name="printarea">#REF!</definedName>
    <definedName name="Revisi" localSheetId="4">[9]sampel!#REF!</definedName>
    <definedName name="Revisi" localSheetId="5">[9]sampel!#REF!</definedName>
    <definedName name="Revisi">[9]sampel!#REF!</definedName>
    <definedName name="rrr" localSheetId="4">#REF!</definedName>
    <definedName name="rrr" localSheetId="5">#REF!</definedName>
    <definedName name="rrr">#REF!</definedName>
    <definedName name="RRRR" localSheetId="4">#REF!</definedName>
    <definedName name="RRRR" localSheetId="5">#REF!</definedName>
    <definedName name="RRRR">#REF!</definedName>
    <definedName name="rusdiyanto" localSheetId="4">[9]sampel!#REF!</definedName>
    <definedName name="rusdiyanto" localSheetId="5">[9]sampel!#REF!</definedName>
    <definedName name="rusdiyanto">[9]sampel!#REF!</definedName>
    <definedName name="S" localSheetId="1" hidden="1">[1]A!#REF!</definedName>
    <definedName name="S" localSheetId="4" hidden="1">[1]A!#REF!</definedName>
    <definedName name="S" localSheetId="5" hidden="1">[1]A!#REF!</definedName>
    <definedName name="S" hidden="1">[1]A!#REF!</definedName>
    <definedName name="sheet" localSheetId="4">#REF!</definedName>
    <definedName name="sheet" localSheetId="5">#REF!</definedName>
    <definedName name="sheet">#REF!</definedName>
    <definedName name="SITUASI___SITUASI_KHUSUS_6" localSheetId="4">#REF!</definedName>
    <definedName name="SITUASI___SITUASI_KHUSUS_6" localSheetId="5">#REF!</definedName>
    <definedName name="SITUASI___SITUASI_KHUSUS_6">#REF!</definedName>
    <definedName name="test" localSheetId="4">#REF!</definedName>
    <definedName name="test" localSheetId="5">#REF!</definedName>
    <definedName name="test">#REF!</definedName>
    <definedName name="TPP_Guru">#REF!</definedName>
    <definedName name="ttttt">#REF!</definedName>
    <definedName name="weqe">#REF!</definedName>
    <definedName name="y" localSheetId="1" hidden="1">[1]A!#REF!</definedName>
    <definedName name="y" localSheetId="4" hidden="1">[1]A!#REF!</definedName>
    <definedName name="y" localSheetId="5" hidden="1">[1]A!#REF!</definedName>
    <definedName name="y" hidden="1">[1]A!#REF!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4" i="6" l="1"/>
  <c r="AL14" i="6"/>
  <c r="AK14" i="6"/>
  <c r="AJ14" i="6"/>
  <c r="AI14" i="6"/>
  <c r="AH14" i="6"/>
  <c r="AG14" i="6"/>
  <c r="AF14" i="6"/>
  <c r="I13" i="6"/>
  <c r="N13" i="6" s="1"/>
  <c r="I12" i="6"/>
  <c r="AC12" i="6" s="1"/>
  <c r="AD12" i="6" s="1"/>
  <c r="I11" i="6"/>
  <c r="Y11" i="6" s="1"/>
  <c r="I10" i="6"/>
  <c r="N10" i="6" s="1"/>
  <c r="I9" i="6"/>
  <c r="N9" i="6" s="1"/>
  <c r="I8" i="6"/>
  <c r="AA8" i="6" s="1"/>
  <c r="AB8" i="6" s="1"/>
  <c r="I10" i="4"/>
  <c r="W10" i="4" s="1"/>
  <c r="I11" i="4"/>
  <c r="S11" i="4" s="1"/>
  <c r="I12" i="4"/>
  <c r="X12" i="4" s="1"/>
  <c r="I13" i="4"/>
  <c r="X13" i="4" s="1"/>
  <c r="I14" i="4"/>
  <c r="AC14" i="4" s="1"/>
  <c r="AD14" i="4" s="1"/>
  <c r="I15" i="4"/>
  <c r="X15" i="4" s="1"/>
  <c r="I9" i="4"/>
  <c r="AA9" i="4" s="1"/>
  <c r="AB9" i="4" s="1"/>
  <c r="I9" i="5"/>
  <c r="S9" i="5" s="1"/>
  <c r="I10" i="5"/>
  <c r="W10" i="5" s="1"/>
  <c r="I11" i="5"/>
  <c r="U11" i="5" s="1"/>
  <c r="I12" i="5"/>
  <c r="AA12" i="5" s="1"/>
  <c r="AB12" i="5" s="1"/>
  <c r="I13" i="5"/>
  <c r="X13" i="5" s="1"/>
  <c r="I8" i="5"/>
  <c r="AA8" i="5" s="1"/>
  <c r="AB8" i="5" s="1"/>
  <c r="AK14" i="5"/>
  <c r="AJ14" i="5"/>
  <c r="R14" i="5"/>
  <c r="Q14" i="5"/>
  <c r="P14" i="5"/>
  <c r="O14" i="5"/>
  <c r="Y8" i="5"/>
  <c r="X8" i="5"/>
  <c r="U8" i="5"/>
  <c r="T8" i="5"/>
  <c r="AK16" i="4"/>
  <c r="AJ16" i="4"/>
  <c r="R16" i="4"/>
  <c r="Q16" i="4"/>
  <c r="P16" i="4"/>
  <c r="O16" i="4"/>
  <c r="N12" i="6" l="1"/>
  <c r="N11" i="6"/>
  <c r="N8" i="6"/>
  <c r="AA11" i="6"/>
  <c r="AB11" i="6" s="1"/>
  <c r="W10" i="6"/>
  <c r="T10" i="6"/>
  <c r="S10" i="6"/>
  <c r="U10" i="6"/>
  <c r="W13" i="6"/>
  <c r="X10" i="6"/>
  <c r="X13" i="6"/>
  <c r="AA13" i="6"/>
  <c r="AB13" i="6" s="1"/>
  <c r="S9" i="6"/>
  <c r="Y9" i="6"/>
  <c r="X9" i="6"/>
  <c r="W9" i="6"/>
  <c r="Y12" i="6"/>
  <c r="U12" i="6"/>
  <c r="S12" i="6"/>
  <c r="T12" i="6"/>
  <c r="W12" i="6"/>
  <c r="AA12" i="6"/>
  <c r="AB12" i="6" s="1"/>
  <c r="AC10" i="6"/>
  <c r="AD10" i="6" s="1"/>
  <c r="S13" i="6"/>
  <c r="AC13" i="6"/>
  <c r="AD13" i="6" s="1"/>
  <c r="T13" i="6"/>
  <c r="U13" i="6"/>
  <c r="X11" i="6"/>
  <c r="W11" i="6"/>
  <c r="S11" i="6"/>
  <c r="U11" i="6"/>
  <c r="AC11" i="6"/>
  <c r="AD11" i="6" s="1"/>
  <c r="T11" i="6"/>
  <c r="AC8" i="6"/>
  <c r="AD8" i="6" s="1"/>
  <c r="U8" i="6"/>
  <c r="T8" i="6"/>
  <c r="Y8" i="6"/>
  <c r="X8" i="6"/>
  <c r="W8" i="6"/>
  <c r="S8" i="6"/>
  <c r="AA9" i="6"/>
  <c r="AB9" i="6" s="1"/>
  <c r="Y10" i="6"/>
  <c r="AC9" i="6"/>
  <c r="AD9" i="6" s="1"/>
  <c r="U9" i="6"/>
  <c r="T9" i="6"/>
  <c r="AA10" i="6"/>
  <c r="AB10" i="6" s="1"/>
  <c r="X12" i="6"/>
  <c r="Y13" i="6"/>
  <c r="AC13" i="4"/>
  <c r="AD13" i="4" s="1"/>
  <c r="AA13" i="4"/>
  <c r="AB13" i="4" s="1"/>
  <c r="X9" i="5"/>
  <c r="W14" i="4"/>
  <c r="T13" i="4"/>
  <c r="AA13" i="5"/>
  <c r="AB13" i="5" s="1"/>
  <c r="Y13" i="4"/>
  <c r="AC13" i="5"/>
  <c r="AD13" i="5" s="1"/>
  <c r="U14" i="4"/>
  <c r="W9" i="5"/>
  <c r="AC10" i="4"/>
  <c r="AD10" i="4" s="1"/>
  <c r="Y12" i="4"/>
  <c r="AA10" i="4"/>
  <c r="AB10" i="4" s="1"/>
  <c r="AI14" i="5"/>
  <c r="AA12" i="4"/>
  <c r="AB12" i="4" s="1"/>
  <c r="S12" i="5"/>
  <c r="Y15" i="4"/>
  <c r="AA15" i="4"/>
  <c r="AB15" i="4" s="1"/>
  <c r="U9" i="5"/>
  <c r="S10" i="5"/>
  <c r="X11" i="5"/>
  <c r="X10" i="5"/>
  <c r="S10" i="4"/>
  <c r="Y10" i="4"/>
  <c r="X11" i="4"/>
  <c r="T14" i="4"/>
  <c r="T9" i="5"/>
  <c r="W11" i="5"/>
  <c r="N10" i="4"/>
  <c r="T11" i="4"/>
  <c r="AA9" i="5"/>
  <c r="AB9" i="5" s="1"/>
  <c r="Y10" i="5"/>
  <c r="N9" i="5"/>
  <c r="AL16" i="4"/>
  <c r="Y9" i="5"/>
  <c r="Y11" i="5"/>
  <c r="U11" i="4"/>
  <c r="AC9" i="5"/>
  <c r="AD9" i="5" s="1"/>
  <c r="AA10" i="5"/>
  <c r="AB10" i="5" s="1"/>
  <c r="X10" i="4"/>
  <c r="W11" i="4"/>
  <c r="S14" i="4"/>
  <c r="AC10" i="5"/>
  <c r="AD10" i="5" s="1"/>
  <c r="AC12" i="4"/>
  <c r="AD12" i="4" s="1"/>
  <c r="S12" i="4"/>
  <c r="T10" i="4"/>
  <c r="AA11" i="4"/>
  <c r="AB11" i="4" s="1"/>
  <c r="T12" i="4"/>
  <c r="T10" i="5"/>
  <c r="AC11" i="5"/>
  <c r="AD11" i="5" s="1"/>
  <c r="AC12" i="5"/>
  <c r="AD12" i="5" s="1"/>
  <c r="N11" i="5"/>
  <c r="Y11" i="4"/>
  <c r="U12" i="5"/>
  <c r="U10" i="4"/>
  <c r="N11" i="4"/>
  <c r="AC11" i="4"/>
  <c r="AD11" i="4" s="1"/>
  <c r="N13" i="4"/>
  <c r="U10" i="5"/>
  <c r="S11" i="5"/>
  <c r="N10" i="5"/>
  <c r="N12" i="4"/>
  <c r="T12" i="5"/>
  <c r="AA11" i="5"/>
  <c r="AB11" i="5" s="1"/>
  <c r="U12" i="4"/>
  <c r="AF16" i="4"/>
  <c r="W12" i="4"/>
  <c r="S13" i="4"/>
  <c r="T11" i="5"/>
  <c r="AF14" i="5"/>
  <c r="Y13" i="5"/>
  <c r="U13" i="4"/>
  <c r="Y14" i="4"/>
  <c r="U15" i="4"/>
  <c r="N15" i="4"/>
  <c r="AC15" i="4"/>
  <c r="AD15" i="4" s="1"/>
  <c r="S15" i="4"/>
  <c r="X14" i="4"/>
  <c r="T15" i="4"/>
  <c r="W13" i="4"/>
  <c r="AA14" i="4"/>
  <c r="AB14" i="4" s="1"/>
  <c r="W15" i="4"/>
  <c r="N14" i="4"/>
  <c r="T9" i="4"/>
  <c r="U9" i="4"/>
  <c r="W9" i="4"/>
  <c r="X9" i="4"/>
  <c r="N9" i="4"/>
  <c r="AC9" i="4"/>
  <c r="AD9" i="4" s="1"/>
  <c r="S9" i="4"/>
  <c r="Y9" i="4"/>
  <c r="S13" i="5"/>
  <c r="W12" i="5"/>
  <c r="X12" i="5"/>
  <c r="U13" i="5"/>
  <c r="N13" i="5"/>
  <c r="Y12" i="5"/>
  <c r="W13" i="5"/>
  <c r="N12" i="5"/>
  <c r="T13" i="5"/>
  <c r="S8" i="5"/>
  <c r="V8" i="5" s="1"/>
  <c r="AC8" i="5"/>
  <c r="N8" i="5"/>
  <c r="W8" i="5"/>
  <c r="AL14" i="5"/>
  <c r="V13" i="6" l="1"/>
  <c r="Z11" i="6"/>
  <c r="Z12" i="6"/>
  <c r="Z13" i="6"/>
  <c r="V12" i="6"/>
  <c r="V10" i="6"/>
  <c r="V9" i="6"/>
  <c r="Z10" i="6"/>
  <c r="Z9" i="6"/>
  <c r="Z8" i="6"/>
  <c r="V11" i="6"/>
  <c r="V8" i="6"/>
  <c r="X14" i="6"/>
  <c r="AB14" i="6"/>
  <c r="N14" i="6"/>
  <c r="AA14" i="6"/>
  <c r="AC14" i="6"/>
  <c r="AD14" i="6"/>
  <c r="U14" i="6"/>
  <c r="S14" i="6"/>
  <c r="Y14" i="6"/>
  <c r="T14" i="6"/>
  <c r="W14" i="6"/>
  <c r="Z13" i="4"/>
  <c r="Z9" i="5"/>
  <c r="Z12" i="4"/>
  <c r="V9" i="5"/>
  <c r="AI16" i="4"/>
  <c r="V11" i="5"/>
  <c r="Z10" i="5"/>
  <c r="V11" i="4"/>
  <c r="Z13" i="5"/>
  <c r="Z15" i="4"/>
  <c r="Z10" i="4"/>
  <c r="Z11" i="5"/>
  <c r="V15" i="4"/>
  <c r="AB14" i="5"/>
  <c r="Z11" i="4"/>
  <c r="V12" i="5"/>
  <c r="V12" i="4"/>
  <c r="V10" i="4"/>
  <c r="Y14" i="5"/>
  <c r="V13" i="5"/>
  <c r="V14" i="4"/>
  <c r="X14" i="5"/>
  <c r="AC14" i="5"/>
  <c r="W14" i="5"/>
  <c r="S14" i="5"/>
  <c r="AA14" i="5"/>
  <c r="Z14" i="4"/>
  <c r="V10" i="5"/>
  <c r="X16" i="4"/>
  <c r="T16" i="4"/>
  <c r="T14" i="5"/>
  <c r="Z9" i="4"/>
  <c r="AB16" i="4"/>
  <c r="Z8" i="5"/>
  <c r="AD16" i="4"/>
  <c r="N16" i="4"/>
  <c r="W16" i="4"/>
  <c r="V13" i="4"/>
  <c r="V9" i="4"/>
  <c r="U16" i="4"/>
  <c r="AA16" i="4"/>
  <c r="Y16" i="4"/>
  <c r="S16" i="4"/>
  <c r="AC16" i="4"/>
  <c r="N14" i="5"/>
  <c r="U14" i="5"/>
  <c r="Z12" i="5"/>
  <c r="AD8" i="5"/>
  <c r="AD14" i="5" s="1"/>
  <c r="AG14" i="5"/>
  <c r="AG16" i="4"/>
  <c r="AE10" i="6" l="1"/>
  <c r="AE13" i="6"/>
  <c r="AE11" i="6"/>
  <c r="AE12" i="6"/>
  <c r="AE9" i="6"/>
  <c r="Z14" i="6"/>
  <c r="V14" i="6"/>
  <c r="AE8" i="6"/>
  <c r="AE11" i="4"/>
  <c r="AE13" i="4"/>
  <c r="AE13" i="5"/>
  <c r="AE9" i="5"/>
  <c r="AE11" i="5"/>
  <c r="AE10" i="5"/>
  <c r="AE12" i="4"/>
  <c r="AE12" i="5"/>
  <c r="AE15" i="4"/>
  <c r="AE14" i="4"/>
  <c r="AE10" i="4"/>
  <c r="Z14" i="5"/>
  <c r="V16" i="4"/>
  <c r="V14" i="5"/>
  <c r="Z16" i="4"/>
  <c r="AE9" i="4"/>
  <c r="AE8" i="5"/>
  <c r="AE14" i="6" l="1"/>
  <c r="AE14" i="5"/>
  <c r="AE16" i="4"/>
  <c r="AH14" i="5"/>
  <c r="AM16" i="4"/>
  <c r="AM14" i="5" l="1"/>
  <c r="AH16" i="4"/>
  <c r="I9" i="3"/>
  <c r="U9" i="3" s="1"/>
  <c r="I10" i="3"/>
  <c r="T10" i="3" s="1"/>
  <c r="I11" i="3"/>
  <c r="U11" i="3" s="1"/>
  <c r="I12" i="3"/>
  <c r="X12" i="3" s="1"/>
  <c r="I13" i="3"/>
  <c r="X13" i="3" s="1"/>
  <c r="I14" i="3"/>
  <c r="N14" i="3" s="1"/>
  <c r="I15" i="3"/>
  <c r="N15" i="3" s="1"/>
  <c r="I16" i="3"/>
  <c r="N16" i="3" s="1"/>
  <c r="I17" i="3"/>
  <c r="U17" i="3" s="1"/>
  <c r="I18" i="3"/>
  <c r="U18" i="3" s="1"/>
  <c r="I19" i="3"/>
  <c r="U19" i="3" s="1"/>
  <c r="I20" i="3"/>
  <c r="X20" i="3" s="1"/>
  <c r="I21" i="3"/>
  <c r="W21" i="3" s="1"/>
  <c r="I22" i="3"/>
  <c r="N22" i="3" s="1"/>
  <c r="I23" i="3"/>
  <c r="X23" i="3" s="1"/>
  <c r="I24" i="3"/>
  <c r="N24" i="3" s="1"/>
  <c r="I25" i="3"/>
  <c r="N25" i="3" s="1"/>
  <c r="I26" i="3"/>
  <c r="AC26" i="3" s="1"/>
  <c r="AD26" i="3" s="1"/>
  <c r="I27" i="3"/>
  <c r="AC27" i="3" s="1"/>
  <c r="AD27" i="3" s="1"/>
  <c r="I28" i="3"/>
  <c r="X28" i="3" s="1"/>
  <c r="I29" i="3"/>
  <c r="W29" i="3" s="1"/>
  <c r="I30" i="3"/>
  <c r="N30" i="3" s="1"/>
  <c r="I31" i="3"/>
  <c r="N31" i="3" s="1"/>
  <c r="I32" i="3"/>
  <c r="N32" i="3" s="1"/>
  <c r="I33" i="3"/>
  <c r="U33" i="3" s="1"/>
  <c r="I34" i="3"/>
  <c r="AC34" i="3" s="1"/>
  <c r="AD34" i="3" s="1"/>
  <c r="I35" i="3"/>
  <c r="AA35" i="3" s="1"/>
  <c r="AB35" i="3" s="1"/>
  <c r="I36" i="3"/>
  <c r="X36" i="3" s="1"/>
  <c r="I37" i="3"/>
  <c r="U37" i="3" s="1"/>
  <c r="I38" i="3"/>
  <c r="N38" i="3" s="1"/>
  <c r="I39" i="3"/>
  <c r="N39" i="3" s="1"/>
  <c r="I40" i="3"/>
  <c r="AA40" i="3" s="1"/>
  <c r="AB40" i="3" s="1"/>
  <c r="I41" i="3"/>
  <c r="U41" i="3" s="1"/>
  <c r="I42" i="3"/>
  <c r="Y42" i="3" s="1"/>
  <c r="I43" i="3"/>
  <c r="W43" i="3" s="1"/>
  <c r="I44" i="3"/>
  <c r="Y44" i="3" s="1"/>
  <c r="I45" i="3"/>
  <c r="Y45" i="3" s="1"/>
  <c r="I46" i="3"/>
  <c r="N46" i="3" s="1"/>
  <c r="I47" i="3"/>
  <c r="N47" i="3" s="1"/>
  <c r="I48" i="3"/>
  <c r="U48" i="3" s="1"/>
  <c r="I49" i="3"/>
  <c r="U49" i="3" s="1"/>
  <c r="I50" i="3"/>
  <c r="X50" i="3" s="1"/>
  <c r="I51" i="3"/>
  <c r="X51" i="3" s="1"/>
  <c r="I52" i="3"/>
  <c r="AA52" i="3" s="1"/>
  <c r="AB52" i="3" s="1"/>
  <c r="I53" i="3"/>
  <c r="AA53" i="3" s="1"/>
  <c r="AB53" i="3" s="1"/>
  <c r="I54" i="3"/>
  <c r="N54" i="3" s="1"/>
  <c r="I55" i="3"/>
  <c r="N55" i="3" s="1"/>
  <c r="I56" i="3"/>
  <c r="AA56" i="3" s="1"/>
  <c r="AB56" i="3" s="1"/>
  <c r="I57" i="3"/>
  <c r="N57" i="3" s="1"/>
  <c r="I58" i="3"/>
  <c r="W58" i="3" s="1"/>
  <c r="I59" i="3"/>
  <c r="U59" i="3" s="1"/>
  <c r="I60" i="3"/>
  <c r="X60" i="3" s="1"/>
  <c r="I61" i="3"/>
  <c r="X61" i="3" s="1"/>
  <c r="I62" i="3"/>
  <c r="N62" i="3" s="1"/>
  <c r="I63" i="3"/>
  <c r="N63" i="3" s="1"/>
  <c r="I64" i="3"/>
  <c r="I65" i="3"/>
  <c r="U65" i="3" s="1"/>
  <c r="I66" i="3"/>
  <c r="N66" i="3" s="1"/>
  <c r="I67" i="3"/>
  <c r="W67" i="3" s="1"/>
  <c r="I68" i="3"/>
  <c r="AA68" i="3" s="1"/>
  <c r="AB68" i="3" s="1"/>
  <c r="I69" i="3"/>
  <c r="N69" i="3" s="1"/>
  <c r="I70" i="3"/>
  <c r="N70" i="3" s="1"/>
  <c r="I71" i="3"/>
  <c r="N71" i="3" s="1"/>
  <c r="I72" i="3"/>
  <c r="S72" i="3" s="1"/>
  <c r="I73" i="3"/>
  <c r="N73" i="3" s="1"/>
  <c r="I74" i="3"/>
  <c r="X74" i="3" s="1"/>
  <c r="I75" i="3"/>
  <c r="AC75" i="3" s="1"/>
  <c r="AD75" i="3" s="1"/>
  <c r="I76" i="3"/>
  <c r="AA76" i="3" s="1"/>
  <c r="AB76" i="3" s="1"/>
  <c r="I77" i="3"/>
  <c r="X77" i="3" s="1"/>
  <c r="I78" i="3"/>
  <c r="N78" i="3" s="1"/>
  <c r="I79" i="3"/>
  <c r="N79" i="3" s="1"/>
  <c r="I80" i="3"/>
  <c r="N80" i="3" s="1"/>
  <c r="I81" i="3"/>
  <c r="N81" i="3" s="1"/>
  <c r="I82" i="3"/>
  <c r="AC82" i="3" s="1"/>
  <c r="AD82" i="3" s="1"/>
  <c r="I83" i="3"/>
  <c r="S83" i="3" s="1"/>
  <c r="I84" i="3"/>
  <c r="X84" i="3" s="1"/>
  <c r="I85" i="3"/>
  <c r="W85" i="3" s="1"/>
  <c r="I86" i="3"/>
  <c r="N86" i="3" s="1"/>
  <c r="I87" i="3"/>
  <c r="N87" i="3" s="1"/>
  <c r="I88" i="3"/>
  <c r="AA88" i="3" s="1"/>
  <c r="AB88" i="3" s="1"/>
  <c r="I89" i="3"/>
  <c r="N89" i="3" s="1"/>
  <c r="I90" i="3"/>
  <c r="W90" i="3" s="1"/>
  <c r="I91" i="3"/>
  <c r="AA91" i="3" s="1"/>
  <c r="AB91" i="3" s="1"/>
  <c r="I92" i="3"/>
  <c r="AC92" i="3" s="1"/>
  <c r="AD92" i="3" s="1"/>
  <c r="I93" i="3"/>
  <c r="X93" i="3" s="1"/>
  <c r="I94" i="3"/>
  <c r="N94" i="3" s="1"/>
  <c r="I95" i="3"/>
  <c r="N95" i="3" s="1"/>
  <c r="I96" i="3"/>
  <c r="AA96" i="3" s="1"/>
  <c r="AB96" i="3" s="1"/>
  <c r="I97" i="3"/>
  <c r="AA97" i="3" s="1"/>
  <c r="AB97" i="3" s="1"/>
  <c r="I98" i="3"/>
  <c r="T98" i="3" s="1"/>
  <c r="I99" i="3"/>
  <c r="AC99" i="3" s="1"/>
  <c r="AD99" i="3" s="1"/>
  <c r="I100" i="3"/>
  <c r="U100" i="3" s="1"/>
  <c r="I101" i="3"/>
  <c r="T101" i="3" s="1"/>
  <c r="I102" i="3"/>
  <c r="N102" i="3" s="1"/>
  <c r="I103" i="3"/>
  <c r="N103" i="3" s="1"/>
  <c r="I104" i="3"/>
  <c r="I105" i="3"/>
  <c r="AA105" i="3" s="1"/>
  <c r="AB105" i="3" s="1"/>
  <c r="I106" i="3"/>
  <c r="U106" i="3" s="1"/>
  <c r="I107" i="3"/>
  <c r="S107" i="3" s="1"/>
  <c r="I108" i="3"/>
  <c r="Y108" i="3" s="1"/>
  <c r="I109" i="3"/>
  <c r="X109" i="3" s="1"/>
  <c r="I110" i="3"/>
  <c r="N110" i="3" s="1"/>
  <c r="I111" i="3"/>
  <c r="N111" i="3" s="1"/>
  <c r="I112" i="3"/>
  <c r="I113" i="3"/>
  <c r="AA113" i="3" s="1"/>
  <c r="AB113" i="3" s="1"/>
  <c r="I114" i="3"/>
  <c r="AC114" i="3" s="1"/>
  <c r="AD114" i="3" s="1"/>
  <c r="I115" i="3"/>
  <c r="X115" i="3" s="1"/>
  <c r="I116" i="3"/>
  <c r="AA116" i="3" s="1"/>
  <c r="AB116" i="3" s="1"/>
  <c r="I117" i="3"/>
  <c r="T117" i="3" s="1"/>
  <c r="I118" i="3"/>
  <c r="N118" i="3" s="1"/>
  <c r="I119" i="3"/>
  <c r="N119" i="3" s="1"/>
  <c r="I120" i="3"/>
  <c r="AA120" i="3" s="1"/>
  <c r="AB120" i="3" s="1"/>
  <c r="I121" i="3"/>
  <c r="N121" i="3" s="1"/>
  <c r="I122" i="3"/>
  <c r="T122" i="3" s="1"/>
  <c r="I123" i="3"/>
  <c r="Y123" i="3" s="1"/>
  <c r="I124" i="3"/>
  <c r="AC124" i="3" s="1"/>
  <c r="AD124" i="3" s="1"/>
  <c r="I125" i="3"/>
  <c r="X125" i="3" s="1"/>
  <c r="I126" i="3"/>
  <c r="N126" i="3" s="1"/>
  <c r="I127" i="3"/>
  <c r="N127" i="3" s="1"/>
  <c r="I128" i="3"/>
  <c r="AA128" i="3" s="1"/>
  <c r="AB128" i="3" s="1"/>
  <c r="I129" i="3"/>
  <c r="Y129" i="3" s="1"/>
  <c r="I130" i="3"/>
  <c r="N130" i="3" s="1"/>
  <c r="I131" i="3"/>
  <c r="W131" i="3" s="1"/>
  <c r="I132" i="3"/>
  <c r="U132" i="3" s="1"/>
  <c r="I133" i="3"/>
  <c r="AC133" i="3" s="1"/>
  <c r="AD133" i="3" s="1"/>
  <c r="I134" i="3"/>
  <c r="N134" i="3" s="1"/>
  <c r="I135" i="3"/>
  <c r="N135" i="3" s="1"/>
  <c r="I136" i="3"/>
  <c r="AA136" i="3" s="1"/>
  <c r="AB136" i="3" s="1"/>
  <c r="I137" i="3"/>
  <c r="T137" i="3" s="1"/>
  <c r="I138" i="3"/>
  <c r="AA138" i="3" s="1"/>
  <c r="AB138" i="3" s="1"/>
  <c r="I139" i="3"/>
  <c r="N139" i="3" s="1"/>
  <c r="I140" i="3"/>
  <c r="T140" i="3" s="1"/>
  <c r="I141" i="3"/>
  <c r="T141" i="3" s="1"/>
  <c r="I142" i="3"/>
  <c r="N142" i="3" s="1"/>
  <c r="I143" i="3"/>
  <c r="N143" i="3" s="1"/>
  <c r="I144" i="3"/>
  <c r="I145" i="3"/>
  <c r="T145" i="3" s="1"/>
  <c r="I146" i="3"/>
  <c r="AC146" i="3" s="1"/>
  <c r="AD146" i="3" s="1"/>
  <c r="I147" i="3"/>
  <c r="AC147" i="3" s="1"/>
  <c r="AD147" i="3" s="1"/>
  <c r="I148" i="3"/>
  <c r="AC148" i="3" s="1"/>
  <c r="AD148" i="3" s="1"/>
  <c r="I149" i="3"/>
  <c r="AA149" i="3" s="1"/>
  <c r="AB149" i="3" s="1"/>
  <c r="I150" i="3"/>
  <c r="N150" i="3" s="1"/>
  <c r="I151" i="3"/>
  <c r="N151" i="3" s="1"/>
  <c r="I152" i="3"/>
  <c r="AA152" i="3" s="1"/>
  <c r="AB152" i="3" s="1"/>
  <c r="I153" i="3"/>
  <c r="N153" i="3" s="1"/>
  <c r="I154" i="3"/>
  <c r="X154" i="3" s="1"/>
  <c r="I155" i="3"/>
  <c r="AC155" i="3" s="1"/>
  <c r="AD155" i="3" s="1"/>
  <c r="I156" i="3"/>
  <c r="I157" i="3"/>
  <c r="I158" i="3"/>
  <c r="I159" i="3"/>
  <c r="N159" i="3" s="1"/>
  <c r="I160" i="3"/>
  <c r="S160" i="3" s="1"/>
  <c r="I161" i="3"/>
  <c r="AC161" i="3" s="1"/>
  <c r="AD161" i="3" s="1"/>
  <c r="I162" i="3"/>
  <c r="AC162" i="3" s="1"/>
  <c r="AD162" i="3" s="1"/>
  <c r="I163" i="3"/>
  <c r="Y163" i="3" s="1"/>
  <c r="I164" i="3"/>
  <c r="AC164" i="3" s="1"/>
  <c r="AD164" i="3" s="1"/>
  <c r="I165" i="3"/>
  <c r="AC165" i="3" s="1"/>
  <c r="AD165" i="3" s="1"/>
  <c r="I166" i="3"/>
  <c r="AA166" i="3" s="1"/>
  <c r="AB166" i="3" s="1"/>
  <c r="I167" i="3"/>
  <c r="N167" i="3" s="1"/>
  <c r="I168" i="3"/>
  <c r="AA168" i="3" s="1"/>
  <c r="AB168" i="3" s="1"/>
  <c r="I169" i="3"/>
  <c r="N169" i="3" s="1"/>
  <c r="I170" i="3"/>
  <c r="S170" i="3" s="1"/>
  <c r="I171" i="3"/>
  <c r="S171" i="3" s="1"/>
  <c r="I172" i="3"/>
  <c r="U172" i="3" s="1"/>
  <c r="I173" i="3"/>
  <c r="U173" i="3" s="1"/>
  <c r="I174" i="3"/>
  <c r="I175" i="3"/>
  <c r="N175" i="3" s="1"/>
  <c r="I176" i="3"/>
  <c r="I177" i="3"/>
  <c r="N177" i="3" s="1"/>
  <c r="I178" i="3"/>
  <c r="N178" i="3" s="1"/>
  <c r="I179" i="3"/>
  <c r="AA179" i="3" s="1"/>
  <c r="AB179" i="3" s="1"/>
  <c r="I180" i="3"/>
  <c r="Y180" i="3" s="1"/>
  <c r="I181" i="3"/>
  <c r="AA181" i="3" s="1"/>
  <c r="AB181" i="3" s="1"/>
  <c r="I182" i="3"/>
  <c r="AC182" i="3" s="1"/>
  <c r="AD182" i="3" s="1"/>
  <c r="I183" i="3"/>
  <c r="N183" i="3" s="1"/>
  <c r="I184" i="3"/>
  <c r="AA184" i="3" s="1"/>
  <c r="AB184" i="3" s="1"/>
  <c r="I185" i="3"/>
  <c r="AC185" i="3" s="1"/>
  <c r="AD185" i="3" s="1"/>
  <c r="I186" i="3"/>
  <c r="Y186" i="3" s="1"/>
  <c r="I187" i="3"/>
  <c r="I188" i="3"/>
  <c r="I189" i="3"/>
  <c r="S189" i="3" s="1"/>
  <c r="I190" i="3"/>
  <c r="Y190" i="3" s="1"/>
  <c r="I191" i="3"/>
  <c r="N191" i="3" s="1"/>
  <c r="I192" i="3"/>
  <c r="S192" i="3" s="1"/>
  <c r="I193" i="3"/>
  <c r="AC193" i="3" s="1"/>
  <c r="AD193" i="3" s="1"/>
  <c r="I194" i="3"/>
  <c r="S194" i="3" s="1"/>
  <c r="I195" i="3"/>
  <c r="AC195" i="3" s="1"/>
  <c r="AD195" i="3" s="1"/>
  <c r="I196" i="3"/>
  <c r="X196" i="3" s="1"/>
  <c r="I197" i="3"/>
  <c r="I198" i="3"/>
  <c r="I199" i="3"/>
  <c r="N199" i="3" s="1"/>
  <c r="I200" i="3"/>
  <c r="I201" i="3"/>
  <c r="AC201" i="3" s="1"/>
  <c r="AD201" i="3" s="1"/>
  <c r="I202" i="3"/>
  <c r="S202" i="3" s="1"/>
  <c r="I203" i="3"/>
  <c r="S203" i="3" s="1"/>
  <c r="I204" i="3"/>
  <c r="AC204" i="3" s="1"/>
  <c r="AD204" i="3" s="1"/>
  <c r="I205" i="3"/>
  <c r="S205" i="3" s="1"/>
  <c r="I206" i="3"/>
  <c r="I207" i="3"/>
  <c r="N207" i="3" s="1"/>
  <c r="I208" i="3"/>
  <c r="S208" i="3" s="1"/>
  <c r="I209" i="3"/>
  <c r="N209" i="3" s="1"/>
  <c r="I210" i="3"/>
  <c r="W210" i="3" s="1"/>
  <c r="I211" i="3"/>
  <c r="S211" i="3" s="1"/>
  <c r="I212" i="3"/>
  <c r="Y212" i="3" s="1"/>
  <c r="I213" i="3"/>
  <c r="I214" i="3"/>
  <c r="I215" i="3"/>
  <c r="N215" i="3" s="1"/>
  <c r="I216" i="3"/>
  <c r="AA216" i="3" s="1"/>
  <c r="AB216" i="3" s="1"/>
  <c r="I217" i="3"/>
  <c r="W217" i="3" s="1"/>
  <c r="I218" i="3"/>
  <c r="S218" i="3" s="1"/>
  <c r="I219" i="3"/>
  <c r="W219" i="3" s="1"/>
  <c r="I220" i="3"/>
  <c r="T220" i="3" s="1"/>
  <c r="I221" i="3"/>
  <c r="AA221" i="3" s="1"/>
  <c r="AB221" i="3" s="1"/>
  <c r="I222" i="3"/>
  <c r="AA222" i="3" s="1"/>
  <c r="AB222" i="3" s="1"/>
  <c r="I223" i="3"/>
  <c r="N223" i="3" s="1"/>
  <c r="I224" i="3"/>
  <c r="AA224" i="3" s="1"/>
  <c r="AB224" i="3" s="1"/>
  <c r="I225" i="3"/>
  <c r="N225" i="3" s="1"/>
  <c r="I226" i="3"/>
  <c r="AC226" i="3" s="1"/>
  <c r="AD226" i="3" s="1"/>
  <c r="I227" i="3"/>
  <c r="I228" i="3"/>
  <c r="AC228" i="3" s="1"/>
  <c r="AD228" i="3" s="1"/>
  <c r="I229" i="3"/>
  <c r="S229" i="3" s="1"/>
  <c r="I230" i="3"/>
  <c r="I231" i="3"/>
  <c r="N231" i="3" s="1"/>
  <c r="I232" i="3"/>
  <c r="AA232" i="3" s="1"/>
  <c r="AB232" i="3" s="1"/>
  <c r="I233" i="3"/>
  <c r="N233" i="3" s="1"/>
  <c r="I234" i="3"/>
  <c r="W234" i="3" s="1"/>
  <c r="I235" i="3"/>
  <c r="I236" i="3"/>
  <c r="I237" i="3"/>
  <c r="I238" i="3"/>
  <c r="AC238" i="3" s="1"/>
  <c r="AD238" i="3" s="1"/>
  <c r="I239" i="3"/>
  <c r="N239" i="3" s="1"/>
  <c r="I240" i="3"/>
  <c r="S240" i="3" s="1"/>
  <c r="I241" i="3"/>
  <c r="U241" i="3" s="1"/>
  <c r="I242" i="3"/>
  <c r="I243" i="3"/>
  <c r="N243" i="3" s="1"/>
  <c r="I244" i="3"/>
  <c r="Y244" i="3" s="1"/>
  <c r="I245" i="3"/>
  <c r="T245" i="3" s="1"/>
  <c r="I246" i="3"/>
  <c r="Y246" i="3" s="1"/>
  <c r="I247" i="3"/>
  <c r="N247" i="3" s="1"/>
  <c r="I248" i="3"/>
  <c r="AA248" i="3" s="1"/>
  <c r="AB248" i="3" s="1"/>
  <c r="I249" i="3"/>
  <c r="U249" i="3" s="1"/>
  <c r="I250" i="3"/>
  <c r="Y250" i="3" s="1"/>
  <c r="I251" i="3"/>
  <c r="I252" i="3"/>
  <c r="I253" i="3"/>
  <c r="AA253" i="3" s="1"/>
  <c r="AB253" i="3" s="1"/>
  <c r="I254" i="3"/>
  <c r="AC254" i="3" s="1"/>
  <c r="AD254" i="3" s="1"/>
  <c r="I255" i="3"/>
  <c r="U255" i="3" s="1"/>
  <c r="I256" i="3"/>
  <c r="AA256" i="3" s="1"/>
  <c r="AB256" i="3" s="1"/>
  <c r="I257" i="3"/>
  <c r="N257" i="3" s="1"/>
  <c r="I258" i="3"/>
  <c r="AA258" i="3" s="1"/>
  <c r="AB258" i="3" s="1"/>
  <c r="I259" i="3"/>
  <c r="I260" i="3"/>
  <c r="Y260" i="3" s="1"/>
  <c r="I261" i="3"/>
  <c r="AC261" i="3" s="1"/>
  <c r="AD261" i="3" s="1"/>
  <c r="I262" i="3"/>
  <c r="AA262" i="3" s="1"/>
  <c r="AB262" i="3" s="1"/>
  <c r="I263" i="3"/>
  <c r="N263" i="3" s="1"/>
  <c r="I264" i="3"/>
  <c r="I265" i="3"/>
  <c r="N265" i="3" s="1"/>
  <c r="I266" i="3"/>
  <c r="Y266" i="3" s="1"/>
  <c r="I267" i="3"/>
  <c r="I268" i="3"/>
  <c r="T268" i="3" s="1"/>
  <c r="I269" i="3"/>
  <c r="AA269" i="3" s="1"/>
  <c r="AB269" i="3" s="1"/>
  <c r="I270" i="3"/>
  <c r="AC270" i="3" s="1"/>
  <c r="AD270" i="3" s="1"/>
  <c r="I271" i="3"/>
  <c r="N271" i="3" s="1"/>
  <c r="I272" i="3"/>
  <c r="AA272" i="3" s="1"/>
  <c r="AB272" i="3" s="1"/>
  <c r="I273" i="3"/>
  <c r="AA273" i="3" s="1"/>
  <c r="AB273" i="3" s="1"/>
  <c r="I274" i="3"/>
  <c r="AC274" i="3" s="1"/>
  <c r="AD274" i="3" s="1"/>
  <c r="I275" i="3"/>
  <c r="AA275" i="3" s="1"/>
  <c r="AB275" i="3" s="1"/>
  <c r="I276" i="3"/>
  <c r="I277" i="3"/>
  <c r="I278" i="3"/>
  <c r="I279" i="3"/>
  <c r="N279" i="3" s="1"/>
  <c r="I280" i="3"/>
  <c r="I281" i="3"/>
  <c r="N281" i="3" s="1"/>
  <c r="I282" i="3"/>
  <c r="I283" i="3"/>
  <c r="I284" i="3"/>
  <c r="U284" i="3" s="1"/>
  <c r="I285" i="3"/>
  <c r="AA285" i="3" s="1"/>
  <c r="AB285" i="3" s="1"/>
  <c r="I286" i="3"/>
  <c r="I287" i="3"/>
  <c r="N287" i="3" s="1"/>
  <c r="I288" i="3"/>
  <c r="I289" i="3"/>
  <c r="N289" i="3" s="1"/>
  <c r="I290" i="3"/>
  <c r="AC290" i="3" s="1"/>
  <c r="AD290" i="3" s="1"/>
  <c r="I291" i="3"/>
  <c r="I292" i="3"/>
  <c r="I293" i="3"/>
  <c r="S293" i="3" s="1"/>
  <c r="I294" i="3"/>
  <c r="Y294" i="3" s="1"/>
  <c r="I295" i="3"/>
  <c r="N295" i="3" s="1"/>
  <c r="I296" i="3"/>
  <c r="I297" i="3"/>
  <c r="N297" i="3" s="1"/>
  <c r="I298" i="3"/>
  <c r="I299" i="3"/>
  <c r="N299" i="3" s="1"/>
  <c r="I300" i="3"/>
  <c r="S300" i="3" s="1"/>
  <c r="I301" i="3"/>
  <c r="S301" i="3" s="1"/>
  <c r="I302" i="3"/>
  <c r="I303" i="3"/>
  <c r="U303" i="3" s="1"/>
  <c r="I304" i="3"/>
  <c r="AA304" i="3" s="1"/>
  <c r="AB304" i="3" s="1"/>
  <c r="I305" i="3"/>
  <c r="AA305" i="3" s="1"/>
  <c r="AB305" i="3" s="1"/>
  <c r="I306" i="3"/>
  <c r="AC306" i="3" s="1"/>
  <c r="AD306" i="3" s="1"/>
  <c r="I307" i="3"/>
  <c r="N307" i="3" s="1"/>
  <c r="I308" i="3"/>
  <c r="Y308" i="3" s="1"/>
  <c r="I309" i="3"/>
  <c r="I310" i="3"/>
  <c r="Y310" i="3" s="1"/>
  <c r="I311" i="3"/>
  <c r="U311" i="3" s="1"/>
  <c r="I312" i="3"/>
  <c r="AA312" i="3" s="1"/>
  <c r="AB312" i="3" s="1"/>
  <c r="I313" i="3"/>
  <c r="N313" i="3" s="1"/>
  <c r="I314" i="3"/>
  <c r="AA314" i="3" s="1"/>
  <c r="AB314" i="3" s="1"/>
  <c r="I315" i="3"/>
  <c r="N315" i="3" s="1"/>
  <c r="I316" i="3"/>
  <c r="AA316" i="3" s="1"/>
  <c r="AB316" i="3" s="1"/>
  <c r="I317" i="3"/>
  <c r="I318" i="3"/>
  <c r="AC318" i="3" s="1"/>
  <c r="AD318" i="3" s="1"/>
  <c r="I319" i="3"/>
  <c r="U319" i="3" s="1"/>
  <c r="I320" i="3"/>
  <c r="AA320" i="3" s="1"/>
  <c r="AB320" i="3" s="1"/>
  <c r="I321" i="3"/>
  <c r="N321" i="3" s="1"/>
  <c r="I322" i="3"/>
  <c r="W322" i="3" s="1"/>
  <c r="I323" i="3"/>
  <c r="N323" i="3" s="1"/>
  <c r="I324" i="3"/>
  <c r="AC324" i="3" s="1"/>
  <c r="AD324" i="3" s="1"/>
  <c r="I325" i="3"/>
  <c r="AC325" i="3" s="1"/>
  <c r="AD325" i="3" s="1"/>
  <c r="I326" i="3"/>
  <c r="I327" i="3"/>
  <c r="U327" i="3" s="1"/>
  <c r="I328" i="3"/>
  <c r="AA328" i="3" s="1"/>
  <c r="AB328" i="3" s="1"/>
  <c r="I329" i="3"/>
  <c r="N329" i="3" s="1"/>
  <c r="I330" i="3"/>
  <c r="AC330" i="3" s="1"/>
  <c r="AD330" i="3" s="1"/>
  <c r="I331" i="3"/>
  <c r="N331" i="3" s="1"/>
  <c r="I332" i="3"/>
  <c r="W332" i="3" s="1"/>
  <c r="I333" i="3"/>
  <c r="I334" i="3"/>
  <c r="I335" i="3"/>
  <c r="N335" i="3" s="1"/>
  <c r="I336" i="3"/>
  <c r="I337" i="3"/>
  <c r="N337" i="3" s="1"/>
  <c r="I338" i="3"/>
  <c r="W338" i="3" s="1"/>
  <c r="I339" i="3"/>
  <c r="N339" i="3" s="1"/>
  <c r="I340" i="3"/>
  <c r="I341" i="3"/>
  <c r="N341" i="3" s="1"/>
  <c r="I342" i="3"/>
  <c r="I343" i="3"/>
  <c r="N343" i="3" s="1"/>
  <c r="I344" i="3"/>
  <c r="I345" i="3"/>
  <c r="N345" i="3" s="1"/>
  <c r="I346" i="3"/>
  <c r="X346" i="3" s="1"/>
  <c r="I347" i="3"/>
  <c r="N347" i="3" s="1"/>
  <c r="I348" i="3"/>
  <c r="Y348" i="3" s="1"/>
  <c r="I349" i="3"/>
  <c r="I350" i="3"/>
  <c r="T350" i="3" s="1"/>
  <c r="I351" i="3"/>
  <c r="N351" i="3" s="1"/>
  <c r="I352" i="3"/>
  <c r="I353" i="3"/>
  <c r="N353" i="3" s="1"/>
  <c r="I354" i="3"/>
  <c r="W354" i="3" s="1"/>
  <c r="I355" i="3"/>
  <c r="N355" i="3" s="1"/>
  <c r="I356" i="3"/>
  <c r="Y356" i="3" s="1"/>
  <c r="I357" i="3"/>
  <c r="I358" i="3"/>
  <c r="I359" i="3"/>
  <c r="N359" i="3" s="1"/>
  <c r="I360" i="3"/>
  <c r="I361" i="3"/>
  <c r="N361" i="3" s="1"/>
  <c r="I362" i="3"/>
  <c r="AC362" i="3" s="1"/>
  <c r="AD362" i="3" s="1"/>
  <c r="I363" i="3"/>
  <c r="N363" i="3" s="1"/>
  <c r="I364" i="3"/>
  <c r="I365" i="3"/>
  <c r="I366" i="3"/>
  <c r="X366" i="3" s="1"/>
  <c r="I367" i="3"/>
  <c r="N367" i="3" s="1"/>
  <c r="I368" i="3"/>
  <c r="AA368" i="3" s="1"/>
  <c r="AB368" i="3" s="1"/>
  <c r="I369" i="3"/>
  <c r="N369" i="3" s="1"/>
  <c r="I370" i="3"/>
  <c r="I371" i="3"/>
  <c r="N371" i="3" s="1"/>
  <c r="I372" i="3"/>
  <c r="I373" i="3"/>
  <c r="I374" i="3"/>
  <c r="N374" i="3" s="1"/>
  <c r="I375" i="3"/>
  <c r="U375" i="3" s="1"/>
  <c r="I376" i="3"/>
  <c r="AA376" i="3" s="1"/>
  <c r="AB376" i="3" s="1"/>
  <c r="I377" i="3"/>
  <c r="N377" i="3" s="1"/>
  <c r="I378" i="3"/>
  <c r="I379" i="3"/>
  <c r="AC379" i="3" s="1"/>
  <c r="AD379" i="3" s="1"/>
  <c r="I380" i="3"/>
  <c r="AC380" i="3" s="1"/>
  <c r="AD380" i="3" s="1"/>
  <c r="I381" i="3"/>
  <c r="I382" i="3"/>
  <c r="I383" i="3"/>
  <c r="S383" i="3" s="1"/>
  <c r="I384" i="3"/>
  <c r="I385" i="3"/>
  <c r="N385" i="3" s="1"/>
  <c r="I386" i="3"/>
  <c r="AA386" i="3" s="1"/>
  <c r="AB386" i="3" s="1"/>
  <c r="I387" i="3"/>
  <c r="N387" i="3" s="1"/>
  <c r="I388" i="3"/>
  <c r="AA388" i="3" s="1"/>
  <c r="AB388" i="3" s="1"/>
  <c r="I389" i="3"/>
  <c r="N389" i="3" s="1"/>
  <c r="I390" i="3"/>
  <c r="I391" i="3"/>
  <c r="N391" i="3" s="1"/>
  <c r="I392" i="3"/>
  <c r="AA392" i="3" s="1"/>
  <c r="AB392" i="3" s="1"/>
  <c r="I393" i="3"/>
  <c r="N393" i="3" s="1"/>
  <c r="I394" i="3"/>
  <c r="I395" i="3"/>
  <c r="N395" i="3" s="1"/>
  <c r="I396" i="3"/>
  <c r="I397" i="3"/>
  <c r="N397" i="3" s="1"/>
  <c r="I398" i="3"/>
  <c r="X398" i="3" s="1"/>
  <c r="I399" i="3"/>
  <c r="N399" i="3" s="1"/>
  <c r="I400" i="3"/>
  <c r="AA400" i="3" s="1"/>
  <c r="AB400" i="3" s="1"/>
  <c r="I401" i="3"/>
  <c r="N401" i="3" s="1"/>
  <c r="I402" i="3"/>
  <c r="I403" i="3"/>
  <c r="AA403" i="3" s="1"/>
  <c r="AB403" i="3" s="1"/>
  <c r="I404" i="3"/>
  <c r="I405" i="3"/>
  <c r="N405" i="3" s="1"/>
  <c r="I406" i="3"/>
  <c r="N406" i="3" s="1"/>
  <c r="I407" i="3"/>
  <c r="N407" i="3" s="1"/>
  <c r="I408" i="3"/>
  <c r="AA408" i="3" s="1"/>
  <c r="AB408" i="3" s="1"/>
  <c r="I409" i="3"/>
  <c r="N409" i="3" s="1"/>
  <c r="I410" i="3"/>
  <c r="S410" i="3" s="1"/>
  <c r="I411" i="3"/>
  <c r="N411" i="3" s="1"/>
  <c r="I412" i="3"/>
  <c r="I413" i="3"/>
  <c r="N413" i="3" s="1"/>
  <c r="I414" i="3"/>
  <c r="N414" i="3" s="1"/>
  <c r="I415" i="3"/>
  <c r="N415" i="3" s="1"/>
  <c r="I416" i="3"/>
  <c r="AA416" i="3" s="1"/>
  <c r="AB416" i="3" s="1"/>
  <c r="I417" i="3"/>
  <c r="N417" i="3" s="1"/>
  <c r="I418" i="3"/>
  <c r="AC418" i="3" s="1"/>
  <c r="AD418" i="3" s="1"/>
  <c r="I419" i="3"/>
  <c r="N419" i="3" s="1"/>
  <c r="I420" i="3"/>
  <c r="AA420" i="3" s="1"/>
  <c r="AB420" i="3" s="1"/>
  <c r="I421" i="3"/>
  <c r="N421" i="3" s="1"/>
  <c r="I422" i="3"/>
  <c r="N422" i="3" s="1"/>
  <c r="I423" i="3"/>
  <c r="N423" i="3" s="1"/>
  <c r="I424" i="3"/>
  <c r="AA424" i="3" s="1"/>
  <c r="AB424" i="3" s="1"/>
  <c r="I425" i="3"/>
  <c r="N425" i="3" s="1"/>
  <c r="I426" i="3"/>
  <c r="I427" i="3"/>
  <c r="Y427" i="3" s="1"/>
  <c r="I428" i="3"/>
  <c r="I429" i="3"/>
  <c r="N429" i="3" s="1"/>
  <c r="I430" i="3"/>
  <c r="I431" i="3"/>
  <c r="T431" i="3" s="1"/>
  <c r="I432" i="3"/>
  <c r="AC432" i="3" s="1"/>
  <c r="AD432" i="3" s="1"/>
  <c r="I433" i="3"/>
  <c r="N433" i="3" s="1"/>
  <c r="I434" i="3"/>
  <c r="I435" i="3"/>
  <c r="N435" i="3" s="1"/>
  <c r="I436" i="3"/>
  <c r="I437" i="3"/>
  <c r="N437" i="3" s="1"/>
  <c r="I438" i="3"/>
  <c r="I439" i="3"/>
  <c r="S439" i="3" s="1"/>
  <c r="I440" i="3"/>
  <c r="I441" i="3"/>
  <c r="N441" i="3" s="1"/>
  <c r="I442" i="3"/>
  <c r="T442" i="3" s="1"/>
  <c r="I443" i="3"/>
  <c r="N443" i="3" s="1"/>
  <c r="I444" i="3"/>
  <c r="I445" i="3"/>
  <c r="N445" i="3" s="1"/>
  <c r="I446" i="3"/>
  <c r="AC446" i="3" s="1"/>
  <c r="AD446" i="3" s="1"/>
  <c r="I447" i="3"/>
  <c r="X447" i="3" s="1"/>
  <c r="I448" i="3"/>
  <c r="W448" i="3" s="1"/>
  <c r="I449" i="3"/>
  <c r="N449" i="3" s="1"/>
  <c r="I450" i="3"/>
  <c r="I451" i="3"/>
  <c r="N451" i="3" s="1"/>
  <c r="I452" i="3"/>
  <c r="I453" i="3"/>
  <c r="N453" i="3" s="1"/>
  <c r="I454" i="3"/>
  <c r="S454" i="3" s="1"/>
  <c r="I455" i="3"/>
  <c r="W455" i="3" s="1"/>
  <c r="I456" i="3"/>
  <c r="I457" i="3"/>
  <c r="N457" i="3" s="1"/>
  <c r="I458" i="3"/>
  <c r="AC458" i="3" s="1"/>
  <c r="AD458" i="3" s="1"/>
  <c r="I459" i="3"/>
  <c r="N459" i="3" s="1"/>
  <c r="I460" i="3"/>
  <c r="I461" i="3"/>
  <c r="N461" i="3" s="1"/>
  <c r="I462" i="3"/>
  <c r="U462" i="3" s="1"/>
  <c r="I463" i="3"/>
  <c r="N463" i="3" s="1"/>
  <c r="I464" i="3"/>
  <c r="AC464" i="3" s="1"/>
  <c r="AD464" i="3" s="1"/>
  <c r="I465" i="3"/>
  <c r="N465" i="3" s="1"/>
  <c r="I466" i="3"/>
  <c r="I467" i="3"/>
  <c r="N467" i="3" s="1"/>
  <c r="I468" i="3"/>
  <c r="I469" i="3"/>
  <c r="U469" i="3" s="1"/>
  <c r="I470" i="3"/>
  <c r="X470" i="3" s="1"/>
  <c r="I471" i="3"/>
  <c r="N471" i="3" s="1"/>
  <c r="I472" i="3"/>
  <c r="S472" i="3" s="1"/>
  <c r="I473" i="3"/>
  <c r="N473" i="3" s="1"/>
  <c r="I474" i="3"/>
  <c r="I475" i="3"/>
  <c r="U475" i="3" s="1"/>
  <c r="I476" i="3"/>
  <c r="I477" i="3"/>
  <c r="N477" i="3" s="1"/>
  <c r="I478" i="3"/>
  <c r="AC478" i="3" s="1"/>
  <c r="AD478" i="3" s="1"/>
  <c r="I479" i="3"/>
  <c r="N479" i="3" s="1"/>
  <c r="I480" i="3"/>
  <c r="I481" i="3"/>
  <c r="N481" i="3" s="1"/>
  <c r="I482" i="3"/>
  <c r="N482" i="3" s="1"/>
  <c r="I483" i="3"/>
  <c r="I484" i="3"/>
  <c r="N484" i="3" s="1"/>
  <c r="I485" i="3"/>
  <c r="N485" i="3" s="1"/>
  <c r="I486" i="3"/>
  <c r="S486" i="3" s="1"/>
  <c r="I487" i="3"/>
  <c r="N487" i="3" s="1"/>
  <c r="I488" i="3"/>
  <c r="I489" i="3"/>
  <c r="N489" i="3" s="1"/>
  <c r="I490" i="3"/>
  <c r="N490" i="3" s="1"/>
  <c r="I491" i="3"/>
  <c r="N491" i="3" s="1"/>
  <c r="I492" i="3"/>
  <c r="N492" i="3" s="1"/>
  <c r="I493" i="3"/>
  <c r="N493" i="3" s="1"/>
  <c r="I494" i="3"/>
  <c r="U494" i="3" s="1"/>
  <c r="I495" i="3"/>
  <c r="U495" i="3" s="1"/>
  <c r="I496" i="3"/>
  <c r="I497" i="3"/>
  <c r="AA497" i="3" s="1"/>
  <c r="AB497" i="3" s="1"/>
  <c r="I498" i="3"/>
  <c r="AC498" i="3" s="1"/>
  <c r="AD498" i="3" s="1"/>
  <c r="I499" i="3"/>
  <c r="N499" i="3" s="1"/>
  <c r="I500" i="3"/>
  <c r="I501" i="3"/>
  <c r="AA501" i="3" s="1"/>
  <c r="AB501" i="3" s="1"/>
  <c r="I502" i="3"/>
  <c r="AC502" i="3" s="1"/>
  <c r="AD502" i="3" s="1"/>
  <c r="I503" i="3"/>
  <c r="N503" i="3" s="1"/>
  <c r="I504" i="3"/>
  <c r="I505" i="3"/>
  <c r="N505" i="3" s="1"/>
  <c r="I506" i="3"/>
  <c r="N506" i="3" s="1"/>
  <c r="I507" i="3"/>
  <c r="X507" i="3" s="1"/>
  <c r="I508" i="3"/>
  <c r="I509" i="3"/>
  <c r="N509" i="3" s="1"/>
  <c r="I510" i="3"/>
  <c r="I511" i="3"/>
  <c r="AC511" i="3" s="1"/>
  <c r="AD511" i="3" s="1"/>
  <c r="I512" i="3"/>
  <c r="I513" i="3"/>
  <c r="N513" i="3" s="1"/>
  <c r="I514" i="3"/>
  <c r="I515" i="3"/>
  <c r="AC515" i="3" s="1"/>
  <c r="AD515" i="3" s="1"/>
  <c r="I516" i="3"/>
  <c r="I517" i="3"/>
  <c r="W517" i="3" s="1"/>
  <c r="I518" i="3"/>
  <c r="I519" i="3"/>
  <c r="T519" i="3" s="1"/>
  <c r="I520" i="3"/>
  <c r="I521" i="3"/>
  <c r="T521" i="3" s="1"/>
  <c r="I522" i="3"/>
  <c r="N522" i="3" s="1"/>
  <c r="I523" i="3"/>
  <c r="N523" i="3" s="1"/>
  <c r="I524" i="3"/>
  <c r="I525" i="3"/>
  <c r="U525" i="3" s="1"/>
  <c r="I526" i="3"/>
  <c r="S526" i="3" s="1"/>
  <c r="I527" i="3"/>
  <c r="N527" i="3" s="1"/>
  <c r="I528" i="3"/>
  <c r="X528" i="3" s="1"/>
  <c r="I529" i="3"/>
  <c r="N529" i="3" s="1"/>
  <c r="I530" i="3"/>
  <c r="N530" i="3" s="1"/>
  <c r="I531" i="3"/>
  <c r="N531" i="3" s="1"/>
  <c r="I532" i="3"/>
  <c r="U532" i="3" s="1"/>
  <c r="I533" i="3"/>
  <c r="N533" i="3" s="1"/>
  <c r="I534" i="3"/>
  <c r="U534" i="3" s="1"/>
  <c r="I535" i="3"/>
  <c r="N535" i="3" s="1"/>
  <c r="I536" i="3"/>
  <c r="I537" i="3"/>
  <c r="T537" i="3" s="1"/>
  <c r="I538" i="3"/>
  <c r="N538" i="3" s="1"/>
  <c r="I539" i="3"/>
  <c r="N539" i="3" s="1"/>
  <c r="I540" i="3"/>
  <c r="I541" i="3"/>
  <c r="N541" i="3" s="1"/>
  <c r="I542" i="3"/>
  <c r="I543" i="3"/>
  <c r="N543" i="3" s="1"/>
  <c r="I544" i="3"/>
  <c r="I545" i="3"/>
  <c r="T545" i="3" s="1"/>
  <c r="I546" i="3"/>
  <c r="W546" i="3" s="1"/>
  <c r="I547" i="3"/>
  <c r="T547" i="3" s="1"/>
  <c r="I548" i="3"/>
  <c r="I549" i="3"/>
  <c r="AC549" i="3" s="1"/>
  <c r="AD549" i="3" s="1"/>
  <c r="I550" i="3"/>
  <c r="I551" i="3"/>
  <c r="N551" i="3" s="1"/>
  <c r="I552" i="3"/>
  <c r="I553" i="3"/>
  <c r="N553" i="3" s="1"/>
  <c r="I554" i="3"/>
  <c r="N554" i="3" s="1"/>
  <c r="I555" i="3"/>
  <c r="N555" i="3" s="1"/>
  <c r="I556" i="3"/>
  <c r="AC556" i="3" s="1"/>
  <c r="AD556" i="3" s="1"/>
  <c r="I557" i="3"/>
  <c r="N557" i="3" s="1"/>
  <c r="I558" i="3"/>
  <c r="S558" i="3" s="1"/>
  <c r="I559" i="3"/>
  <c r="W559" i="3" s="1"/>
  <c r="I560" i="3"/>
  <c r="X560" i="3" s="1"/>
  <c r="I561" i="3"/>
  <c r="X561" i="3" s="1"/>
  <c r="I562" i="3"/>
  <c r="U562" i="3" s="1"/>
  <c r="I563" i="3"/>
  <c r="N563" i="3" s="1"/>
  <c r="I564" i="3"/>
  <c r="I565" i="3"/>
  <c r="Y565" i="3" s="1"/>
  <c r="I566" i="3"/>
  <c r="U566" i="3" s="1"/>
  <c r="I567" i="3"/>
  <c r="N567" i="3" s="1"/>
  <c r="I568" i="3"/>
  <c r="AA568" i="3" s="1"/>
  <c r="AB568" i="3" s="1"/>
  <c r="I569" i="3"/>
  <c r="N569" i="3" s="1"/>
  <c r="I570" i="3"/>
  <c r="N570" i="3" s="1"/>
  <c r="I571" i="3"/>
  <c r="AC571" i="3" s="1"/>
  <c r="AD571" i="3" s="1"/>
  <c r="I572" i="3"/>
  <c r="U572" i="3" s="1"/>
  <c r="I573" i="3"/>
  <c r="S573" i="3" s="1"/>
  <c r="I574" i="3"/>
  <c r="I575" i="3"/>
  <c r="AC575" i="3" s="1"/>
  <c r="AD575" i="3" s="1"/>
  <c r="I576" i="3"/>
  <c r="N576" i="3" s="1"/>
  <c r="I577" i="3"/>
  <c r="N577" i="3" s="1"/>
  <c r="I578" i="3"/>
  <c r="T578" i="3" s="1"/>
  <c r="I579" i="3"/>
  <c r="N579" i="3" s="1"/>
  <c r="I580" i="3"/>
  <c r="Y580" i="3" s="1"/>
  <c r="I581" i="3"/>
  <c r="N581" i="3" s="1"/>
  <c r="I582" i="3"/>
  <c r="I583" i="3"/>
  <c r="AC583" i="3" s="1"/>
  <c r="AD583" i="3" s="1"/>
  <c r="I584" i="3"/>
  <c r="I585" i="3"/>
  <c r="Y585" i="3" s="1"/>
  <c r="I586" i="3"/>
  <c r="T586" i="3" s="1"/>
  <c r="I587" i="3"/>
  <c r="N587" i="3" s="1"/>
  <c r="I588" i="3"/>
  <c r="Y588" i="3" s="1"/>
  <c r="I589" i="3"/>
  <c r="N589" i="3" s="1"/>
  <c r="I590" i="3"/>
  <c r="S590" i="3" s="1"/>
  <c r="I591" i="3"/>
  <c r="N591" i="3" s="1"/>
  <c r="I592" i="3"/>
  <c r="X592" i="3" s="1"/>
  <c r="I593" i="3"/>
  <c r="S593" i="3" s="1"/>
  <c r="I594" i="3"/>
  <c r="N594" i="3" s="1"/>
  <c r="I595" i="3"/>
  <c r="AA595" i="3" s="1"/>
  <c r="AB595" i="3" s="1"/>
  <c r="I596" i="3"/>
  <c r="X596" i="3" s="1"/>
  <c r="I597" i="3"/>
  <c r="W597" i="3" s="1"/>
  <c r="I598" i="3"/>
  <c r="U598" i="3" s="1"/>
  <c r="I599" i="3"/>
  <c r="N599" i="3" s="1"/>
  <c r="I600" i="3"/>
  <c r="I601" i="3"/>
  <c r="AA601" i="3" s="1"/>
  <c r="AB601" i="3" s="1"/>
  <c r="I602" i="3"/>
  <c r="X602" i="3" s="1"/>
  <c r="I603" i="3"/>
  <c r="N603" i="3" s="1"/>
  <c r="I604" i="3"/>
  <c r="I605" i="3"/>
  <c r="U605" i="3" s="1"/>
  <c r="I606" i="3"/>
  <c r="I607" i="3"/>
  <c r="X607" i="3" s="1"/>
  <c r="I608" i="3"/>
  <c r="I609" i="3"/>
  <c r="N609" i="3" s="1"/>
  <c r="I610" i="3"/>
  <c r="T610" i="3" s="1"/>
  <c r="I611" i="3"/>
  <c r="S611" i="3" s="1"/>
  <c r="I612" i="3"/>
  <c r="X612" i="3" s="1"/>
  <c r="I613" i="3"/>
  <c r="W613" i="3" s="1"/>
  <c r="I614" i="3"/>
  <c r="U614" i="3" s="1"/>
  <c r="I615" i="3"/>
  <c r="N615" i="3" s="1"/>
  <c r="I616" i="3"/>
  <c r="I617" i="3"/>
  <c r="N617" i="3" s="1"/>
  <c r="I618" i="3"/>
  <c r="AC618" i="3" s="1"/>
  <c r="AD618" i="3" s="1"/>
  <c r="I619" i="3"/>
  <c r="Y619" i="3" s="1"/>
  <c r="I620" i="3"/>
  <c r="S620" i="3" s="1"/>
  <c r="I621" i="3"/>
  <c r="W621" i="3" s="1"/>
  <c r="I622" i="3"/>
  <c r="I623" i="3"/>
  <c r="AC623" i="3" s="1"/>
  <c r="AD623" i="3" s="1"/>
  <c r="I624" i="3"/>
  <c r="AA624" i="3" s="1"/>
  <c r="AB624" i="3" s="1"/>
  <c r="I625" i="3"/>
  <c r="N625" i="3" s="1"/>
  <c r="I626" i="3"/>
  <c r="AA626" i="3" s="1"/>
  <c r="AB626" i="3" s="1"/>
  <c r="I627" i="3"/>
  <c r="X627" i="3" s="1"/>
  <c r="I628" i="3"/>
  <c r="S628" i="3" s="1"/>
  <c r="I629" i="3"/>
  <c r="N629" i="3" s="1"/>
  <c r="I630" i="3"/>
  <c r="I631" i="3"/>
  <c r="T631" i="3" s="1"/>
  <c r="I632" i="3"/>
  <c r="X632" i="3" s="1"/>
  <c r="I633" i="3"/>
  <c r="N633" i="3" s="1"/>
  <c r="I634" i="3"/>
  <c r="AA634" i="3" s="1"/>
  <c r="AB634" i="3" s="1"/>
  <c r="I635" i="3"/>
  <c r="X635" i="3" s="1"/>
  <c r="I636" i="3"/>
  <c r="I637" i="3"/>
  <c r="S637" i="3" s="1"/>
  <c r="I638" i="3"/>
  <c r="I639" i="3"/>
  <c r="I640" i="3"/>
  <c r="I641" i="3"/>
  <c r="T641" i="3" s="1"/>
  <c r="I642" i="3"/>
  <c r="AC642" i="3" s="1"/>
  <c r="AD642" i="3" s="1"/>
  <c r="I643" i="3"/>
  <c r="Y643" i="3" s="1"/>
  <c r="I644" i="3"/>
  <c r="W644" i="3" s="1"/>
  <c r="I645" i="3"/>
  <c r="X645" i="3" s="1"/>
  <c r="I646" i="3"/>
  <c r="I647" i="3"/>
  <c r="AA647" i="3" s="1"/>
  <c r="AB647" i="3" s="1"/>
  <c r="I648" i="3"/>
  <c r="I649" i="3"/>
  <c r="U649" i="3" s="1"/>
  <c r="I650" i="3"/>
  <c r="N650" i="3" s="1"/>
  <c r="I651" i="3"/>
  <c r="W651" i="3" s="1"/>
  <c r="I652" i="3"/>
  <c r="U652" i="3" s="1"/>
  <c r="I653" i="3"/>
  <c r="X653" i="3" s="1"/>
  <c r="I654" i="3"/>
  <c r="X654" i="3" s="1"/>
  <c r="I8" i="3"/>
  <c r="N8" i="3" s="1"/>
  <c r="N113" i="3"/>
  <c r="N129" i="3"/>
  <c r="N161" i="3"/>
  <c r="AK655" i="3"/>
  <c r="AJ655" i="3"/>
  <c r="R655" i="3"/>
  <c r="Q655" i="3"/>
  <c r="P655" i="3"/>
  <c r="O655" i="3"/>
  <c r="Y518" i="3"/>
  <c r="X518" i="3"/>
  <c r="U518" i="3"/>
  <c r="T518" i="3"/>
  <c r="Y498" i="3"/>
  <c r="X498" i="3"/>
  <c r="U498" i="3"/>
  <c r="T498" i="3"/>
  <c r="Y452" i="3"/>
  <c r="X452" i="3"/>
  <c r="U452" i="3"/>
  <c r="T452" i="3"/>
  <c r="Y446" i="3"/>
  <c r="X446" i="3"/>
  <c r="U446" i="3"/>
  <c r="T446" i="3"/>
  <c r="U409" i="3"/>
  <c r="Y302" i="3"/>
  <c r="X302" i="3"/>
  <c r="U302" i="3"/>
  <c r="T302" i="3"/>
  <c r="Y279" i="3"/>
  <c r="X279" i="3"/>
  <c r="U279" i="3"/>
  <c r="T279" i="3"/>
  <c r="Y262" i="3"/>
  <c r="X262" i="3"/>
  <c r="U262" i="3"/>
  <c r="T262" i="3"/>
  <c r="X257" i="3"/>
  <c r="W257" i="3"/>
  <c r="Y206" i="3"/>
  <c r="X206" i="3"/>
  <c r="U206" i="3"/>
  <c r="T206" i="3"/>
  <c r="S177" i="3"/>
  <c r="T169" i="3"/>
  <c r="W153" i="3"/>
  <c r="X145" i="3"/>
  <c r="S137" i="3"/>
  <c r="Y130" i="3"/>
  <c r="X130" i="3"/>
  <c r="U130" i="3"/>
  <c r="T130" i="3"/>
  <c r="X121" i="3"/>
  <c r="S121" i="3"/>
  <c r="AC113" i="3"/>
  <c r="AD113" i="3" s="1"/>
  <c r="S113" i="3"/>
  <c r="T89" i="3"/>
  <c r="S89" i="3"/>
  <c r="T73" i="3"/>
  <c r="Y69" i="3"/>
  <c r="X69" i="3"/>
  <c r="U69" i="3"/>
  <c r="T69" i="3"/>
  <c r="AA57" i="3"/>
  <c r="AB57" i="3" s="1"/>
  <c r="Y57" i="3"/>
  <c r="X57" i="3"/>
  <c r="W57" i="3"/>
  <c r="U57" i="3"/>
  <c r="T57" i="3"/>
  <c r="Y41" i="3"/>
  <c r="AA33" i="3"/>
  <c r="AB33" i="3" s="1"/>
  <c r="Y33" i="3"/>
  <c r="S33" i="3"/>
  <c r="S25" i="3"/>
  <c r="AC17" i="3"/>
  <c r="AD17" i="3" s="1"/>
  <c r="W9" i="3"/>
  <c r="T9" i="3"/>
  <c r="I9" i="1"/>
  <c r="N9" i="1" s="1"/>
  <c r="I10" i="1"/>
  <c r="AC10" i="1" s="1"/>
  <c r="AD10" i="1" s="1"/>
  <c r="I11" i="1"/>
  <c r="W11" i="1" s="1"/>
  <c r="I12" i="1"/>
  <c r="N12" i="1" s="1"/>
  <c r="I13" i="1"/>
  <c r="AA13" i="1" s="1"/>
  <c r="AB13" i="1" s="1"/>
  <c r="I14" i="1"/>
  <c r="U14" i="1" s="1"/>
  <c r="I15" i="1"/>
  <c r="AC15" i="1" s="1"/>
  <c r="AD15" i="1" s="1"/>
  <c r="I16" i="1"/>
  <c r="X16" i="1" s="1"/>
  <c r="I17" i="1"/>
  <c r="N17" i="1" s="1"/>
  <c r="I18" i="1"/>
  <c r="W18" i="1" s="1"/>
  <c r="I19" i="1"/>
  <c r="X19" i="1" s="1"/>
  <c r="I20" i="1"/>
  <c r="N20" i="1" s="1"/>
  <c r="I21" i="1"/>
  <c r="T21" i="1" s="1"/>
  <c r="I22" i="1"/>
  <c r="W22" i="1" s="1"/>
  <c r="I23" i="1"/>
  <c r="N23" i="1" s="1"/>
  <c r="I24" i="1"/>
  <c r="X24" i="1" s="1"/>
  <c r="I25" i="1"/>
  <c r="N25" i="1" s="1"/>
  <c r="I26" i="1"/>
  <c r="S26" i="1" s="1"/>
  <c r="I27" i="1"/>
  <c r="AC27" i="1" s="1"/>
  <c r="AD27" i="1" s="1"/>
  <c r="I28" i="1"/>
  <c r="N28" i="1" s="1"/>
  <c r="I29" i="1"/>
  <c r="Y29" i="1" s="1"/>
  <c r="I30" i="1"/>
  <c r="X30" i="1" s="1"/>
  <c r="I31" i="1"/>
  <c r="X31" i="1" s="1"/>
  <c r="I32" i="1"/>
  <c r="X32" i="1" s="1"/>
  <c r="I33" i="1"/>
  <c r="N33" i="1" s="1"/>
  <c r="I34" i="1"/>
  <c r="W34" i="1" s="1"/>
  <c r="I35" i="1"/>
  <c r="AC35" i="1" s="1"/>
  <c r="AD35" i="1" s="1"/>
  <c r="I36" i="1"/>
  <c r="N36" i="1" s="1"/>
  <c r="I37" i="1"/>
  <c r="AC37" i="1" s="1"/>
  <c r="AD37" i="1" s="1"/>
  <c r="I38" i="1"/>
  <c r="Y38" i="1" s="1"/>
  <c r="I39" i="1"/>
  <c r="AC39" i="1" s="1"/>
  <c r="AD39" i="1" s="1"/>
  <c r="I40" i="1"/>
  <c r="X40" i="1" s="1"/>
  <c r="I41" i="1"/>
  <c r="N41" i="1" s="1"/>
  <c r="I42" i="1"/>
  <c r="AC42" i="1" s="1"/>
  <c r="AD42" i="1" s="1"/>
  <c r="I43" i="1"/>
  <c r="N43" i="1" s="1"/>
  <c r="I44" i="1"/>
  <c r="N44" i="1" s="1"/>
  <c r="I45" i="1"/>
  <c r="W45" i="1" s="1"/>
  <c r="I46" i="1"/>
  <c r="AA46" i="1" s="1"/>
  <c r="AB46" i="1" s="1"/>
  <c r="I47" i="1"/>
  <c r="T47" i="1" s="1"/>
  <c r="I48" i="1"/>
  <c r="X48" i="1" s="1"/>
  <c r="I49" i="1"/>
  <c r="N49" i="1" s="1"/>
  <c r="I50" i="1"/>
  <c r="X50" i="1" s="1"/>
  <c r="I51" i="1"/>
  <c r="Y51" i="1" s="1"/>
  <c r="I52" i="1"/>
  <c r="N52" i="1" s="1"/>
  <c r="I53" i="1"/>
  <c r="N53" i="1" s="1"/>
  <c r="I54" i="1"/>
  <c r="AC54" i="1" s="1"/>
  <c r="AD54" i="1" s="1"/>
  <c r="I55" i="1"/>
  <c r="N55" i="1" s="1"/>
  <c r="I56" i="1"/>
  <c r="X56" i="1" s="1"/>
  <c r="I57" i="1"/>
  <c r="N57" i="1" s="1"/>
  <c r="I58" i="1"/>
  <c r="N58" i="1" s="1"/>
  <c r="I59" i="1"/>
  <c r="X59" i="1" s="1"/>
  <c r="I60" i="1"/>
  <c r="N60" i="1" s="1"/>
  <c r="I61" i="1"/>
  <c r="W61" i="1" s="1"/>
  <c r="I62" i="1"/>
  <c r="S62" i="1" s="1"/>
  <c r="I63" i="1"/>
  <c r="W63" i="1" s="1"/>
  <c r="I64" i="1"/>
  <c r="X64" i="1" s="1"/>
  <c r="I65" i="1"/>
  <c r="T65" i="1" s="1"/>
  <c r="I66" i="1"/>
  <c r="N66" i="1" s="1"/>
  <c r="I67" i="1"/>
  <c r="U67" i="1" s="1"/>
  <c r="I68" i="1"/>
  <c r="T68" i="1" s="1"/>
  <c r="I69" i="1"/>
  <c r="AA69" i="1" s="1"/>
  <c r="AB69" i="1" s="1"/>
  <c r="I70" i="1"/>
  <c r="T70" i="1" s="1"/>
  <c r="I71" i="1"/>
  <c r="AC71" i="1" s="1"/>
  <c r="AD71" i="1" s="1"/>
  <c r="I72" i="1"/>
  <c r="W72" i="1" s="1"/>
  <c r="I73" i="1"/>
  <c r="X73" i="1" s="1"/>
  <c r="I74" i="1"/>
  <c r="U74" i="1" s="1"/>
  <c r="I75" i="1"/>
  <c r="X75" i="1" s="1"/>
  <c r="I76" i="1"/>
  <c r="X76" i="1" s="1"/>
  <c r="I77" i="1"/>
  <c r="T77" i="1" s="1"/>
  <c r="I78" i="1"/>
  <c r="X78" i="1" s="1"/>
  <c r="I79" i="1"/>
  <c r="X79" i="1" s="1"/>
  <c r="I80" i="1"/>
  <c r="U80" i="1" s="1"/>
  <c r="I81" i="1"/>
  <c r="X81" i="1" s="1"/>
  <c r="I82" i="1"/>
  <c r="AA82" i="1" s="1"/>
  <c r="AB82" i="1" s="1"/>
  <c r="I83" i="1"/>
  <c r="AA83" i="1" s="1"/>
  <c r="AB83" i="1" s="1"/>
  <c r="I84" i="1"/>
  <c r="S84" i="1" s="1"/>
  <c r="I85" i="1"/>
  <c r="Y85" i="1" s="1"/>
  <c r="I86" i="1"/>
  <c r="S86" i="1" s="1"/>
  <c r="I87" i="1"/>
  <c r="W87" i="1" s="1"/>
  <c r="I88" i="1"/>
  <c r="S88" i="1" s="1"/>
  <c r="I89" i="1"/>
  <c r="T89" i="1" s="1"/>
  <c r="I90" i="1"/>
  <c r="Y90" i="1" s="1"/>
  <c r="I91" i="1"/>
  <c r="W91" i="1" s="1"/>
  <c r="I92" i="1"/>
  <c r="S92" i="1" s="1"/>
  <c r="I93" i="1"/>
  <c r="Y93" i="1" s="1"/>
  <c r="I94" i="1"/>
  <c r="AA94" i="1" s="1"/>
  <c r="AB94" i="1" s="1"/>
  <c r="I95" i="1"/>
  <c r="U95" i="1" s="1"/>
  <c r="I96" i="1"/>
  <c r="S96" i="1" s="1"/>
  <c r="I97" i="1"/>
  <c r="U97" i="1" s="1"/>
  <c r="I98" i="1"/>
  <c r="Y98" i="1" s="1"/>
  <c r="I99" i="1"/>
  <c r="AC99" i="1" s="1"/>
  <c r="AD99" i="1" s="1"/>
  <c r="I100" i="1"/>
  <c r="S100" i="1" s="1"/>
  <c r="I101" i="1"/>
  <c r="Y101" i="1" s="1"/>
  <c r="I102" i="1"/>
  <c r="T102" i="1" s="1"/>
  <c r="I103" i="1"/>
  <c r="T103" i="1" s="1"/>
  <c r="I104" i="1"/>
  <c r="S104" i="1" s="1"/>
  <c r="I105" i="1"/>
  <c r="AC105" i="1" s="1"/>
  <c r="AD105" i="1" s="1"/>
  <c r="I106" i="1"/>
  <c r="AA106" i="1" s="1"/>
  <c r="AB106" i="1" s="1"/>
  <c r="I107" i="1"/>
  <c r="AA107" i="1" s="1"/>
  <c r="AB107" i="1" s="1"/>
  <c r="I108" i="1"/>
  <c r="U108" i="1" s="1"/>
  <c r="I109" i="1"/>
  <c r="AC109" i="1" s="1"/>
  <c r="AD109" i="1" s="1"/>
  <c r="I110" i="1"/>
  <c r="U110" i="1" s="1"/>
  <c r="I111" i="1"/>
  <c r="T111" i="1" s="1"/>
  <c r="I112" i="1"/>
  <c r="S112" i="1" s="1"/>
  <c r="I113" i="1"/>
  <c r="X113" i="1" s="1"/>
  <c r="I114" i="1"/>
  <c r="AC114" i="1" s="1"/>
  <c r="AD114" i="1" s="1"/>
  <c r="I115" i="1"/>
  <c r="AC115" i="1" s="1"/>
  <c r="AD115" i="1" s="1"/>
  <c r="I116" i="1"/>
  <c r="AA116" i="1" s="1"/>
  <c r="AB116" i="1" s="1"/>
  <c r="I117" i="1"/>
  <c r="W117" i="1" s="1"/>
  <c r="I118" i="1"/>
  <c r="U118" i="1" s="1"/>
  <c r="I119" i="1"/>
  <c r="U119" i="1" s="1"/>
  <c r="I120" i="1"/>
  <c r="AA120" i="1" s="1"/>
  <c r="AB120" i="1" s="1"/>
  <c r="I121" i="1"/>
  <c r="W121" i="1" s="1"/>
  <c r="I122" i="1"/>
  <c r="AA122" i="1" s="1"/>
  <c r="AB122" i="1" s="1"/>
  <c r="I123" i="1"/>
  <c r="AC123" i="1" s="1"/>
  <c r="AD123" i="1" s="1"/>
  <c r="I124" i="1"/>
  <c r="T124" i="1" s="1"/>
  <c r="I125" i="1"/>
  <c r="AA125" i="1" s="1"/>
  <c r="AB125" i="1" s="1"/>
  <c r="I126" i="1"/>
  <c r="U126" i="1" s="1"/>
  <c r="I127" i="1"/>
  <c r="X127" i="1" s="1"/>
  <c r="I128" i="1"/>
  <c r="AA128" i="1" s="1"/>
  <c r="AB128" i="1" s="1"/>
  <c r="I129" i="1"/>
  <c r="AC129" i="1" s="1"/>
  <c r="AD129" i="1" s="1"/>
  <c r="I130" i="1"/>
  <c r="AC130" i="1" s="1"/>
  <c r="AD130" i="1" s="1"/>
  <c r="I131" i="1"/>
  <c r="T131" i="1" s="1"/>
  <c r="I132" i="1"/>
  <c r="AA132" i="1" s="1"/>
  <c r="AB132" i="1" s="1"/>
  <c r="I133" i="1"/>
  <c r="W133" i="1" s="1"/>
  <c r="I134" i="1"/>
  <c r="W134" i="1" s="1"/>
  <c r="I135" i="1"/>
  <c r="Y135" i="1" s="1"/>
  <c r="I136" i="1"/>
  <c r="AA136" i="1" s="1"/>
  <c r="AB136" i="1" s="1"/>
  <c r="I137" i="1"/>
  <c r="Y137" i="1" s="1"/>
  <c r="I138" i="1"/>
  <c r="AC138" i="1" s="1"/>
  <c r="AD138" i="1" s="1"/>
  <c r="I139" i="1"/>
  <c r="X139" i="1" s="1"/>
  <c r="I140" i="1"/>
  <c r="X140" i="1" s="1"/>
  <c r="I141" i="1"/>
  <c r="T141" i="1" s="1"/>
  <c r="I142" i="1"/>
  <c r="W142" i="1" s="1"/>
  <c r="I143" i="1"/>
  <c r="Y143" i="1" s="1"/>
  <c r="I144" i="1"/>
  <c r="Y144" i="1" s="1"/>
  <c r="I145" i="1"/>
  <c r="X145" i="1" s="1"/>
  <c r="I146" i="1"/>
  <c r="S146" i="1" s="1"/>
  <c r="I147" i="1"/>
  <c r="S147" i="1" s="1"/>
  <c r="I148" i="1"/>
  <c r="X148" i="1" s="1"/>
  <c r="I149" i="1"/>
  <c r="T149" i="1" s="1"/>
  <c r="I150" i="1"/>
  <c r="X150" i="1" s="1"/>
  <c r="I151" i="1"/>
  <c r="W151" i="1" s="1"/>
  <c r="I152" i="1"/>
  <c r="Y152" i="1" s="1"/>
  <c r="I153" i="1"/>
  <c r="AA153" i="1" s="1"/>
  <c r="AB153" i="1" s="1"/>
  <c r="I154" i="1"/>
  <c r="T154" i="1" s="1"/>
  <c r="I155" i="1"/>
  <c r="W155" i="1" s="1"/>
  <c r="I156" i="1"/>
  <c r="T156" i="1" s="1"/>
  <c r="I157" i="1"/>
  <c r="S157" i="1" s="1"/>
  <c r="I158" i="1"/>
  <c r="Y158" i="1" s="1"/>
  <c r="I159" i="1"/>
  <c r="X159" i="1" s="1"/>
  <c r="I160" i="1"/>
  <c r="Y160" i="1" s="1"/>
  <c r="I161" i="1"/>
  <c r="AC161" i="1" s="1"/>
  <c r="AD161" i="1" s="1"/>
  <c r="I162" i="1"/>
  <c r="U162" i="1" s="1"/>
  <c r="I163" i="1"/>
  <c r="U163" i="1" s="1"/>
  <c r="I164" i="1"/>
  <c r="T164" i="1" s="1"/>
  <c r="I165" i="1"/>
  <c r="T165" i="1" s="1"/>
  <c r="I166" i="1"/>
  <c r="AA166" i="1" s="1"/>
  <c r="AB166" i="1" s="1"/>
  <c r="I167" i="1"/>
  <c r="X167" i="1" s="1"/>
  <c r="I168" i="1"/>
  <c r="Y168" i="1" s="1"/>
  <c r="I169" i="1"/>
  <c r="AC169" i="1" s="1"/>
  <c r="AD169" i="1" s="1"/>
  <c r="I170" i="1"/>
  <c r="W170" i="1" s="1"/>
  <c r="I171" i="1"/>
  <c r="U171" i="1" s="1"/>
  <c r="I172" i="1"/>
  <c r="T172" i="1" s="1"/>
  <c r="I173" i="1"/>
  <c r="U173" i="1" s="1"/>
  <c r="I174" i="1"/>
  <c r="AC174" i="1" s="1"/>
  <c r="AD174" i="1" s="1"/>
  <c r="I175" i="1"/>
  <c r="Y175" i="1" s="1"/>
  <c r="I176" i="1"/>
  <c r="Y176" i="1" s="1"/>
  <c r="I177" i="1"/>
  <c r="T177" i="1" s="1"/>
  <c r="I178" i="1"/>
  <c r="X178" i="1" s="1"/>
  <c r="I179" i="1"/>
  <c r="U179" i="1" s="1"/>
  <c r="I180" i="1"/>
  <c r="X180" i="1" s="1"/>
  <c r="I181" i="1"/>
  <c r="W181" i="1" s="1"/>
  <c r="I182" i="1"/>
  <c r="S182" i="1" s="1"/>
  <c r="I183" i="1"/>
  <c r="T183" i="1" s="1"/>
  <c r="I184" i="1"/>
  <c r="Y184" i="1" s="1"/>
  <c r="I185" i="1"/>
  <c r="T185" i="1" s="1"/>
  <c r="I186" i="1"/>
  <c r="Y186" i="1" s="1"/>
  <c r="I187" i="1"/>
  <c r="W187" i="1" s="1"/>
  <c r="I188" i="1"/>
  <c r="AA188" i="1" s="1"/>
  <c r="AB188" i="1" s="1"/>
  <c r="I189" i="1"/>
  <c r="X189" i="1" s="1"/>
  <c r="I190" i="1"/>
  <c r="T190" i="1" s="1"/>
  <c r="I191" i="1"/>
  <c r="W191" i="1" s="1"/>
  <c r="I192" i="1"/>
  <c r="X192" i="1" s="1"/>
  <c r="I193" i="1"/>
  <c r="AA193" i="1" s="1"/>
  <c r="AB193" i="1" s="1"/>
  <c r="I194" i="1"/>
  <c r="AA194" i="1" s="1"/>
  <c r="AB194" i="1" s="1"/>
  <c r="I195" i="1"/>
  <c r="Y195" i="1" s="1"/>
  <c r="I196" i="1"/>
  <c r="S196" i="1" s="1"/>
  <c r="I197" i="1"/>
  <c r="W197" i="1" s="1"/>
  <c r="I198" i="1"/>
  <c r="S198" i="1" s="1"/>
  <c r="I199" i="1"/>
  <c r="Y199" i="1" s="1"/>
  <c r="I200" i="1"/>
  <c r="X200" i="1" s="1"/>
  <c r="I201" i="1"/>
  <c r="Y201" i="1" s="1"/>
  <c r="I202" i="1"/>
  <c r="Y202" i="1" s="1"/>
  <c r="I203" i="1"/>
  <c r="AA203" i="1" s="1"/>
  <c r="AB203" i="1" s="1"/>
  <c r="I204" i="1"/>
  <c r="S204" i="1" s="1"/>
  <c r="I205" i="1"/>
  <c r="U205" i="1" s="1"/>
  <c r="I206" i="1"/>
  <c r="AC206" i="1" s="1"/>
  <c r="AD206" i="1" s="1"/>
  <c r="I207" i="1"/>
  <c r="AC207" i="1" s="1"/>
  <c r="AD207" i="1" s="1"/>
  <c r="I208" i="1"/>
  <c r="X208" i="1" s="1"/>
  <c r="I209" i="1"/>
  <c r="Y209" i="1" s="1"/>
  <c r="I210" i="1"/>
  <c r="T210" i="1" s="1"/>
  <c r="I211" i="1"/>
  <c r="Y211" i="1" s="1"/>
  <c r="I212" i="1"/>
  <c r="S212" i="1" s="1"/>
  <c r="I213" i="1"/>
  <c r="Y213" i="1" s="1"/>
  <c r="I214" i="1"/>
  <c r="U214" i="1" s="1"/>
  <c r="I215" i="1"/>
  <c r="AC215" i="1" s="1"/>
  <c r="AD215" i="1" s="1"/>
  <c r="I216" i="1"/>
  <c r="X216" i="1" s="1"/>
  <c r="I217" i="1"/>
  <c r="X217" i="1" s="1"/>
  <c r="I218" i="1"/>
  <c r="AA218" i="1" s="1"/>
  <c r="AB218" i="1" s="1"/>
  <c r="I219" i="1"/>
  <c r="X219" i="1" s="1"/>
  <c r="I220" i="1"/>
  <c r="S220" i="1" s="1"/>
  <c r="I221" i="1"/>
  <c r="T221" i="1" s="1"/>
  <c r="I222" i="1"/>
  <c r="AC222" i="1" s="1"/>
  <c r="AD222" i="1" s="1"/>
  <c r="I223" i="1"/>
  <c r="AC223" i="1" s="1"/>
  <c r="AD223" i="1" s="1"/>
  <c r="I224" i="1"/>
  <c r="X224" i="1" s="1"/>
  <c r="I225" i="1"/>
  <c r="AA225" i="1" s="1"/>
  <c r="AB225" i="1" s="1"/>
  <c r="I226" i="1"/>
  <c r="U226" i="1" s="1"/>
  <c r="I227" i="1"/>
  <c r="X227" i="1" s="1"/>
  <c r="I228" i="1"/>
  <c r="S228" i="1" s="1"/>
  <c r="I229" i="1"/>
  <c r="AA229" i="1" s="1"/>
  <c r="AB229" i="1" s="1"/>
  <c r="I230" i="1"/>
  <c r="X230" i="1" s="1"/>
  <c r="I231" i="1"/>
  <c r="AC231" i="1" s="1"/>
  <c r="AD231" i="1" s="1"/>
  <c r="I232" i="1"/>
  <c r="X232" i="1" s="1"/>
  <c r="I233" i="1"/>
  <c r="U233" i="1" s="1"/>
  <c r="I234" i="1"/>
  <c r="AC234" i="1" s="1"/>
  <c r="AD234" i="1" s="1"/>
  <c r="I235" i="1"/>
  <c r="W235" i="1" s="1"/>
  <c r="I236" i="1"/>
  <c r="S236" i="1" s="1"/>
  <c r="I237" i="1"/>
  <c r="U237" i="1" s="1"/>
  <c r="I238" i="1"/>
  <c r="X238" i="1" s="1"/>
  <c r="I239" i="1"/>
  <c r="AC239" i="1" s="1"/>
  <c r="AD239" i="1" s="1"/>
  <c r="I240" i="1"/>
  <c r="X240" i="1" s="1"/>
  <c r="I241" i="1"/>
  <c r="AC241" i="1" s="1"/>
  <c r="AD241" i="1" s="1"/>
  <c r="I242" i="1"/>
  <c r="AC242" i="1" s="1"/>
  <c r="AD242" i="1" s="1"/>
  <c r="I243" i="1"/>
  <c r="X243" i="1" s="1"/>
  <c r="I244" i="1"/>
  <c r="S244" i="1" s="1"/>
  <c r="I245" i="1"/>
  <c r="AC245" i="1" s="1"/>
  <c r="AD245" i="1" s="1"/>
  <c r="I246" i="1"/>
  <c r="AA246" i="1" s="1"/>
  <c r="AB246" i="1" s="1"/>
  <c r="I247" i="1"/>
  <c r="AC247" i="1" s="1"/>
  <c r="AD247" i="1" s="1"/>
  <c r="I248" i="1"/>
  <c r="X248" i="1" s="1"/>
  <c r="I249" i="1"/>
  <c r="AA249" i="1" s="1"/>
  <c r="AB249" i="1" s="1"/>
  <c r="I250" i="1"/>
  <c r="AC250" i="1" s="1"/>
  <c r="AD250" i="1" s="1"/>
  <c r="I251" i="1"/>
  <c r="S251" i="1" s="1"/>
  <c r="I252" i="1"/>
  <c r="S252" i="1" s="1"/>
  <c r="I253" i="1"/>
  <c r="W253" i="1" s="1"/>
  <c r="I8" i="1"/>
  <c r="X8" i="1" s="1"/>
  <c r="AK254" i="1"/>
  <c r="AJ254" i="1"/>
  <c r="R254" i="1"/>
  <c r="Q254" i="1"/>
  <c r="P254" i="1"/>
  <c r="O254" i="1"/>
  <c r="Y253" i="1"/>
  <c r="X253" i="1"/>
  <c r="U253" i="1"/>
  <c r="T253" i="1"/>
  <c r="AC217" i="3" l="1"/>
  <c r="AD217" i="3" s="1"/>
  <c r="T233" i="3"/>
  <c r="W193" i="3"/>
  <c r="AC241" i="3"/>
  <c r="AD241" i="3" s="1"/>
  <c r="U305" i="3"/>
  <c r="X193" i="3"/>
  <c r="T249" i="3"/>
  <c r="Y313" i="3"/>
  <c r="S114" i="3"/>
  <c r="AA9" i="3"/>
  <c r="AB9" i="3" s="1"/>
  <c r="AA41" i="3"/>
  <c r="AB41" i="3" s="1"/>
  <c r="Y65" i="3"/>
  <c r="U89" i="3"/>
  <c r="V89" i="3" s="1"/>
  <c r="T177" i="3"/>
  <c r="U217" i="3"/>
  <c r="N65" i="3"/>
  <c r="X17" i="3"/>
  <c r="AC41" i="3"/>
  <c r="AD41" i="3" s="1"/>
  <c r="AC97" i="3"/>
  <c r="AD97" i="3" s="1"/>
  <c r="X185" i="3"/>
  <c r="AA217" i="3"/>
  <c r="AB217" i="3" s="1"/>
  <c r="T25" i="3"/>
  <c r="S49" i="3"/>
  <c r="W97" i="3"/>
  <c r="S129" i="3"/>
  <c r="X153" i="3"/>
  <c r="AA201" i="3"/>
  <c r="AB201" i="3" s="1"/>
  <c r="X225" i="3"/>
  <c r="N49" i="3"/>
  <c r="S9" i="3"/>
  <c r="V9" i="3" s="1"/>
  <c r="Y25" i="3"/>
  <c r="Y97" i="3"/>
  <c r="U161" i="3"/>
  <c r="Y225" i="3"/>
  <c r="T17" i="3"/>
  <c r="W33" i="3"/>
  <c r="W49" i="3"/>
  <c r="W65" i="3"/>
  <c r="X73" i="3"/>
  <c r="S105" i="3"/>
  <c r="T129" i="3"/>
  <c r="Y145" i="3"/>
  <c r="U177" i="3"/>
  <c r="Y241" i="3"/>
  <c r="N41" i="3"/>
  <c r="W17" i="3"/>
  <c r="X33" i="3"/>
  <c r="AA49" i="3"/>
  <c r="AB49" i="3" s="1"/>
  <c r="X65" i="3"/>
  <c r="AC73" i="3"/>
  <c r="AD73" i="3" s="1"/>
  <c r="W105" i="3"/>
  <c r="AA129" i="3"/>
  <c r="AB129" i="3" s="1"/>
  <c r="AA145" i="3"/>
  <c r="AB145" i="3" s="1"/>
  <c r="T185" i="3"/>
  <c r="AA241" i="3"/>
  <c r="AB241" i="3" s="1"/>
  <c r="AC9" i="3"/>
  <c r="AD9" i="3" s="1"/>
  <c r="W25" i="3"/>
  <c r="AC33" i="3"/>
  <c r="AD33" i="3" s="1"/>
  <c r="AC49" i="3"/>
  <c r="AD49" i="3" s="1"/>
  <c r="AC57" i="3"/>
  <c r="AD57" i="3" s="1"/>
  <c r="W89" i="3"/>
  <c r="T113" i="3"/>
  <c r="U129" i="3"/>
  <c r="U137" i="3"/>
  <c r="V137" i="3" s="1"/>
  <c r="AA161" i="3"/>
  <c r="AB161" i="3" s="1"/>
  <c r="AA185" i="3"/>
  <c r="AB185" i="3" s="1"/>
  <c r="Y233" i="3"/>
  <c r="Y257" i="3"/>
  <c r="Z257" i="3" s="1"/>
  <c r="U353" i="3"/>
  <c r="N33" i="3"/>
  <c r="S17" i="3"/>
  <c r="X25" i="3"/>
  <c r="X41" i="3"/>
  <c r="S57" i="3"/>
  <c r="V57" i="3" s="1"/>
  <c r="S65" i="3"/>
  <c r="S73" i="3"/>
  <c r="U97" i="3"/>
  <c r="U113" i="3"/>
  <c r="X129" i="3"/>
  <c r="W137" i="3"/>
  <c r="S169" i="3"/>
  <c r="U193" i="3"/>
  <c r="AA209" i="3"/>
  <c r="AB209" i="3" s="1"/>
  <c r="X241" i="3"/>
  <c r="T281" i="3"/>
  <c r="AA361" i="3"/>
  <c r="AB361" i="3" s="1"/>
  <c r="N185" i="3"/>
  <c r="X9" i="3"/>
  <c r="Y17" i="3"/>
  <c r="AA25" i="3"/>
  <c r="AB25" i="3" s="1"/>
  <c r="S41" i="3"/>
  <c r="X49" i="3"/>
  <c r="AA65" i="3"/>
  <c r="AB65" i="3" s="1"/>
  <c r="U73" i="3"/>
  <c r="Y89" i="3"/>
  <c r="Y105" i="3"/>
  <c r="T121" i="3"/>
  <c r="AC129" i="3"/>
  <c r="AD129" i="3" s="1"/>
  <c r="X137" i="3"/>
  <c r="W161" i="3"/>
  <c r="W177" i="3"/>
  <c r="AA193" i="3"/>
  <c r="AB193" i="3" s="1"/>
  <c r="AC209" i="3"/>
  <c r="AD209" i="3" s="1"/>
  <c r="W233" i="3"/>
  <c r="W249" i="3"/>
  <c r="N145" i="3"/>
  <c r="N17" i="3"/>
  <c r="Y9" i="3"/>
  <c r="AA17" i="3"/>
  <c r="AB17" i="3" s="1"/>
  <c r="AC25" i="3"/>
  <c r="AD25" i="3" s="1"/>
  <c r="W41" i="3"/>
  <c r="Y49" i="3"/>
  <c r="AC65" i="3"/>
  <c r="AD65" i="3" s="1"/>
  <c r="W73" i="3"/>
  <c r="T97" i="3"/>
  <c r="AC105" i="3"/>
  <c r="AD105" i="3" s="1"/>
  <c r="U121" i="3"/>
  <c r="W145" i="3"/>
  <c r="X161" i="3"/>
  <c r="S185" i="3"/>
  <c r="X201" i="3"/>
  <c r="S217" i="3"/>
  <c r="X233" i="3"/>
  <c r="T257" i="3"/>
  <c r="U273" i="3"/>
  <c r="N137" i="3"/>
  <c r="N26" i="3"/>
  <c r="W497" i="3"/>
  <c r="T33" i="3"/>
  <c r="V33" i="3" s="1"/>
  <c r="T41" i="3"/>
  <c r="T49" i="3"/>
  <c r="T65" i="3"/>
  <c r="Y73" i="3"/>
  <c r="AC89" i="3"/>
  <c r="AD89" i="3" s="1"/>
  <c r="T105" i="3"/>
  <c r="W113" i="3"/>
  <c r="AA121" i="3"/>
  <c r="AB121" i="3" s="1"/>
  <c r="S145" i="3"/>
  <c r="Y153" i="3"/>
  <c r="X169" i="3"/>
  <c r="U185" i="3"/>
  <c r="S201" i="3"/>
  <c r="X209" i="3"/>
  <c r="T225" i="3"/>
  <c r="AA233" i="3"/>
  <c r="AB233" i="3" s="1"/>
  <c r="AA249" i="3"/>
  <c r="AB249" i="3" s="1"/>
  <c r="X289" i="3"/>
  <c r="S329" i="3"/>
  <c r="N249" i="3"/>
  <c r="N97" i="3"/>
  <c r="N9" i="3"/>
  <c r="U25" i="3"/>
  <c r="AA73" i="3"/>
  <c r="AB73" i="3" s="1"/>
  <c r="S97" i="3"/>
  <c r="U105" i="3"/>
  <c r="Y113" i="3"/>
  <c r="AC121" i="3"/>
  <c r="AD121" i="3" s="1"/>
  <c r="U145" i="3"/>
  <c r="AA153" i="3"/>
  <c r="AB153" i="3" s="1"/>
  <c r="AA169" i="3"/>
  <c r="AB169" i="3" s="1"/>
  <c r="W185" i="3"/>
  <c r="T201" i="3"/>
  <c r="Y209" i="3"/>
  <c r="W225" i="3"/>
  <c r="AC233" i="3"/>
  <c r="AD233" i="3" s="1"/>
  <c r="AC249" i="3"/>
  <c r="AD249" i="3" s="1"/>
  <c r="AA297" i="3"/>
  <c r="AB297" i="3" s="1"/>
  <c r="U337" i="3"/>
  <c r="N241" i="3"/>
  <c r="S18" i="3"/>
  <c r="U42" i="3"/>
  <c r="Y137" i="3"/>
  <c r="S153" i="3"/>
  <c r="Y154" i="3"/>
  <c r="S161" i="3"/>
  <c r="U169" i="3"/>
  <c r="X177" i="3"/>
  <c r="S193" i="3"/>
  <c r="U201" i="3"/>
  <c r="S209" i="3"/>
  <c r="X217" i="3"/>
  <c r="AA225" i="3"/>
  <c r="AB225" i="3" s="1"/>
  <c r="T241" i="3"/>
  <c r="X249" i="3"/>
  <c r="AA257" i="3"/>
  <c r="AB257" i="3" s="1"/>
  <c r="X377" i="3"/>
  <c r="N217" i="3"/>
  <c r="AA137" i="3"/>
  <c r="AB137" i="3" s="1"/>
  <c r="U153" i="3"/>
  <c r="AA154" i="3"/>
  <c r="AB154" i="3" s="1"/>
  <c r="T161" i="3"/>
  <c r="W169" i="3"/>
  <c r="AA177" i="3"/>
  <c r="AB177" i="3" s="1"/>
  <c r="T193" i="3"/>
  <c r="W201" i="3"/>
  <c r="U209" i="3"/>
  <c r="Y217" i="3"/>
  <c r="AC225" i="3"/>
  <c r="AD225" i="3" s="1"/>
  <c r="W241" i="3"/>
  <c r="Y249" i="3"/>
  <c r="AC257" i="3"/>
  <c r="AD257" i="3" s="1"/>
  <c r="X393" i="3"/>
  <c r="N201" i="3"/>
  <c r="W42" i="3"/>
  <c r="AA482" i="3"/>
  <c r="AB482" i="3" s="1"/>
  <c r="X425" i="3"/>
  <c r="Y10" i="3"/>
  <c r="T74" i="3"/>
  <c r="U473" i="3"/>
  <c r="N556" i="3"/>
  <c r="U265" i="3"/>
  <c r="Y273" i="3"/>
  <c r="X281" i="3"/>
  <c r="AA289" i="3"/>
  <c r="AB289" i="3" s="1"/>
  <c r="Y305" i="3"/>
  <c r="S321" i="3"/>
  <c r="U329" i="3"/>
  <c r="Y337" i="3"/>
  <c r="Y353" i="3"/>
  <c r="U369" i="3"/>
  <c r="U385" i="3"/>
  <c r="AA393" i="3"/>
  <c r="AB393" i="3" s="1"/>
  <c r="X409" i="3"/>
  <c r="W433" i="3"/>
  <c r="X473" i="3"/>
  <c r="Y545" i="3"/>
  <c r="W265" i="3"/>
  <c r="AC273" i="3"/>
  <c r="AD273" i="3" s="1"/>
  <c r="Y281" i="3"/>
  <c r="AC289" i="3"/>
  <c r="AD289" i="3" s="1"/>
  <c r="AC305" i="3"/>
  <c r="AD305" i="3" s="1"/>
  <c r="T321" i="3"/>
  <c r="W329" i="3"/>
  <c r="AC337" i="3"/>
  <c r="AD337" i="3" s="1"/>
  <c r="AA353" i="3"/>
  <c r="AB353" i="3" s="1"/>
  <c r="X369" i="3"/>
  <c r="W385" i="3"/>
  <c r="T401" i="3"/>
  <c r="AA409" i="3"/>
  <c r="AB409" i="3" s="1"/>
  <c r="X433" i="3"/>
  <c r="U457" i="3"/>
  <c r="S481" i="3"/>
  <c r="Y265" i="3"/>
  <c r="AA281" i="3"/>
  <c r="AB281" i="3" s="1"/>
  <c r="T297" i="3"/>
  <c r="S313" i="3"/>
  <c r="U321" i="3"/>
  <c r="Y329" i="3"/>
  <c r="U345" i="3"/>
  <c r="AC353" i="3"/>
  <c r="AD353" i="3" s="1"/>
  <c r="AA369" i="3"/>
  <c r="AB369" i="3" s="1"/>
  <c r="X385" i="3"/>
  <c r="U401" i="3"/>
  <c r="Y417" i="3"/>
  <c r="AA433" i="3"/>
  <c r="AB433" i="3" s="1"/>
  <c r="S449" i="3"/>
  <c r="AA457" i="3"/>
  <c r="AB457" i="3" s="1"/>
  <c r="U481" i="3"/>
  <c r="AC265" i="3"/>
  <c r="AD265" i="3" s="1"/>
  <c r="AC281" i="3"/>
  <c r="AD281" i="3" s="1"/>
  <c r="W297" i="3"/>
  <c r="T313" i="3"/>
  <c r="W321" i="3"/>
  <c r="AC329" i="3"/>
  <c r="AD329" i="3" s="1"/>
  <c r="W345" i="3"/>
  <c r="U361" i="3"/>
  <c r="T377" i="3"/>
  <c r="Y385" i="3"/>
  <c r="X401" i="3"/>
  <c r="AA417" i="3"/>
  <c r="AB417" i="3" s="1"/>
  <c r="U441" i="3"/>
  <c r="U449" i="3"/>
  <c r="S465" i="3"/>
  <c r="W505" i="3"/>
  <c r="S273" i="3"/>
  <c r="T289" i="3"/>
  <c r="X297" i="3"/>
  <c r="S305" i="3"/>
  <c r="U313" i="3"/>
  <c r="Y321" i="3"/>
  <c r="S337" i="3"/>
  <c r="X345" i="3"/>
  <c r="X361" i="3"/>
  <c r="U377" i="3"/>
  <c r="AA385" i="3"/>
  <c r="AB385" i="3" s="1"/>
  <c r="AA401" i="3"/>
  <c r="AB401" i="3" s="1"/>
  <c r="T425" i="3"/>
  <c r="W441" i="3"/>
  <c r="AC449" i="3"/>
  <c r="AD449" i="3" s="1"/>
  <c r="U465" i="3"/>
  <c r="Y489" i="3"/>
  <c r="N273" i="3"/>
  <c r="S265" i="3"/>
  <c r="T273" i="3"/>
  <c r="W289" i="3"/>
  <c r="Y297" i="3"/>
  <c r="T305" i="3"/>
  <c r="W313" i="3"/>
  <c r="AC321" i="3"/>
  <c r="AD321" i="3" s="1"/>
  <c r="T337" i="3"/>
  <c r="Y345" i="3"/>
  <c r="Y361" i="3"/>
  <c r="W377" i="3"/>
  <c r="U393" i="3"/>
  <c r="T409" i="3"/>
  <c r="U425" i="3"/>
  <c r="Y441" i="3"/>
  <c r="S473" i="3"/>
  <c r="S497" i="3"/>
  <c r="T265" i="3"/>
  <c r="W273" i="3"/>
  <c r="W281" i="3"/>
  <c r="Y289" i="3"/>
  <c r="AC297" i="3"/>
  <c r="AD297" i="3" s="1"/>
  <c r="W305" i="3"/>
  <c r="AC313" i="3"/>
  <c r="AD313" i="3" s="1"/>
  <c r="T329" i="3"/>
  <c r="W337" i="3"/>
  <c r="X353" i="3"/>
  <c r="T369" i="3"/>
  <c r="AA377" i="3"/>
  <c r="AB377" i="3" s="1"/>
  <c r="Y393" i="3"/>
  <c r="W409" i="3"/>
  <c r="T433" i="3"/>
  <c r="W473" i="3"/>
  <c r="N545" i="3"/>
  <c r="N537" i="3"/>
  <c r="U354" i="3"/>
  <c r="N228" i="3"/>
  <c r="T50" i="3"/>
  <c r="T465" i="3"/>
  <c r="X481" i="3"/>
  <c r="AC81" i="3"/>
  <c r="AD81" i="3" s="1"/>
  <c r="T81" i="3"/>
  <c r="W81" i="3"/>
  <c r="X81" i="3"/>
  <c r="X89" i="3"/>
  <c r="X97" i="3"/>
  <c r="X105" i="3"/>
  <c r="X113" i="3"/>
  <c r="W121" i="3"/>
  <c r="W129" i="3"/>
  <c r="AC137" i="3"/>
  <c r="AD137" i="3" s="1"/>
  <c r="AC145" i="3"/>
  <c r="AD145" i="3" s="1"/>
  <c r="AC153" i="3"/>
  <c r="AD153" i="3" s="1"/>
  <c r="Y161" i="3"/>
  <c r="Y169" i="3"/>
  <c r="Y177" i="3"/>
  <c r="Y185" i="3"/>
  <c r="Y193" i="3"/>
  <c r="Y201" i="3"/>
  <c r="T209" i="3"/>
  <c r="T217" i="3"/>
  <c r="S225" i="3"/>
  <c r="S233" i="3"/>
  <c r="S241" i="3"/>
  <c r="S249" i="3"/>
  <c r="S257" i="3"/>
  <c r="X265" i="3"/>
  <c r="X273" i="3"/>
  <c r="S281" i="3"/>
  <c r="S289" i="3"/>
  <c r="S297" i="3"/>
  <c r="X305" i="3"/>
  <c r="X313" i="3"/>
  <c r="X321" i="3"/>
  <c r="X329" i="3"/>
  <c r="X337" i="3"/>
  <c r="AA345" i="3"/>
  <c r="AB345" i="3" s="1"/>
  <c r="T361" i="3"/>
  <c r="W369" i="3"/>
  <c r="Y377" i="3"/>
  <c r="T393" i="3"/>
  <c r="W401" i="3"/>
  <c r="Y409" i="3"/>
  <c r="AA425" i="3"/>
  <c r="AB425" i="3" s="1"/>
  <c r="X441" i="3"/>
  <c r="T449" i="3"/>
  <c r="T457" i="3"/>
  <c r="X465" i="3"/>
  <c r="W481" i="3"/>
  <c r="U537" i="3"/>
  <c r="N305" i="3"/>
  <c r="N193" i="3"/>
  <c r="N105" i="3"/>
  <c r="S81" i="3"/>
  <c r="U81" i="3"/>
  <c r="Y81" i="3"/>
  <c r="AA81" i="3"/>
  <c r="AB81" i="3" s="1"/>
  <c r="AA89" i="3"/>
  <c r="AB89" i="3" s="1"/>
  <c r="Y121" i="3"/>
  <c r="T153" i="3"/>
  <c r="AC169" i="3"/>
  <c r="AD169" i="3" s="1"/>
  <c r="AC177" i="3"/>
  <c r="AD177" i="3" s="1"/>
  <c r="W209" i="3"/>
  <c r="U225" i="3"/>
  <c r="U233" i="3"/>
  <c r="U257" i="3"/>
  <c r="AA265" i="3"/>
  <c r="AB265" i="3" s="1"/>
  <c r="U281" i="3"/>
  <c r="U289" i="3"/>
  <c r="U297" i="3"/>
  <c r="AA313" i="3"/>
  <c r="AB313" i="3" s="1"/>
  <c r="AA321" i="3"/>
  <c r="AB321" i="3" s="1"/>
  <c r="AA329" i="3"/>
  <c r="AB329" i="3" s="1"/>
  <c r="AA337" i="3"/>
  <c r="AB337" i="3" s="1"/>
  <c r="W353" i="3"/>
  <c r="W361" i="3"/>
  <c r="Y369" i="3"/>
  <c r="T385" i="3"/>
  <c r="W393" i="3"/>
  <c r="Y401" i="3"/>
  <c r="X417" i="3"/>
  <c r="U433" i="3"/>
  <c r="AA441" i="3"/>
  <c r="AB441" i="3" s="1"/>
  <c r="Y449" i="3"/>
  <c r="X457" i="3"/>
  <c r="T473" i="3"/>
  <c r="Y481" i="3"/>
  <c r="S561" i="3"/>
  <c r="T417" i="3"/>
  <c r="W425" i="3"/>
  <c r="Y433" i="3"/>
  <c r="AA449" i="3"/>
  <c r="AB449" i="3" s="1"/>
  <c r="W457" i="3"/>
  <c r="W465" i="3"/>
  <c r="Y473" i="3"/>
  <c r="T489" i="3"/>
  <c r="T553" i="3"/>
  <c r="U417" i="3"/>
  <c r="W417" i="3"/>
  <c r="Y425" i="3"/>
  <c r="T441" i="3"/>
  <c r="Y457" i="3"/>
  <c r="Y465" i="3"/>
  <c r="T481" i="3"/>
  <c r="AA489" i="3"/>
  <c r="AB489" i="3" s="1"/>
  <c r="T601" i="3"/>
  <c r="AA119" i="3"/>
  <c r="AB119" i="3" s="1"/>
  <c r="AC39" i="3"/>
  <c r="AD39" i="3" s="1"/>
  <c r="Y159" i="3"/>
  <c r="AA55" i="3"/>
  <c r="AB55" i="3" s="1"/>
  <c r="Y31" i="3"/>
  <c r="AC31" i="3"/>
  <c r="AD31" i="3" s="1"/>
  <c r="Y39" i="3"/>
  <c r="AC572" i="3"/>
  <c r="AD572" i="3" s="1"/>
  <c r="X18" i="3"/>
  <c r="AC122" i="3"/>
  <c r="AD122" i="3" s="1"/>
  <c r="X178" i="3"/>
  <c r="W34" i="3"/>
  <c r="S345" i="3"/>
  <c r="S353" i="3"/>
  <c r="AC361" i="3"/>
  <c r="AD361" i="3" s="1"/>
  <c r="AC369" i="3"/>
  <c r="AD369" i="3" s="1"/>
  <c r="AC377" i="3"/>
  <c r="AD377" i="3" s="1"/>
  <c r="AC385" i="3"/>
  <c r="AD385" i="3" s="1"/>
  <c r="AC393" i="3"/>
  <c r="AD393" i="3" s="1"/>
  <c r="AC401" i="3"/>
  <c r="AD401" i="3" s="1"/>
  <c r="AC409" i="3"/>
  <c r="AD409" i="3" s="1"/>
  <c r="AC417" i="3"/>
  <c r="AD417" i="3" s="1"/>
  <c r="AC425" i="3"/>
  <c r="AD425" i="3" s="1"/>
  <c r="AC433" i="3"/>
  <c r="AD433" i="3" s="1"/>
  <c r="AC441" i="3"/>
  <c r="AD441" i="3" s="1"/>
  <c r="W449" i="3"/>
  <c r="AC457" i="3"/>
  <c r="AD457" i="3" s="1"/>
  <c r="AA465" i="3"/>
  <c r="AB465" i="3" s="1"/>
  <c r="AA473" i="3"/>
  <c r="AB473" i="3" s="1"/>
  <c r="AA481" i="3"/>
  <c r="AB481" i="3" s="1"/>
  <c r="AC497" i="3"/>
  <c r="AD497" i="3" s="1"/>
  <c r="W625" i="3"/>
  <c r="W186" i="3"/>
  <c r="AC345" i="3"/>
  <c r="AD345" i="3" s="1"/>
  <c r="W274" i="3"/>
  <c r="T345" i="3"/>
  <c r="T353" i="3"/>
  <c r="S361" i="3"/>
  <c r="S369" i="3"/>
  <c r="S377" i="3"/>
  <c r="S385" i="3"/>
  <c r="S393" i="3"/>
  <c r="S401" i="3"/>
  <c r="S409" i="3"/>
  <c r="S417" i="3"/>
  <c r="S425" i="3"/>
  <c r="S433" i="3"/>
  <c r="S441" i="3"/>
  <c r="X449" i="3"/>
  <c r="S457" i="3"/>
  <c r="AC465" i="3"/>
  <c r="AD465" i="3" s="1"/>
  <c r="AC473" i="3"/>
  <c r="AD473" i="3" s="1"/>
  <c r="AC481" i="3"/>
  <c r="AD481" i="3" s="1"/>
  <c r="Y23" i="3"/>
  <c r="Y79" i="3"/>
  <c r="T114" i="3"/>
  <c r="AA146" i="3"/>
  <c r="AB146" i="3" s="1"/>
  <c r="X183" i="3"/>
  <c r="AC23" i="3"/>
  <c r="AD23" i="3" s="1"/>
  <c r="U114" i="3"/>
  <c r="W154" i="3"/>
  <c r="T139" i="3"/>
  <c r="U50" i="3"/>
  <c r="W82" i="3"/>
  <c r="S34" i="3"/>
  <c r="AC106" i="3"/>
  <c r="AD106" i="3" s="1"/>
  <c r="W178" i="3"/>
  <c r="X338" i="3"/>
  <c r="T354" i="3"/>
  <c r="Y83" i="3"/>
  <c r="X420" i="3"/>
  <c r="Y28" i="3"/>
  <c r="U74" i="3"/>
  <c r="AC83" i="3"/>
  <c r="AD83" i="3" s="1"/>
  <c r="S90" i="3"/>
  <c r="X138" i="3"/>
  <c r="U162" i="3"/>
  <c r="S10" i="3"/>
  <c r="Y26" i="3"/>
  <c r="Y34" i="3"/>
  <c r="Y58" i="3"/>
  <c r="U98" i="3"/>
  <c r="AA115" i="3"/>
  <c r="AB115" i="3" s="1"/>
  <c r="Y162" i="3"/>
  <c r="S266" i="3"/>
  <c r="AC641" i="3"/>
  <c r="AD641" i="3" s="1"/>
  <c r="Y85" i="3"/>
  <c r="AA83" i="3"/>
  <c r="AB83" i="3" s="1"/>
  <c r="U26" i="3"/>
  <c r="X34" i="3"/>
  <c r="AA26" i="3"/>
  <c r="AB26" i="3" s="1"/>
  <c r="Y66" i="3"/>
  <c r="T82" i="3"/>
  <c r="AC98" i="3"/>
  <c r="AD98" i="3" s="1"/>
  <c r="AC115" i="3"/>
  <c r="AD115" i="3" s="1"/>
  <c r="AA122" i="3"/>
  <c r="AB122" i="3" s="1"/>
  <c r="Y146" i="3"/>
  <c r="T266" i="3"/>
  <c r="S67" i="3"/>
  <c r="S75" i="3"/>
  <c r="AA114" i="3"/>
  <c r="AB114" i="3" s="1"/>
  <c r="AC18" i="3"/>
  <c r="AD18" i="3" s="1"/>
  <c r="X27" i="3"/>
  <c r="W50" i="3"/>
  <c r="AC67" i="3"/>
  <c r="AD67" i="3" s="1"/>
  <c r="U82" i="3"/>
  <c r="AA98" i="3"/>
  <c r="AB98" i="3" s="1"/>
  <c r="W130" i="3"/>
  <c r="Z130" i="3" s="1"/>
  <c r="AA162" i="3"/>
  <c r="AB162" i="3" s="1"/>
  <c r="U186" i="3"/>
  <c r="T189" i="3"/>
  <c r="AC243" i="3"/>
  <c r="AD243" i="3" s="1"/>
  <c r="AC314" i="3"/>
  <c r="AD314" i="3" s="1"/>
  <c r="X418" i="3"/>
  <c r="Y196" i="3"/>
  <c r="W243" i="3"/>
  <c r="Y27" i="3"/>
  <c r="X35" i="3"/>
  <c r="S44" i="3"/>
  <c r="W140" i="3"/>
  <c r="AA180" i="3"/>
  <c r="AB180" i="3" s="1"/>
  <c r="T42" i="3"/>
  <c r="T58" i="3"/>
  <c r="S106" i="3"/>
  <c r="S178" i="3"/>
  <c r="AC180" i="3"/>
  <c r="AD180" i="3" s="1"/>
  <c r="X210" i="3"/>
  <c r="X101" i="3"/>
  <c r="U36" i="3"/>
  <c r="AA27" i="3"/>
  <c r="AB27" i="3" s="1"/>
  <c r="S76" i="3"/>
  <c r="T93" i="3"/>
  <c r="U139" i="3"/>
  <c r="X148" i="3"/>
  <c r="W341" i="3"/>
  <c r="AA20" i="3"/>
  <c r="AB20" i="3" s="1"/>
  <c r="T35" i="3"/>
  <c r="S52" i="3"/>
  <c r="X76" i="3"/>
  <c r="U93" i="3"/>
  <c r="X356" i="3"/>
  <c r="U484" i="3"/>
  <c r="AC12" i="3"/>
  <c r="AD12" i="3" s="1"/>
  <c r="U108" i="3"/>
  <c r="AC20" i="3"/>
  <c r="AD20" i="3" s="1"/>
  <c r="U35" i="3"/>
  <c r="Y76" i="3"/>
  <c r="S91" i="3"/>
  <c r="W35" i="3"/>
  <c r="S59" i="3"/>
  <c r="T91" i="3"/>
  <c r="X100" i="3"/>
  <c r="Y115" i="3"/>
  <c r="U140" i="3"/>
  <c r="W125" i="3"/>
  <c r="U29" i="3"/>
  <c r="Y100" i="3"/>
  <c r="X117" i="3"/>
  <c r="S11" i="3"/>
  <c r="AC19" i="3"/>
  <c r="AD19" i="3" s="1"/>
  <c r="AA21" i="3"/>
  <c r="AB21" i="3" s="1"/>
  <c r="AA34" i="3"/>
  <c r="AB34" i="3" s="1"/>
  <c r="T51" i="3"/>
  <c r="S66" i="3"/>
  <c r="U75" i="3"/>
  <c r="W77" i="3"/>
  <c r="AA84" i="3"/>
  <c r="AB84" i="3" s="1"/>
  <c r="T90" i="3"/>
  <c r="X92" i="3"/>
  <c r="S98" i="3"/>
  <c r="Y99" i="3"/>
  <c r="S109" i="3"/>
  <c r="X116" i="3"/>
  <c r="S124" i="3"/>
  <c r="U138" i="3"/>
  <c r="U141" i="3"/>
  <c r="AA155" i="3"/>
  <c r="AB155" i="3" s="1"/>
  <c r="AA163" i="3"/>
  <c r="AB163" i="3" s="1"/>
  <c r="Y170" i="3"/>
  <c r="T195" i="3"/>
  <c r="X212" i="3"/>
  <c r="AA226" i="3"/>
  <c r="AB226" i="3" s="1"/>
  <c r="Y247" i="3"/>
  <c r="U306" i="3"/>
  <c r="Y316" i="3"/>
  <c r="S380" i="3"/>
  <c r="U492" i="3"/>
  <c r="AC61" i="3"/>
  <c r="AD61" i="3" s="1"/>
  <c r="U149" i="3"/>
  <c r="Y269" i="3"/>
  <c r="AC13" i="3"/>
  <c r="AD13" i="3" s="1"/>
  <c r="AA19" i="3"/>
  <c r="AB19" i="3" s="1"/>
  <c r="Y21" i="3"/>
  <c r="T37" i="3"/>
  <c r="S51" i="3"/>
  <c r="AC59" i="3"/>
  <c r="AD59" i="3" s="1"/>
  <c r="T75" i="3"/>
  <c r="W92" i="3"/>
  <c r="X99" i="3"/>
  <c r="AA100" i="3"/>
  <c r="AB100" i="3" s="1"/>
  <c r="W139" i="3"/>
  <c r="W149" i="3"/>
  <c r="T212" i="3"/>
  <c r="X316" i="3"/>
  <c r="S492" i="3"/>
  <c r="AC11" i="3"/>
  <c r="AD11" i="3" s="1"/>
  <c r="W28" i="3"/>
  <c r="S36" i="3"/>
  <c r="S43" i="3"/>
  <c r="S58" i="3"/>
  <c r="T66" i="3"/>
  <c r="S74" i="3"/>
  <c r="AC84" i="3"/>
  <c r="AD84" i="3" s="1"/>
  <c r="AC95" i="3"/>
  <c r="AD95" i="3" s="1"/>
  <c r="AA99" i="3"/>
  <c r="AB99" i="3" s="1"/>
  <c r="Y116" i="3"/>
  <c r="X124" i="3"/>
  <c r="AA135" i="3"/>
  <c r="AB135" i="3" s="1"/>
  <c r="W138" i="3"/>
  <c r="T162" i="3"/>
  <c r="Y195" i="3"/>
  <c r="Y258" i="3"/>
  <c r="X323" i="3"/>
  <c r="AA330" i="3"/>
  <c r="AB330" i="3" s="1"/>
  <c r="AA492" i="3"/>
  <c r="AB492" i="3" s="1"/>
  <c r="W117" i="3"/>
  <c r="U165" i="3"/>
  <c r="Y253" i="3"/>
  <c r="S37" i="3"/>
  <c r="N28" i="3"/>
  <c r="T36" i="3"/>
  <c r="T43" i="3"/>
  <c r="AC60" i="3"/>
  <c r="AD60" i="3" s="1"/>
  <c r="W101" i="3"/>
  <c r="Y124" i="3"/>
  <c r="S148" i="3"/>
  <c r="T484" i="3"/>
  <c r="N381" i="3"/>
  <c r="U381" i="3"/>
  <c r="S381" i="3"/>
  <c r="N357" i="3"/>
  <c r="Y357" i="3"/>
  <c r="N317" i="3"/>
  <c r="X317" i="3"/>
  <c r="W317" i="3"/>
  <c r="U317" i="3"/>
  <c r="Y317" i="3"/>
  <c r="N293" i="3"/>
  <c r="W293" i="3"/>
  <c r="U293" i="3"/>
  <c r="T293" i="3"/>
  <c r="AA293" i="3"/>
  <c r="AB293" i="3" s="1"/>
  <c r="Y293" i="3"/>
  <c r="X293" i="3"/>
  <c r="N269" i="3"/>
  <c r="X269" i="3"/>
  <c r="W269" i="3"/>
  <c r="U269" i="3"/>
  <c r="AC269" i="3"/>
  <c r="AD269" i="3" s="1"/>
  <c r="T269" i="3"/>
  <c r="S269" i="3"/>
  <c r="N229" i="3"/>
  <c r="W229" i="3"/>
  <c r="U229" i="3"/>
  <c r="T229" i="3"/>
  <c r="Y229" i="3"/>
  <c r="X229" i="3"/>
  <c r="AC229" i="3"/>
  <c r="AD229" i="3" s="1"/>
  <c r="N197" i="3"/>
  <c r="AA197" i="3"/>
  <c r="AB197" i="3" s="1"/>
  <c r="Y197" i="3"/>
  <c r="AC197" i="3"/>
  <c r="AD197" i="3" s="1"/>
  <c r="X197" i="3"/>
  <c r="T197" i="3"/>
  <c r="S197" i="3"/>
  <c r="N157" i="3"/>
  <c r="AC157" i="3"/>
  <c r="AD157" i="3" s="1"/>
  <c r="AA157" i="3"/>
  <c r="AB157" i="3" s="1"/>
  <c r="T157" i="3"/>
  <c r="S157" i="3"/>
  <c r="N29" i="3"/>
  <c r="AA29" i="3"/>
  <c r="AB29" i="3" s="1"/>
  <c r="Y29" i="3"/>
  <c r="X149" i="3"/>
  <c r="U157" i="3"/>
  <c r="AA229" i="3"/>
  <c r="AB229" i="3" s="1"/>
  <c r="AC293" i="3"/>
  <c r="AD293" i="3" s="1"/>
  <c r="N604" i="3"/>
  <c r="Y604" i="3"/>
  <c r="N548" i="3"/>
  <c r="AC548" i="3"/>
  <c r="AD548" i="3" s="1"/>
  <c r="T548" i="3"/>
  <c r="N532" i="3"/>
  <c r="AC532" i="3"/>
  <c r="AD532" i="3" s="1"/>
  <c r="W532" i="3"/>
  <c r="N516" i="3"/>
  <c r="Y516" i="3"/>
  <c r="N500" i="3"/>
  <c r="AC500" i="3"/>
  <c r="AD500" i="3" s="1"/>
  <c r="W500" i="3"/>
  <c r="N468" i="3"/>
  <c r="X468" i="3"/>
  <c r="S468" i="3"/>
  <c r="AA468" i="3"/>
  <c r="AB468" i="3" s="1"/>
  <c r="Y468" i="3"/>
  <c r="N436" i="3"/>
  <c r="AA436" i="3"/>
  <c r="AB436" i="3" s="1"/>
  <c r="Y436" i="3"/>
  <c r="X436" i="3"/>
  <c r="N404" i="3"/>
  <c r="X404" i="3"/>
  <c r="U404" i="3"/>
  <c r="T404" i="3"/>
  <c r="N372" i="3"/>
  <c r="W372" i="3"/>
  <c r="U372" i="3"/>
  <c r="T372" i="3"/>
  <c r="AA372" i="3"/>
  <c r="AB372" i="3" s="1"/>
  <c r="Y372" i="3"/>
  <c r="X372" i="3"/>
  <c r="N340" i="3"/>
  <c r="AA340" i="3"/>
  <c r="AB340" i="3" s="1"/>
  <c r="Y340" i="3"/>
  <c r="X340" i="3"/>
  <c r="W340" i="3"/>
  <c r="U340" i="3"/>
  <c r="T340" i="3"/>
  <c r="AC340" i="3"/>
  <c r="AD340" i="3" s="1"/>
  <c r="S340" i="3"/>
  <c r="N300" i="3"/>
  <c r="Y300" i="3"/>
  <c r="X300" i="3"/>
  <c r="W300" i="3"/>
  <c r="AA300" i="3"/>
  <c r="AB300" i="3" s="1"/>
  <c r="U300" i="3"/>
  <c r="T300" i="3"/>
  <c r="AC300" i="3"/>
  <c r="AD300" i="3" s="1"/>
  <c r="N276" i="3"/>
  <c r="X276" i="3"/>
  <c r="W276" i="3"/>
  <c r="U276" i="3"/>
  <c r="AC276" i="3"/>
  <c r="AD276" i="3" s="1"/>
  <c r="AA276" i="3"/>
  <c r="AB276" i="3" s="1"/>
  <c r="T276" i="3"/>
  <c r="S276" i="3"/>
  <c r="N236" i="3"/>
  <c r="W236" i="3"/>
  <c r="U236" i="3"/>
  <c r="T236" i="3"/>
  <c r="S236" i="3"/>
  <c r="S212" i="3"/>
  <c r="N212" i="3"/>
  <c r="AC212" i="3"/>
  <c r="AD212" i="3" s="1"/>
  <c r="W212" i="3"/>
  <c r="U212" i="3"/>
  <c r="N188" i="3"/>
  <c r="T188" i="3"/>
  <c r="S188" i="3"/>
  <c r="AC188" i="3"/>
  <c r="AD188" i="3" s="1"/>
  <c r="AA188" i="3"/>
  <c r="AB188" i="3" s="1"/>
  <c r="Y188" i="3"/>
  <c r="T156" i="3"/>
  <c r="N156" i="3"/>
  <c r="S156" i="3"/>
  <c r="W156" i="3"/>
  <c r="U156" i="3"/>
  <c r="N116" i="3"/>
  <c r="T116" i="3"/>
  <c r="S116" i="3"/>
  <c r="AC116" i="3"/>
  <c r="AD116" i="3" s="1"/>
  <c r="S28" i="3"/>
  <c r="AC28" i="3"/>
  <c r="AD28" i="3" s="1"/>
  <c r="U13" i="3"/>
  <c r="AA124" i="3"/>
  <c r="AB124" i="3" s="1"/>
  <c r="S500" i="3"/>
  <c r="N291" i="3"/>
  <c r="Y291" i="3"/>
  <c r="N267" i="3"/>
  <c r="AA267" i="3"/>
  <c r="AB267" i="3" s="1"/>
  <c r="U267" i="3"/>
  <c r="N235" i="3"/>
  <c r="AC235" i="3"/>
  <c r="AD235" i="3" s="1"/>
  <c r="W235" i="3"/>
  <c r="N107" i="3"/>
  <c r="W107" i="3"/>
  <c r="U107" i="3"/>
  <c r="T107" i="3"/>
  <c r="N27" i="3"/>
  <c r="U27" i="3"/>
  <c r="T27" i="3"/>
  <c r="T21" i="3"/>
  <c r="Y35" i="3"/>
  <c r="U43" i="3"/>
  <c r="U52" i="3"/>
  <c r="Y91" i="3"/>
  <c r="W188" i="3"/>
  <c r="N426" i="3"/>
  <c r="W426" i="3"/>
  <c r="T426" i="3"/>
  <c r="AA426" i="3"/>
  <c r="AB426" i="3" s="1"/>
  <c r="N10" i="3"/>
  <c r="AC10" i="3"/>
  <c r="AD10" i="3" s="1"/>
  <c r="AA10" i="3"/>
  <c r="AB10" i="3" s="1"/>
  <c r="U10" i="3"/>
  <c r="T18" i="3"/>
  <c r="T19" i="3"/>
  <c r="W20" i="3"/>
  <c r="U21" i="3"/>
  <c r="AC36" i="3"/>
  <c r="AD36" i="3" s="1"/>
  <c r="AC37" i="3"/>
  <c r="AD37" i="3" s="1"/>
  <c r="X42" i="3"/>
  <c r="W51" i="3"/>
  <c r="Y52" i="3"/>
  <c r="Y53" i="3"/>
  <c r="U58" i="3"/>
  <c r="U66" i="3"/>
  <c r="U67" i="3"/>
  <c r="Y68" i="3"/>
  <c r="W74" i="3"/>
  <c r="W84" i="3"/>
  <c r="U85" i="3"/>
  <c r="U90" i="3"/>
  <c r="S101" i="3"/>
  <c r="T106" i="3"/>
  <c r="Y107" i="3"/>
  <c r="S117" i="3"/>
  <c r="S122" i="3"/>
  <c r="AA133" i="3"/>
  <c r="AB133" i="3" s="1"/>
  <c r="Y138" i="3"/>
  <c r="AC139" i="3"/>
  <c r="AD139" i="3" s="1"/>
  <c r="AA147" i="3"/>
  <c r="AB147" i="3" s="1"/>
  <c r="Y156" i="3"/>
  <c r="Y157" i="3"/>
  <c r="AA164" i="3"/>
  <c r="AB164" i="3" s="1"/>
  <c r="Y181" i="3"/>
  <c r="X186" i="3"/>
  <c r="X188" i="3"/>
  <c r="W197" i="3"/>
  <c r="AC221" i="3"/>
  <c r="AD221" i="3" s="1"/>
  <c r="U234" i="3"/>
  <c r="Y236" i="3"/>
  <c r="T250" i="3"/>
  <c r="U268" i="3"/>
  <c r="S285" i="3"/>
  <c r="X301" i="3"/>
  <c r="AA306" i="3"/>
  <c r="AB306" i="3" s="1"/>
  <c r="AA308" i="3"/>
  <c r="AB308" i="3" s="1"/>
  <c r="AC348" i="3"/>
  <c r="AD348" i="3" s="1"/>
  <c r="AC357" i="3"/>
  <c r="AD357" i="3" s="1"/>
  <c r="S404" i="3"/>
  <c r="S548" i="3"/>
  <c r="N365" i="3"/>
  <c r="U365" i="3"/>
  <c r="N349" i="3"/>
  <c r="AA349" i="3"/>
  <c r="AB349" i="3" s="1"/>
  <c r="X349" i="3"/>
  <c r="N333" i="3"/>
  <c r="W333" i="3"/>
  <c r="Y333" i="3"/>
  <c r="N309" i="3"/>
  <c r="AC309" i="3"/>
  <c r="AD309" i="3" s="1"/>
  <c r="AA309" i="3"/>
  <c r="AB309" i="3" s="1"/>
  <c r="Y309" i="3"/>
  <c r="T309" i="3"/>
  <c r="S309" i="3"/>
  <c r="X309" i="3"/>
  <c r="W309" i="3"/>
  <c r="U309" i="3"/>
  <c r="N277" i="3"/>
  <c r="U277" i="3"/>
  <c r="T277" i="3"/>
  <c r="S277" i="3"/>
  <c r="AC277" i="3"/>
  <c r="AD277" i="3" s="1"/>
  <c r="AA277" i="3"/>
  <c r="AB277" i="3" s="1"/>
  <c r="Y277" i="3"/>
  <c r="N253" i="3"/>
  <c r="X253" i="3"/>
  <c r="W253" i="3"/>
  <c r="U253" i="3"/>
  <c r="S253" i="3"/>
  <c r="AC253" i="3"/>
  <c r="AD253" i="3" s="1"/>
  <c r="N237" i="3"/>
  <c r="T237" i="3"/>
  <c r="S237" i="3"/>
  <c r="AC237" i="3"/>
  <c r="AD237" i="3" s="1"/>
  <c r="W237" i="3"/>
  <c r="U237" i="3"/>
  <c r="X237" i="3"/>
  <c r="N213" i="3"/>
  <c r="AA213" i="3"/>
  <c r="AB213" i="3" s="1"/>
  <c r="Y213" i="3"/>
  <c r="U213" i="3"/>
  <c r="T213" i="3"/>
  <c r="W213" i="3"/>
  <c r="S213" i="3"/>
  <c r="N189" i="3"/>
  <c r="AC189" i="3"/>
  <c r="AD189" i="3" s="1"/>
  <c r="AA189" i="3"/>
  <c r="AB189" i="3" s="1"/>
  <c r="Y189" i="3"/>
  <c r="X189" i="3"/>
  <c r="W189" i="3"/>
  <c r="N173" i="3"/>
  <c r="X173" i="3"/>
  <c r="W173" i="3"/>
  <c r="AC173" i="3"/>
  <c r="AD173" i="3" s="1"/>
  <c r="AA173" i="3"/>
  <c r="AB173" i="3" s="1"/>
  <c r="Y173" i="3"/>
  <c r="AA141" i="3"/>
  <c r="AB141" i="3" s="1"/>
  <c r="Y141" i="3"/>
  <c r="X141" i="3"/>
  <c r="N125" i="3"/>
  <c r="T125" i="3"/>
  <c r="S125" i="3"/>
  <c r="AC125" i="3"/>
  <c r="AD125" i="3" s="1"/>
  <c r="N109" i="3"/>
  <c r="AC109" i="3"/>
  <c r="AD109" i="3" s="1"/>
  <c r="AA109" i="3"/>
  <c r="AB109" i="3" s="1"/>
  <c r="Y109" i="3"/>
  <c r="N93" i="3"/>
  <c r="S93" i="3"/>
  <c r="AC93" i="3"/>
  <c r="AD93" i="3" s="1"/>
  <c r="AA93" i="3"/>
  <c r="AB93" i="3" s="1"/>
  <c r="N77" i="3"/>
  <c r="T77" i="3"/>
  <c r="S77" i="3"/>
  <c r="AC77" i="3"/>
  <c r="AD77" i="3" s="1"/>
  <c r="N61" i="3"/>
  <c r="T61" i="3"/>
  <c r="S61" i="3"/>
  <c r="N45" i="3"/>
  <c r="U45" i="3"/>
  <c r="T45" i="3"/>
  <c r="N13" i="3"/>
  <c r="T13" i="3"/>
  <c r="S13" i="3"/>
  <c r="S45" i="3"/>
  <c r="Y77" i="3"/>
  <c r="T109" i="3"/>
  <c r="Y125" i="3"/>
  <c r="Z125" i="3" s="1"/>
  <c r="S133" i="3"/>
  <c r="W141" i="3"/>
  <c r="U189" i="3"/>
  <c r="Y341" i="3"/>
  <c r="AC564" i="3"/>
  <c r="AD564" i="3" s="1"/>
  <c r="Y564" i="3"/>
  <c r="X564" i="3"/>
  <c r="N476" i="3"/>
  <c r="AC476" i="3"/>
  <c r="AD476" i="3" s="1"/>
  <c r="Y476" i="3"/>
  <c r="X476" i="3"/>
  <c r="W476" i="3"/>
  <c r="N452" i="3"/>
  <c r="W452" i="3"/>
  <c r="Z452" i="3" s="1"/>
  <c r="N420" i="3"/>
  <c r="W420" i="3"/>
  <c r="U420" i="3"/>
  <c r="N396" i="3"/>
  <c r="Y396" i="3"/>
  <c r="X396" i="3"/>
  <c r="W396" i="3"/>
  <c r="N380" i="3"/>
  <c r="AA380" i="3"/>
  <c r="AB380" i="3" s="1"/>
  <c r="Y380" i="3"/>
  <c r="X380" i="3"/>
  <c r="W380" i="3"/>
  <c r="U380" i="3"/>
  <c r="T380" i="3"/>
  <c r="N356" i="3"/>
  <c r="U356" i="3"/>
  <c r="T356" i="3"/>
  <c r="S356" i="3"/>
  <c r="AC356" i="3"/>
  <c r="AD356" i="3" s="1"/>
  <c r="AA356" i="3"/>
  <c r="AB356" i="3" s="1"/>
  <c r="W356" i="3"/>
  <c r="N332" i="3"/>
  <c r="S332" i="3"/>
  <c r="AC332" i="3"/>
  <c r="AD332" i="3" s="1"/>
  <c r="AA332" i="3"/>
  <c r="AB332" i="3" s="1"/>
  <c r="U332" i="3"/>
  <c r="T332" i="3"/>
  <c r="N316" i="3"/>
  <c r="T316" i="3"/>
  <c r="S316" i="3"/>
  <c r="AC316" i="3"/>
  <c r="AD316" i="3" s="1"/>
  <c r="W316" i="3"/>
  <c r="U316" i="3"/>
  <c r="N292" i="3"/>
  <c r="Y292" i="3"/>
  <c r="X292" i="3"/>
  <c r="W292" i="3"/>
  <c r="U292" i="3"/>
  <c r="T292" i="3"/>
  <c r="AC292" i="3"/>
  <c r="AD292" i="3" s="1"/>
  <c r="AA292" i="3"/>
  <c r="AB292" i="3" s="1"/>
  <c r="S292" i="3"/>
  <c r="N260" i="3"/>
  <c r="X260" i="3"/>
  <c r="W260" i="3"/>
  <c r="U260" i="3"/>
  <c r="N244" i="3"/>
  <c r="T244" i="3"/>
  <c r="S244" i="3"/>
  <c r="AC244" i="3"/>
  <c r="AD244" i="3" s="1"/>
  <c r="X244" i="3"/>
  <c r="W244" i="3"/>
  <c r="U244" i="3"/>
  <c r="AC220" i="3"/>
  <c r="AD220" i="3" s="1"/>
  <c r="AA220" i="3"/>
  <c r="AB220" i="3" s="1"/>
  <c r="Y220" i="3"/>
  <c r="S220" i="3"/>
  <c r="X220" i="3"/>
  <c r="W220" i="3"/>
  <c r="N220" i="3"/>
  <c r="U220" i="3"/>
  <c r="N196" i="3"/>
  <c r="AC196" i="3"/>
  <c r="AD196" i="3" s="1"/>
  <c r="AA196" i="3"/>
  <c r="AB196" i="3" s="1"/>
  <c r="T196" i="3"/>
  <c r="S196" i="3"/>
  <c r="AA172" i="3"/>
  <c r="AB172" i="3" s="1"/>
  <c r="Y172" i="3"/>
  <c r="AC172" i="3"/>
  <c r="AD172" i="3" s="1"/>
  <c r="X172" i="3"/>
  <c r="W172" i="3"/>
  <c r="N148" i="3"/>
  <c r="W148" i="3"/>
  <c r="U148" i="3"/>
  <c r="T148" i="3"/>
  <c r="N132" i="3"/>
  <c r="AA132" i="3"/>
  <c r="AB132" i="3" s="1"/>
  <c r="Y132" i="3"/>
  <c r="X132" i="3"/>
  <c r="N108" i="3"/>
  <c r="T108" i="3"/>
  <c r="S108" i="3"/>
  <c r="AC108" i="3"/>
  <c r="AD108" i="3" s="1"/>
  <c r="N92" i="3"/>
  <c r="U92" i="3"/>
  <c r="T92" i="3"/>
  <c r="S92" i="3"/>
  <c r="N76" i="3"/>
  <c r="W76" i="3"/>
  <c r="U76" i="3"/>
  <c r="T76" i="3"/>
  <c r="N60" i="3"/>
  <c r="W60" i="3"/>
  <c r="U60" i="3"/>
  <c r="N44" i="3"/>
  <c r="X44" i="3"/>
  <c r="W44" i="3"/>
  <c r="N12" i="3"/>
  <c r="W12" i="3"/>
  <c r="U12" i="3"/>
  <c r="U14" i="3"/>
  <c r="AA28" i="3"/>
  <c r="AB28" i="3" s="1"/>
  <c r="W36" i="3"/>
  <c r="T44" i="3"/>
  <c r="T52" i="3"/>
  <c r="W53" i="3"/>
  <c r="U61" i="3"/>
  <c r="Y92" i="3"/>
  <c r="U109" i="3"/>
  <c r="AA125" i="3"/>
  <c r="AB125" i="3" s="1"/>
  <c r="S132" i="3"/>
  <c r="Y148" i="3"/>
  <c r="AA212" i="3"/>
  <c r="AB212" i="3" s="1"/>
  <c r="AA261" i="3"/>
  <c r="AB261" i="3" s="1"/>
  <c r="Y276" i="3"/>
  <c r="X308" i="3"/>
  <c r="AC492" i="3"/>
  <c r="AD492" i="3" s="1"/>
  <c r="N483" i="3"/>
  <c r="W483" i="3"/>
  <c r="N283" i="3"/>
  <c r="AA283" i="3"/>
  <c r="AB283" i="3" s="1"/>
  <c r="U283" i="3"/>
  <c r="N259" i="3"/>
  <c r="U259" i="3"/>
  <c r="AA259" i="3"/>
  <c r="AB259" i="3" s="1"/>
  <c r="N251" i="3"/>
  <c r="AA251" i="3"/>
  <c r="AB251" i="3" s="1"/>
  <c r="U251" i="3"/>
  <c r="N227" i="3"/>
  <c r="AC227" i="3"/>
  <c r="AD227" i="3" s="1"/>
  <c r="W227" i="3"/>
  <c r="N211" i="3"/>
  <c r="X211" i="3"/>
  <c r="N187" i="3"/>
  <c r="Y187" i="3"/>
  <c r="T187" i="3"/>
  <c r="N171" i="3"/>
  <c r="AA171" i="3"/>
  <c r="AB171" i="3" s="1"/>
  <c r="Y171" i="3"/>
  <c r="U171" i="3"/>
  <c r="T171" i="3"/>
  <c r="N155" i="3"/>
  <c r="T155" i="3"/>
  <c r="N131" i="3"/>
  <c r="AC131" i="3"/>
  <c r="AD131" i="3" s="1"/>
  <c r="X131" i="3"/>
  <c r="N115" i="3"/>
  <c r="W115" i="3"/>
  <c r="U115" i="3"/>
  <c r="T115" i="3"/>
  <c r="N91" i="3"/>
  <c r="X91" i="3"/>
  <c r="W91" i="3"/>
  <c r="U91" i="3"/>
  <c r="N75" i="3"/>
  <c r="Y75" i="3"/>
  <c r="X75" i="3"/>
  <c r="W75" i="3"/>
  <c r="N59" i="3"/>
  <c r="Y59" i="3"/>
  <c r="X59" i="3"/>
  <c r="N43" i="3"/>
  <c r="AA43" i="3"/>
  <c r="AB43" i="3" s="1"/>
  <c r="Y43" i="3"/>
  <c r="N11" i="3"/>
  <c r="Y11" i="3"/>
  <c r="X11" i="3"/>
  <c r="T12" i="3"/>
  <c r="S19" i="3"/>
  <c r="X45" i="3"/>
  <c r="T59" i="3"/>
  <c r="W61" i="3"/>
  <c r="T67" i="3"/>
  <c r="W69" i="3"/>
  <c r="Z69" i="3" s="1"/>
  <c r="AA75" i="3"/>
  <c r="AB75" i="3" s="1"/>
  <c r="AA92" i="3"/>
  <c r="AB92" i="3" s="1"/>
  <c r="X107" i="3"/>
  <c r="Y133" i="3"/>
  <c r="AA139" i="3"/>
  <c r="AB139" i="3" s="1"/>
  <c r="X156" i="3"/>
  <c r="X157" i="3"/>
  <c r="S164" i="3"/>
  <c r="U197" i="3"/>
  <c r="Y332" i="3"/>
  <c r="AC396" i="3"/>
  <c r="AD396" i="3" s="1"/>
  <c r="S436" i="3"/>
  <c r="Y484" i="3"/>
  <c r="T500" i="3"/>
  <c r="N21" i="3"/>
  <c r="N514" i="3"/>
  <c r="Y514" i="3"/>
  <c r="N474" i="3"/>
  <c r="U474" i="3"/>
  <c r="N458" i="3"/>
  <c r="X458" i="3"/>
  <c r="T458" i="3"/>
  <c r="U442" i="3"/>
  <c r="AA442" i="3"/>
  <c r="AB442" i="3" s="1"/>
  <c r="W442" i="3"/>
  <c r="N418" i="3"/>
  <c r="U418" i="3"/>
  <c r="N394" i="3"/>
  <c r="W394" i="3"/>
  <c r="T394" i="3"/>
  <c r="AA394" i="3"/>
  <c r="AB394" i="3" s="1"/>
  <c r="N378" i="3"/>
  <c r="Y378" i="3"/>
  <c r="W378" i="3"/>
  <c r="S378" i="3"/>
  <c r="N362" i="3"/>
  <c r="X362" i="3"/>
  <c r="W362" i="3"/>
  <c r="U362" i="3"/>
  <c r="AA362" i="3"/>
  <c r="AB362" i="3" s="1"/>
  <c r="Y362" i="3"/>
  <c r="T362" i="3"/>
  <c r="S362" i="3"/>
  <c r="N346" i="3"/>
  <c r="S346" i="3"/>
  <c r="AC346" i="3"/>
  <c r="AD346" i="3" s="1"/>
  <c r="AA346" i="3"/>
  <c r="AB346" i="3" s="1"/>
  <c r="T346" i="3"/>
  <c r="W346" i="3"/>
  <c r="U346" i="3"/>
  <c r="N330" i="3"/>
  <c r="X330" i="3"/>
  <c r="W330" i="3"/>
  <c r="U330" i="3"/>
  <c r="S330" i="3"/>
  <c r="Y330" i="3"/>
  <c r="T330" i="3"/>
  <c r="N314" i="3"/>
  <c r="Y314" i="3"/>
  <c r="X314" i="3"/>
  <c r="W314" i="3"/>
  <c r="U314" i="3"/>
  <c r="T314" i="3"/>
  <c r="S314" i="3"/>
  <c r="N298" i="3"/>
  <c r="T298" i="3"/>
  <c r="S298" i="3"/>
  <c r="AC298" i="3"/>
  <c r="AD298" i="3" s="1"/>
  <c r="AA298" i="3"/>
  <c r="AB298" i="3" s="1"/>
  <c r="Y298" i="3"/>
  <c r="X298" i="3"/>
  <c r="W298" i="3"/>
  <c r="U298" i="3"/>
  <c r="N282" i="3"/>
  <c r="X282" i="3"/>
  <c r="W282" i="3"/>
  <c r="U282" i="3"/>
  <c r="Y282" i="3"/>
  <c r="T282" i="3"/>
  <c r="AC282" i="3"/>
  <c r="AD282" i="3" s="1"/>
  <c r="AA282" i="3"/>
  <c r="AB282" i="3" s="1"/>
  <c r="S282" i="3"/>
  <c r="N266" i="3"/>
  <c r="X266" i="3"/>
  <c r="W266" i="3"/>
  <c r="U266" i="3"/>
  <c r="AC266" i="3"/>
  <c r="AD266" i="3" s="1"/>
  <c r="N258" i="3"/>
  <c r="U258" i="3"/>
  <c r="T258" i="3"/>
  <c r="S258" i="3"/>
  <c r="X258" i="3"/>
  <c r="W258" i="3"/>
  <c r="N242" i="3"/>
  <c r="AC242" i="3"/>
  <c r="AD242" i="3" s="1"/>
  <c r="AA242" i="3"/>
  <c r="AB242" i="3" s="1"/>
  <c r="Y242" i="3"/>
  <c r="U242" i="3"/>
  <c r="T242" i="3"/>
  <c r="X242" i="3"/>
  <c r="W242" i="3"/>
  <c r="N226" i="3"/>
  <c r="W226" i="3"/>
  <c r="U226" i="3"/>
  <c r="T226" i="3"/>
  <c r="Y226" i="3"/>
  <c r="X226" i="3"/>
  <c r="S226" i="3"/>
  <c r="N210" i="3"/>
  <c r="AA210" i="3"/>
  <c r="AB210" i="3" s="1"/>
  <c r="Y210" i="3"/>
  <c r="AC210" i="3"/>
  <c r="AD210" i="3" s="1"/>
  <c r="U210" i="3"/>
  <c r="T210" i="3"/>
  <c r="S210" i="3"/>
  <c r="N194" i="3"/>
  <c r="Y194" i="3"/>
  <c r="X194" i="3"/>
  <c r="AC194" i="3"/>
  <c r="AD194" i="3" s="1"/>
  <c r="AA194" i="3"/>
  <c r="AB194" i="3" s="1"/>
  <c r="W194" i="3"/>
  <c r="U178" i="3"/>
  <c r="T178" i="3"/>
  <c r="AC178" i="3"/>
  <c r="AD178" i="3" s="1"/>
  <c r="AA178" i="3"/>
  <c r="AB178" i="3" s="1"/>
  <c r="Y178" i="3"/>
  <c r="N162" i="3"/>
  <c r="X162" i="3"/>
  <c r="W162" i="3"/>
  <c r="S162" i="3"/>
  <c r="N146" i="3"/>
  <c r="X146" i="3"/>
  <c r="W146" i="3"/>
  <c r="U146" i="3"/>
  <c r="AC130" i="3"/>
  <c r="AD130" i="3" s="1"/>
  <c r="AA130" i="3"/>
  <c r="AB130" i="3" s="1"/>
  <c r="N114" i="3"/>
  <c r="Y114" i="3"/>
  <c r="X114" i="3"/>
  <c r="W114" i="3"/>
  <c r="N98" i="3"/>
  <c r="Y98" i="3"/>
  <c r="X98" i="3"/>
  <c r="W98" i="3"/>
  <c r="N82" i="3"/>
  <c r="AA82" i="3"/>
  <c r="AB82" i="3" s="1"/>
  <c r="Y82" i="3"/>
  <c r="X82" i="3"/>
  <c r="AC66" i="3"/>
  <c r="AD66" i="3" s="1"/>
  <c r="AA66" i="3"/>
  <c r="AB66" i="3" s="1"/>
  <c r="N50" i="3"/>
  <c r="S50" i="3"/>
  <c r="AC50" i="3"/>
  <c r="AD50" i="3" s="1"/>
  <c r="N34" i="3"/>
  <c r="U34" i="3"/>
  <c r="T34" i="3"/>
  <c r="X26" i="3"/>
  <c r="W26" i="3"/>
  <c r="W10" i="3"/>
  <c r="W11" i="3"/>
  <c r="Y12" i="3"/>
  <c r="Y13" i="3"/>
  <c r="S26" i="3"/>
  <c r="S27" i="3"/>
  <c r="T28" i="3"/>
  <c r="S29" i="3"/>
  <c r="X43" i="3"/>
  <c r="AA44" i="3"/>
  <c r="AB44" i="3" s="1"/>
  <c r="AA45" i="3"/>
  <c r="AB45" i="3" s="1"/>
  <c r="Y50" i="3"/>
  <c r="W59" i="3"/>
  <c r="Y60" i="3"/>
  <c r="Y61" i="3"/>
  <c r="W66" i="3"/>
  <c r="AC91" i="3"/>
  <c r="AD91" i="3" s="1"/>
  <c r="AA107" i="3"/>
  <c r="AB107" i="3" s="1"/>
  <c r="AA108" i="3"/>
  <c r="AB108" i="3" s="1"/>
  <c r="U116" i="3"/>
  <c r="S130" i="3"/>
  <c r="V130" i="3" s="1"/>
  <c r="S131" i="3"/>
  <c r="W132" i="3"/>
  <c r="S146" i="3"/>
  <c r="U155" i="3"/>
  <c r="AA156" i="3"/>
  <c r="AB156" i="3" s="1"/>
  <c r="S172" i="3"/>
  <c r="T194" i="3"/>
  <c r="U196" i="3"/>
  <c r="X213" i="3"/>
  <c r="AA236" i="3"/>
  <c r="AB236" i="3" s="1"/>
  <c r="S242" i="3"/>
  <c r="AA244" i="3"/>
  <c r="AB244" i="3" s="1"/>
  <c r="AC258" i="3"/>
  <c r="AD258" i="3" s="1"/>
  <c r="AA260" i="3"/>
  <c r="AB260" i="3" s="1"/>
  <c r="AA266" i="3"/>
  <c r="AB266" i="3" s="1"/>
  <c r="W277" i="3"/>
  <c r="Y346" i="3"/>
  <c r="S372" i="3"/>
  <c r="AA452" i="3"/>
  <c r="AB452" i="3" s="1"/>
  <c r="N172" i="3"/>
  <c r="N373" i="3"/>
  <c r="U373" i="3"/>
  <c r="S373" i="3"/>
  <c r="N325" i="3"/>
  <c r="AA325" i="3"/>
  <c r="AB325" i="3" s="1"/>
  <c r="T325" i="3"/>
  <c r="S325" i="3"/>
  <c r="N301" i="3"/>
  <c r="W301" i="3"/>
  <c r="U301" i="3"/>
  <c r="T301" i="3"/>
  <c r="AC301" i="3"/>
  <c r="AD301" i="3" s="1"/>
  <c r="AA301" i="3"/>
  <c r="AB301" i="3" s="1"/>
  <c r="Y301" i="3"/>
  <c r="N285" i="3"/>
  <c r="X285" i="3"/>
  <c r="W285" i="3"/>
  <c r="U285" i="3"/>
  <c r="Y285" i="3"/>
  <c r="T285" i="3"/>
  <c r="N261" i="3"/>
  <c r="U261" i="3"/>
  <c r="T261" i="3"/>
  <c r="S261" i="3"/>
  <c r="W261" i="3"/>
  <c r="X261" i="3"/>
  <c r="N245" i="3"/>
  <c r="AC245" i="3"/>
  <c r="AD245" i="3" s="1"/>
  <c r="AA245" i="3"/>
  <c r="AB245" i="3" s="1"/>
  <c r="Y245" i="3"/>
  <c r="S245" i="3"/>
  <c r="X245" i="3"/>
  <c r="W245" i="3"/>
  <c r="U245" i="3"/>
  <c r="N221" i="3"/>
  <c r="Y221" i="3"/>
  <c r="X221" i="3"/>
  <c r="W221" i="3"/>
  <c r="T221" i="3"/>
  <c r="S221" i="3"/>
  <c r="N205" i="3"/>
  <c r="X205" i="3"/>
  <c r="W205" i="3"/>
  <c r="U205" i="3"/>
  <c r="T205" i="3"/>
  <c r="AC205" i="3"/>
  <c r="AD205" i="3" s="1"/>
  <c r="AA205" i="3"/>
  <c r="AB205" i="3" s="1"/>
  <c r="N181" i="3"/>
  <c r="U181" i="3"/>
  <c r="T181" i="3"/>
  <c r="X181" i="3"/>
  <c r="W181" i="3"/>
  <c r="S181" i="3"/>
  <c r="N165" i="3"/>
  <c r="T165" i="3"/>
  <c r="S165" i="3"/>
  <c r="Y165" i="3"/>
  <c r="X165" i="3"/>
  <c r="W165" i="3"/>
  <c r="N149" i="3"/>
  <c r="T149" i="3"/>
  <c r="S149" i="3"/>
  <c r="AC149" i="3"/>
  <c r="AD149" i="3" s="1"/>
  <c r="N133" i="3"/>
  <c r="X133" i="3"/>
  <c r="W133" i="3"/>
  <c r="U133" i="3"/>
  <c r="N117" i="3"/>
  <c r="AC117" i="3"/>
  <c r="AD117" i="3" s="1"/>
  <c r="AA117" i="3"/>
  <c r="AB117" i="3" s="1"/>
  <c r="Y117" i="3"/>
  <c r="AC101" i="3"/>
  <c r="AD101" i="3" s="1"/>
  <c r="N101" i="3"/>
  <c r="AA101" i="3"/>
  <c r="AB101" i="3" s="1"/>
  <c r="Y101" i="3"/>
  <c r="N85" i="3"/>
  <c r="S85" i="3"/>
  <c r="AC85" i="3"/>
  <c r="AD85" i="3" s="1"/>
  <c r="AA85" i="3"/>
  <c r="AB85" i="3" s="1"/>
  <c r="S69" i="3"/>
  <c r="V69" i="3" s="1"/>
  <c r="AC69" i="3"/>
  <c r="AD69" i="3" s="1"/>
  <c r="N53" i="3"/>
  <c r="U53" i="3"/>
  <c r="T53" i="3"/>
  <c r="N37" i="3"/>
  <c r="X37" i="3"/>
  <c r="W37" i="3"/>
  <c r="S21" i="3"/>
  <c r="AC21" i="3"/>
  <c r="AD21" i="3" s="1"/>
  <c r="X29" i="3"/>
  <c r="S53" i="3"/>
  <c r="W93" i="3"/>
  <c r="AA165" i="3"/>
  <c r="AB165" i="3" s="1"/>
  <c r="Y205" i="3"/>
  <c r="Y237" i="3"/>
  <c r="Y261" i="3"/>
  <c r="T636" i="3"/>
  <c r="AC636" i="3"/>
  <c r="AD636" i="3" s="1"/>
  <c r="N540" i="3"/>
  <c r="S540" i="3"/>
  <c r="N524" i="3"/>
  <c r="U524" i="3"/>
  <c r="N508" i="3"/>
  <c r="U508" i="3"/>
  <c r="S508" i="3"/>
  <c r="AC508" i="3"/>
  <c r="AD508" i="3" s="1"/>
  <c r="AA508" i="3"/>
  <c r="AB508" i="3" s="1"/>
  <c r="N460" i="3"/>
  <c r="S460" i="3"/>
  <c r="T460" i="3"/>
  <c r="AC460" i="3"/>
  <c r="AD460" i="3" s="1"/>
  <c r="W460" i="3"/>
  <c r="N444" i="3"/>
  <c r="Y444" i="3"/>
  <c r="W444" i="3"/>
  <c r="U444" i="3"/>
  <c r="T444" i="3"/>
  <c r="N428" i="3"/>
  <c r="W428" i="3"/>
  <c r="T428" i="3"/>
  <c r="S428" i="3"/>
  <c r="N412" i="3"/>
  <c r="T412" i="3"/>
  <c r="AC412" i="3"/>
  <c r="AD412" i="3" s="1"/>
  <c r="AA412" i="3"/>
  <c r="AB412" i="3" s="1"/>
  <c r="Y412" i="3"/>
  <c r="N388" i="3"/>
  <c r="T388" i="3"/>
  <c r="S388" i="3"/>
  <c r="AC388" i="3"/>
  <c r="AD388" i="3" s="1"/>
  <c r="X388" i="3"/>
  <c r="W388" i="3"/>
  <c r="U388" i="3"/>
  <c r="Y388" i="3"/>
  <c r="N364" i="3"/>
  <c r="S364" i="3"/>
  <c r="AC364" i="3"/>
  <c r="AD364" i="3" s="1"/>
  <c r="AA364" i="3"/>
  <c r="AB364" i="3" s="1"/>
  <c r="W364" i="3"/>
  <c r="U364" i="3"/>
  <c r="T364" i="3"/>
  <c r="Y364" i="3"/>
  <c r="X364" i="3"/>
  <c r="N348" i="3"/>
  <c r="X348" i="3"/>
  <c r="W348" i="3"/>
  <c r="U348" i="3"/>
  <c r="T348" i="3"/>
  <c r="S348" i="3"/>
  <c r="N324" i="3"/>
  <c r="X324" i="3"/>
  <c r="W324" i="3"/>
  <c r="U324" i="3"/>
  <c r="Y324" i="3"/>
  <c r="T324" i="3"/>
  <c r="S324" i="3"/>
  <c r="AA324" i="3"/>
  <c r="AB324" i="3" s="1"/>
  <c r="N308" i="3"/>
  <c r="T308" i="3"/>
  <c r="S308" i="3"/>
  <c r="AC308" i="3"/>
  <c r="AD308" i="3" s="1"/>
  <c r="U308" i="3"/>
  <c r="W308" i="3"/>
  <c r="N284" i="3"/>
  <c r="AA284" i="3"/>
  <c r="AB284" i="3" s="1"/>
  <c r="Y284" i="3"/>
  <c r="X284" i="3"/>
  <c r="T284" i="3"/>
  <c r="S284" i="3"/>
  <c r="AC284" i="3"/>
  <c r="AD284" i="3" s="1"/>
  <c r="W284" i="3"/>
  <c r="N268" i="3"/>
  <c r="AA268" i="3"/>
  <c r="AB268" i="3" s="1"/>
  <c r="Y268" i="3"/>
  <c r="X268" i="3"/>
  <c r="AC268" i="3"/>
  <c r="AD268" i="3" s="1"/>
  <c r="W268" i="3"/>
  <c r="N252" i="3"/>
  <c r="AA252" i="3"/>
  <c r="AB252" i="3" s="1"/>
  <c r="Y252" i="3"/>
  <c r="X252" i="3"/>
  <c r="AC252" i="3"/>
  <c r="AD252" i="3" s="1"/>
  <c r="W252" i="3"/>
  <c r="U252" i="3"/>
  <c r="Y228" i="3"/>
  <c r="X228" i="3"/>
  <c r="W228" i="3"/>
  <c r="T228" i="3"/>
  <c r="S228" i="3"/>
  <c r="AA228" i="3"/>
  <c r="AB228" i="3" s="1"/>
  <c r="U228" i="3"/>
  <c r="N204" i="3"/>
  <c r="AA204" i="3"/>
  <c r="AB204" i="3" s="1"/>
  <c r="Y204" i="3"/>
  <c r="U204" i="3"/>
  <c r="T204" i="3"/>
  <c r="X204" i="3"/>
  <c r="W204" i="3"/>
  <c r="S204" i="3"/>
  <c r="N180" i="3"/>
  <c r="X180" i="3"/>
  <c r="W180" i="3"/>
  <c r="U180" i="3"/>
  <c r="T180" i="3"/>
  <c r="S180" i="3"/>
  <c r="N164" i="3"/>
  <c r="W164" i="3"/>
  <c r="U164" i="3"/>
  <c r="Y164" i="3"/>
  <c r="X164" i="3"/>
  <c r="T164" i="3"/>
  <c r="N140" i="3"/>
  <c r="S140" i="3"/>
  <c r="AC140" i="3"/>
  <c r="AD140" i="3" s="1"/>
  <c r="AA140" i="3"/>
  <c r="AB140" i="3" s="1"/>
  <c r="N124" i="3"/>
  <c r="W124" i="3"/>
  <c r="U124" i="3"/>
  <c r="T124" i="3"/>
  <c r="N100" i="3"/>
  <c r="T100" i="3"/>
  <c r="S100" i="3"/>
  <c r="AC100" i="3"/>
  <c r="AD100" i="3" s="1"/>
  <c r="N84" i="3"/>
  <c r="U84" i="3"/>
  <c r="T84" i="3"/>
  <c r="S84" i="3"/>
  <c r="N68" i="3"/>
  <c r="W68" i="3"/>
  <c r="U68" i="3"/>
  <c r="T68" i="3"/>
  <c r="N52" i="3"/>
  <c r="X52" i="3"/>
  <c r="W52" i="3"/>
  <c r="N36" i="3"/>
  <c r="AA36" i="3"/>
  <c r="AB36" i="3" s="1"/>
  <c r="Y36" i="3"/>
  <c r="N20" i="3"/>
  <c r="U20" i="3"/>
  <c r="T20" i="3"/>
  <c r="S12" i="3"/>
  <c r="AC29" i="3"/>
  <c r="AD29" i="3" s="1"/>
  <c r="Y37" i="3"/>
  <c r="W45" i="3"/>
  <c r="S60" i="3"/>
  <c r="S68" i="3"/>
  <c r="AA77" i="3"/>
  <c r="AB77" i="3" s="1"/>
  <c r="W108" i="3"/>
  <c r="T133" i="3"/>
  <c r="X140" i="3"/>
  <c r="AC141" i="3"/>
  <c r="AD141" i="3" s="1"/>
  <c r="Y149" i="3"/>
  <c r="W157" i="3"/>
  <c r="S173" i="3"/>
  <c r="U188" i="3"/>
  <c r="U221" i="3"/>
  <c r="AA237" i="3"/>
  <c r="AB237" i="3" s="1"/>
  <c r="S252" i="3"/>
  <c r="S260" i="3"/>
  <c r="S268" i="3"/>
  <c r="X332" i="3"/>
  <c r="AC428" i="3"/>
  <c r="AD428" i="3" s="1"/>
  <c r="W484" i="3"/>
  <c r="N141" i="3"/>
  <c r="N275" i="3"/>
  <c r="U275" i="3"/>
  <c r="N219" i="3"/>
  <c r="AC219" i="3"/>
  <c r="AD219" i="3" s="1"/>
  <c r="N203" i="3"/>
  <c r="X203" i="3"/>
  <c r="N179" i="3"/>
  <c r="U179" i="3"/>
  <c r="N163" i="3"/>
  <c r="U163" i="3"/>
  <c r="T163" i="3"/>
  <c r="S163" i="3"/>
  <c r="N147" i="3"/>
  <c r="W147" i="3"/>
  <c r="U147" i="3"/>
  <c r="T147" i="3"/>
  <c r="N123" i="3"/>
  <c r="W123" i="3"/>
  <c r="T123" i="3"/>
  <c r="S123" i="3"/>
  <c r="N99" i="3"/>
  <c r="W99" i="3"/>
  <c r="U99" i="3"/>
  <c r="T99" i="3"/>
  <c r="N83" i="3"/>
  <c r="X83" i="3"/>
  <c r="W83" i="3"/>
  <c r="U83" i="3"/>
  <c r="N67" i="3"/>
  <c r="Y67" i="3"/>
  <c r="X67" i="3"/>
  <c r="N51" i="3"/>
  <c r="AA51" i="3"/>
  <c r="AB51" i="3" s="1"/>
  <c r="Y51" i="3"/>
  <c r="N35" i="3"/>
  <c r="S35" i="3"/>
  <c r="AC35" i="3"/>
  <c r="AD35" i="3" s="1"/>
  <c r="N19" i="3"/>
  <c r="X19" i="3"/>
  <c r="W19" i="3"/>
  <c r="T11" i="3"/>
  <c r="W13" i="3"/>
  <c r="S20" i="3"/>
  <c r="AA37" i="3"/>
  <c r="AB37" i="3" s="1"/>
  <c r="U44" i="3"/>
  <c r="U51" i="3"/>
  <c r="X53" i="3"/>
  <c r="T60" i="3"/>
  <c r="X68" i="3"/>
  <c r="AC76" i="3"/>
  <c r="AD76" i="3" s="1"/>
  <c r="T85" i="3"/>
  <c r="Y93" i="3"/>
  <c r="X108" i="3"/>
  <c r="W109" i="3"/>
  <c r="X123" i="3"/>
  <c r="T132" i="3"/>
  <c r="Y140" i="3"/>
  <c r="AA148" i="3"/>
  <c r="AB148" i="3" s="1"/>
  <c r="T173" i="3"/>
  <c r="X236" i="3"/>
  <c r="T252" i="3"/>
  <c r="T260" i="3"/>
  <c r="AA348" i="3"/>
  <c r="AB348" i="3" s="1"/>
  <c r="N466" i="3"/>
  <c r="S466" i="3"/>
  <c r="Y466" i="3"/>
  <c r="U466" i="3"/>
  <c r="N450" i="3"/>
  <c r="S450" i="3"/>
  <c r="AA450" i="3"/>
  <c r="AB450" i="3" s="1"/>
  <c r="W450" i="3"/>
  <c r="N434" i="3"/>
  <c r="Y434" i="3"/>
  <c r="U434" i="3"/>
  <c r="S434" i="3"/>
  <c r="N410" i="3"/>
  <c r="Y410" i="3"/>
  <c r="W410" i="3"/>
  <c r="Y402" i="3"/>
  <c r="AA402" i="3"/>
  <c r="AB402" i="3" s="1"/>
  <c r="X402" i="3"/>
  <c r="T402" i="3"/>
  <c r="N386" i="3"/>
  <c r="S386" i="3"/>
  <c r="W386" i="3"/>
  <c r="N370" i="3"/>
  <c r="Y370" i="3"/>
  <c r="U370" i="3"/>
  <c r="S370" i="3"/>
  <c r="N354" i="3"/>
  <c r="AA354" i="3"/>
  <c r="AB354" i="3" s="1"/>
  <c r="Y354" i="3"/>
  <c r="X354" i="3"/>
  <c r="AC354" i="3"/>
  <c r="AD354" i="3" s="1"/>
  <c r="S354" i="3"/>
  <c r="N338" i="3"/>
  <c r="U338" i="3"/>
  <c r="T338" i="3"/>
  <c r="S338" i="3"/>
  <c r="AC338" i="3"/>
  <c r="AD338" i="3" s="1"/>
  <c r="AA338" i="3"/>
  <c r="AB338" i="3" s="1"/>
  <c r="Y338" i="3"/>
  <c r="Z338" i="3" s="1"/>
  <c r="N322" i="3"/>
  <c r="T322" i="3"/>
  <c r="S322" i="3"/>
  <c r="AC322" i="3"/>
  <c r="AD322" i="3" s="1"/>
  <c r="AA322" i="3"/>
  <c r="AB322" i="3" s="1"/>
  <c r="Y322" i="3"/>
  <c r="X322" i="3"/>
  <c r="N306" i="3"/>
  <c r="Y306" i="3"/>
  <c r="X306" i="3"/>
  <c r="W306" i="3"/>
  <c r="T306" i="3"/>
  <c r="S306" i="3"/>
  <c r="N290" i="3"/>
  <c r="U290" i="3"/>
  <c r="T290" i="3"/>
  <c r="S290" i="3"/>
  <c r="AA290" i="3"/>
  <c r="AB290" i="3" s="1"/>
  <c r="Y290" i="3"/>
  <c r="X290" i="3"/>
  <c r="W290" i="3"/>
  <c r="N274" i="3"/>
  <c r="U274" i="3"/>
  <c r="T274" i="3"/>
  <c r="S274" i="3"/>
  <c r="AA274" i="3"/>
  <c r="AB274" i="3" s="1"/>
  <c r="Y274" i="3"/>
  <c r="X274" i="3"/>
  <c r="N250" i="3"/>
  <c r="X250" i="3"/>
  <c r="W250" i="3"/>
  <c r="U250" i="3"/>
  <c r="S250" i="3"/>
  <c r="AC250" i="3"/>
  <c r="AD250" i="3" s="1"/>
  <c r="AA250" i="3"/>
  <c r="AB250" i="3" s="1"/>
  <c r="N234" i="3"/>
  <c r="T234" i="3"/>
  <c r="S234" i="3"/>
  <c r="AC234" i="3"/>
  <c r="AD234" i="3" s="1"/>
  <c r="Y234" i="3"/>
  <c r="X234" i="3"/>
  <c r="N218" i="3"/>
  <c r="Y218" i="3"/>
  <c r="X218" i="3"/>
  <c r="W218" i="3"/>
  <c r="U218" i="3"/>
  <c r="T218" i="3"/>
  <c r="AC218" i="3"/>
  <c r="AD218" i="3" s="1"/>
  <c r="AA218" i="3"/>
  <c r="AB218" i="3" s="1"/>
  <c r="N202" i="3"/>
  <c r="X202" i="3"/>
  <c r="W202" i="3"/>
  <c r="AC202" i="3"/>
  <c r="AD202" i="3" s="1"/>
  <c r="AA202" i="3"/>
  <c r="AB202" i="3" s="1"/>
  <c r="Y202" i="3"/>
  <c r="U202" i="3"/>
  <c r="T202" i="3"/>
  <c r="N186" i="3"/>
  <c r="AC186" i="3"/>
  <c r="AD186" i="3" s="1"/>
  <c r="AA186" i="3"/>
  <c r="AB186" i="3" s="1"/>
  <c r="T186" i="3"/>
  <c r="S186" i="3"/>
  <c r="AC170" i="3"/>
  <c r="AD170" i="3" s="1"/>
  <c r="AA170" i="3"/>
  <c r="AB170" i="3" s="1"/>
  <c r="W170" i="3"/>
  <c r="U170" i="3"/>
  <c r="T170" i="3"/>
  <c r="N154" i="3"/>
  <c r="U154" i="3"/>
  <c r="T154" i="3"/>
  <c r="AC154" i="3"/>
  <c r="AD154" i="3" s="1"/>
  <c r="N138" i="3"/>
  <c r="T138" i="3"/>
  <c r="S138" i="3"/>
  <c r="AC138" i="3"/>
  <c r="AD138" i="3" s="1"/>
  <c r="N122" i="3"/>
  <c r="X122" i="3"/>
  <c r="W122" i="3"/>
  <c r="U122" i="3"/>
  <c r="N106" i="3"/>
  <c r="Y106" i="3"/>
  <c r="X106" i="3"/>
  <c r="W106" i="3"/>
  <c r="N90" i="3"/>
  <c r="AA90" i="3"/>
  <c r="AB90" i="3" s="1"/>
  <c r="Y90" i="3"/>
  <c r="X90" i="3"/>
  <c r="N74" i="3"/>
  <c r="AC74" i="3"/>
  <c r="AD74" i="3" s="1"/>
  <c r="AA74" i="3"/>
  <c r="AB74" i="3" s="1"/>
  <c r="Y74" i="3"/>
  <c r="N58" i="3"/>
  <c r="AC58" i="3"/>
  <c r="AD58" i="3" s="1"/>
  <c r="AA58" i="3"/>
  <c r="AB58" i="3" s="1"/>
  <c r="N42" i="3"/>
  <c r="S42" i="3"/>
  <c r="AC42" i="3"/>
  <c r="AD42" i="3" s="1"/>
  <c r="N18" i="3"/>
  <c r="AA18" i="3"/>
  <c r="AB18" i="3" s="1"/>
  <c r="Y18" i="3"/>
  <c r="X10" i="3"/>
  <c r="AA11" i="3"/>
  <c r="AB11" i="3" s="1"/>
  <c r="AA12" i="3"/>
  <c r="AB12" i="3" s="1"/>
  <c r="AA13" i="3"/>
  <c r="AB13" i="3" s="1"/>
  <c r="W18" i="3"/>
  <c r="Y19" i="3"/>
  <c r="Y20" i="3"/>
  <c r="X21" i="3"/>
  <c r="T26" i="3"/>
  <c r="W27" i="3"/>
  <c r="U28" i="3"/>
  <c r="T29" i="3"/>
  <c r="AA42" i="3"/>
  <c r="AB42" i="3" s="1"/>
  <c r="AC43" i="3"/>
  <c r="AD43" i="3" s="1"/>
  <c r="AC44" i="3"/>
  <c r="AD44" i="3" s="1"/>
  <c r="AC45" i="3"/>
  <c r="AD45" i="3" s="1"/>
  <c r="AA50" i="3"/>
  <c r="AB50" i="3" s="1"/>
  <c r="AC51" i="3"/>
  <c r="AD51" i="3" s="1"/>
  <c r="AC52" i="3"/>
  <c r="AD52" i="3" s="1"/>
  <c r="AC53" i="3"/>
  <c r="AD53" i="3" s="1"/>
  <c r="X58" i="3"/>
  <c r="AA59" i="3"/>
  <c r="AB59" i="3" s="1"/>
  <c r="AA60" i="3"/>
  <c r="AB60" i="3" s="1"/>
  <c r="AA61" i="3"/>
  <c r="AB61" i="3" s="1"/>
  <c r="X66" i="3"/>
  <c r="AA67" i="3"/>
  <c r="AB67" i="3" s="1"/>
  <c r="AC68" i="3"/>
  <c r="AD68" i="3" s="1"/>
  <c r="AA69" i="3"/>
  <c r="AB69" i="3" s="1"/>
  <c r="U77" i="3"/>
  <c r="S82" i="3"/>
  <c r="T83" i="3"/>
  <c r="Y84" i="3"/>
  <c r="X85" i="3"/>
  <c r="AC90" i="3"/>
  <c r="AD90" i="3" s="1"/>
  <c r="S99" i="3"/>
  <c r="W100" i="3"/>
  <c r="U101" i="3"/>
  <c r="AA106" i="3"/>
  <c r="AB106" i="3" s="1"/>
  <c r="AC107" i="3"/>
  <c r="AD107" i="3" s="1"/>
  <c r="S115" i="3"/>
  <c r="W116" i="3"/>
  <c r="U117" i="3"/>
  <c r="Y122" i="3"/>
  <c r="U125" i="3"/>
  <c r="U131" i="3"/>
  <c r="AC132" i="3"/>
  <c r="AD132" i="3" s="1"/>
  <c r="S141" i="3"/>
  <c r="T146" i="3"/>
  <c r="S154" i="3"/>
  <c r="W155" i="3"/>
  <c r="AC156" i="3"/>
  <c r="AD156" i="3" s="1"/>
  <c r="X170" i="3"/>
  <c r="T172" i="3"/>
  <c r="AC181" i="3"/>
  <c r="AD181" i="3" s="1"/>
  <c r="U194" i="3"/>
  <c r="W196" i="3"/>
  <c r="AC213" i="3"/>
  <c r="AD213" i="3" s="1"/>
  <c r="AA234" i="3"/>
  <c r="AB234" i="3" s="1"/>
  <c r="AC236" i="3"/>
  <c r="AD236" i="3" s="1"/>
  <c r="T253" i="3"/>
  <c r="AC260" i="3"/>
  <c r="AD260" i="3" s="1"/>
  <c r="X277" i="3"/>
  <c r="AC285" i="3"/>
  <c r="AD285" i="3" s="1"/>
  <c r="U322" i="3"/>
  <c r="S365" i="3"/>
  <c r="AC372" i="3"/>
  <c r="AD372" i="3" s="1"/>
  <c r="N170" i="3"/>
  <c r="AA396" i="3"/>
  <c r="AB396" i="3" s="1"/>
  <c r="W404" i="3"/>
  <c r="S412" i="3"/>
  <c r="Y420" i="3"/>
  <c r="U428" i="3"/>
  <c r="AC436" i="3"/>
  <c r="AD436" i="3" s="1"/>
  <c r="X444" i="3"/>
  <c r="U460" i="3"/>
  <c r="AC468" i="3"/>
  <c r="AD468" i="3" s="1"/>
  <c r="AA476" i="3"/>
  <c r="AB476" i="3" s="1"/>
  <c r="X484" i="3"/>
  <c r="T492" i="3"/>
  <c r="U500" i="3"/>
  <c r="T508" i="3"/>
  <c r="W516" i="3"/>
  <c r="T524" i="3"/>
  <c r="Y548" i="3"/>
  <c r="AA564" i="3"/>
  <c r="AB564" i="3" s="1"/>
  <c r="N23" i="3"/>
  <c r="S396" i="3"/>
  <c r="Y404" i="3"/>
  <c r="U412" i="3"/>
  <c r="AC420" i="3"/>
  <c r="AD420" i="3" s="1"/>
  <c r="X428" i="3"/>
  <c r="T436" i="3"/>
  <c r="AA444" i="3"/>
  <c r="AB444" i="3" s="1"/>
  <c r="AC452" i="3"/>
  <c r="AD452" i="3" s="1"/>
  <c r="X460" i="3"/>
  <c r="T468" i="3"/>
  <c r="S476" i="3"/>
  <c r="AA484" i="3"/>
  <c r="AB484" i="3" s="1"/>
  <c r="W492" i="3"/>
  <c r="X500" i="3"/>
  <c r="W508" i="3"/>
  <c r="AA516" i="3"/>
  <c r="AB516" i="3" s="1"/>
  <c r="W524" i="3"/>
  <c r="T540" i="3"/>
  <c r="W580" i="3"/>
  <c r="AA199" i="3"/>
  <c r="AB199" i="3" s="1"/>
  <c r="T396" i="3"/>
  <c r="AA404" i="3"/>
  <c r="AB404" i="3" s="1"/>
  <c r="W412" i="3"/>
  <c r="S420" i="3"/>
  <c r="Y428" i="3"/>
  <c r="U436" i="3"/>
  <c r="AC444" i="3"/>
  <c r="AD444" i="3" s="1"/>
  <c r="S452" i="3"/>
  <c r="V452" i="3" s="1"/>
  <c r="Y460" i="3"/>
  <c r="U468" i="3"/>
  <c r="T476" i="3"/>
  <c r="AC484" i="3"/>
  <c r="AD484" i="3" s="1"/>
  <c r="X492" i="3"/>
  <c r="Y500" i="3"/>
  <c r="X508" i="3"/>
  <c r="AC516" i="3"/>
  <c r="AD516" i="3" s="1"/>
  <c r="AC524" i="3"/>
  <c r="AD524" i="3" s="1"/>
  <c r="U540" i="3"/>
  <c r="S556" i="3"/>
  <c r="S588" i="3"/>
  <c r="S215" i="3"/>
  <c r="U396" i="3"/>
  <c r="AC404" i="3"/>
  <c r="AD404" i="3" s="1"/>
  <c r="X412" i="3"/>
  <c r="T420" i="3"/>
  <c r="AA428" i="3"/>
  <c r="AB428" i="3" s="1"/>
  <c r="W436" i="3"/>
  <c r="S444" i="3"/>
  <c r="AA460" i="3"/>
  <c r="AB460" i="3" s="1"/>
  <c r="W468" i="3"/>
  <c r="U476" i="3"/>
  <c r="S484" i="3"/>
  <c r="Y492" i="3"/>
  <c r="AA500" i="3"/>
  <c r="AB500" i="3" s="1"/>
  <c r="Y508" i="3"/>
  <c r="T532" i="3"/>
  <c r="AA540" i="3"/>
  <c r="AB540" i="3" s="1"/>
  <c r="X556" i="3"/>
  <c r="T397" i="3"/>
  <c r="W126" i="3"/>
  <c r="X593" i="3"/>
  <c r="U387" i="3"/>
  <c r="W641" i="3"/>
  <c r="T516" i="3"/>
  <c r="Y524" i="3"/>
  <c r="Y532" i="3"/>
  <c r="X540" i="3"/>
  <c r="W548" i="3"/>
  <c r="U556" i="3"/>
  <c r="T572" i="3"/>
  <c r="U516" i="3"/>
  <c r="AA524" i="3"/>
  <c r="AB524" i="3" s="1"/>
  <c r="AA532" i="3"/>
  <c r="AB532" i="3" s="1"/>
  <c r="Y540" i="3"/>
  <c r="X548" i="3"/>
  <c r="W556" i="3"/>
  <c r="AA572" i="3"/>
  <c r="AB572" i="3" s="1"/>
  <c r="W604" i="3"/>
  <c r="T491" i="3"/>
  <c r="X516" i="3"/>
  <c r="S524" i="3"/>
  <c r="S532" i="3"/>
  <c r="AC540" i="3"/>
  <c r="AD540" i="3" s="1"/>
  <c r="AA548" i="3"/>
  <c r="AB548" i="3" s="1"/>
  <c r="U580" i="3"/>
  <c r="AA604" i="3"/>
  <c r="AB604" i="3" s="1"/>
  <c r="S516" i="3"/>
  <c r="X524" i="3"/>
  <c r="X532" i="3"/>
  <c r="W540" i="3"/>
  <c r="U548" i="3"/>
  <c r="T556" i="3"/>
  <c r="S572" i="3"/>
  <c r="T596" i="3"/>
  <c r="T179" i="3"/>
  <c r="S187" i="3"/>
  <c r="S195" i="3"/>
  <c r="AC203" i="3"/>
  <c r="AD203" i="3" s="1"/>
  <c r="W211" i="3"/>
  <c r="U219" i="3"/>
  <c r="U227" i="3"/>
  <c r="U235" i="3"/>
  <c r="U243" i="3"/>
  <c r="T251" i="3"/>
  <c r="T259" i="3"/>
  <c r="Y267" i="3"/>
  <c r="Y275" i="3"/>
  <c r="T283" i="3"/>
  <c r="X291" i="3"/>
  <c r="S315" i="3"/>
  <c r="AA123" i="3"/>
  <c r="AB123" i="3" s="1"/>
  <c r="Y131" i="3"/>
  <c r="X139" i="3"/>
  <c r="X147" i="3"/>
  <c r="X155" i="3"/>
  <c r="W163" i="3"/>
  <c r="W171" i="3"/>
  <c r="W179" i="3"/>
  <c r="U187" i="3"/>
  <c r="U195" i="3"/>
  <c r="T203" i="3"/>
  <c r="Y211" i="3"/>
  <c r="X219" i="3"/>
  <c r="X227" i="3"/>
  <c r="X235" i="3"/>
  <c r="X243" i="3"/>
  <c r="W251" i="3"/>
  <c r="W259" i="3"/>
  <c r="AC267" i="3"/>
  <c r="AD267" i="3" s="1"/>
  <c r="AC275" i="3"/>
  <c r="AD275" i="3" s="1"/>
  <c r="W283" i="3"/>
  <c r="AA291" i="3"/>
  <c r="AB291" i="3" s="1"/>
  <c r="AC123" i="3"/>
  <c r="AD123" i="3" s="1"/>
  <c r="AA131" i="3"/>
  <c r="AB131" i="3" s="1"/>
  <c r="Y139" i="3"/>
  <c r="Y147" i="3"/>
  <c r="Y155" i="3"/>
  <c r="X163" i="3"/>
  <c r="X171" i="3"/>
  <c r="X179" i="3"/>
  <c r="W187" i="3"/>
  <c r="W195" i="3"/>
  <c r="U203" i="3"/>
  <c r="AA211" i="3"/>
  <c r="AB211" i="3" s="1"/>
  <c r="Y219" i="3"/>
  <c r="Y227" i="3"/>
  <c r="Y235" i="3"/>
  <c r="Y243" i="3"/>
  <c r="X251" i="3"/>
  <c r="X259" i="3"/>
  <c r="S267" i="3"/>
  <c r="S275" i="3"/>
  <c r="X283" i="3"/>
  <c r="U299" i="3"/>
  <c r="W427" i="3"/>
  <c r="Y179" i="3"/>
  <c r="X187" i="3"/>
  <c r="X195" i="3"/>
  <c r="W203" i="3"/>
  <c r="AC211" i="3"/>
  <c r="AD211" i="3" s="1"/>
  <c r="AA219" i="3"/>
  <c r="AB219" i="3" s="1"/>
  <c r="AA227" i="3"/>
  <c r="AB227" i="3" s="1"/>
  <c r="AA235" i="3"/>
  <c r="AB235" i="3" s="1"/>
  <c r="AA243" i="3"/>
  <c r="AB243" i="3" s="1"/>
  <c r="Y251" i="3"/>
  <c r="Y259" i="3"/>
  <c r="T267" i="3"/>
  <c r="T275" i="3"/>
  <c r="Y283" i="3"/>
  <c r="N195" i="3"/>
  <c r="U123" i="3"/>
  <c r="T131" i="3"/>
  <c r="S139" i="3"/>
  <c r="S147" i="3"/>
  <c r="S155" i="3"/>
  <c r="AC163" i="3"/>
  <c r="AD163" i="3" s="1"/>
  <c r="AC171" i="3"/>
  <c r="AD171" i="3" s="1"/>
  <c r="AC179" i="3"/>
  <c r="AD179" i="3" s="1"/>
  <c r="AA187" i="3"/>
  <c r="AB187" i="3" s="1"/>
  <c r="AA195" i="3"/>
  <c r="AB195" i="3" s="1"/>
  <c r="Y203" i="3"/>
  <c r="T211" i="3"/>
  <c r="S219" i="3"/>
  <c r="S227" i="3"/>
  <c r="S235" i="3"/>
  <c r="S243" i="3"/>
  <c r="AC251" i="3"/>
  <c r="AD251" i="3" s="1"/>
  <c r="AC259" i="3"/>
  <c r="AD259" i="3" s="1"/>
  <c r="W267" i="3"/>
  <c r="W275" i="3"/>
  <c r="AC283" i="3"/>
  <c r="AD283" i="3" s="1"/>
  <c r="S179" i="3"/>
  <c r="AC187" i="3"/>
  <c r="AD187" i="3" s="1"/>
  <c r="AA203" i="3"/>
  <c r="AB203" i="3" s="1"/>
  <c r="U211" i="3"/>
  <c r="T219" i="3"/>
  <c r="T227" i="3"/>
  <c r="T235" i="3"/>
  <c r="T243" i="3"/>
  <c r="S251" i="3"/>
  <c r="S259" i="3"/>
  <c r="X267" i="3"/>
  <c r="X275" i="3"/>
  <c r="S283" i="3"/>
  <c r="W291" i="3"/>
  <c r="X419" i="3"/>
  <c r="W515" i="3"/>
  <c r="AC474" i="3"/>
  <c r="AD474" i="3" s="1"/>
  <c r="AC490" i="3"/>
  <c r="AD490" i="3" s="1"/>
  <c r="X482" i="3"/>
  <c r="AA498" i="3"/>
  <c r="AB498" i="3" s="1"/>
  <c r="W530" i="3"/>
  <c r="X474" i="3"/>
  <c r="Y490" i="3"/>
  <c r="AA15" i="3"/>
  <c r="AB15" i="3" s="1"/>
  <c r="AA23" i="3"/>
  <c r="AB23" i="3" s="1"/>
  <c r="AA31" i="3"/>
  <c r="AB31" i="3" s="1"/>
  <c r="AA39" i="3"/>
  <c r="AB39" i="3" s="1"/>
  <c r="AC55" i="3"/>
  <c r="AD55" i="3" s="1"/>
  <c r="AA79" i="3"/>
  <c r="AB79" i="3" s="1"/>
  <c r="Y103" i="3"/>
  <c r="AC119" i="3"/>
  <c r="AD119" i="3" s="1"/>
  <c r="X143" i="3"/>
  <c r="AA159" i="3"/>
  <c r="AB159" i="3" s="1"/>
  <c r="Y183" i="3"/>
  <c r="T215" i="3"/>
  <c r="Y415" i="3"/>
  <c r="AC535" i="3"/>
  <c r="AD535" i="3" s="1"/>
  <c r="U215" i="3"/>
  <c r="AC15" i="3"/>
  <c r="AD15" i="3" s="1"/>
  <c r="X167" i="3"/>
  <c r="Y8" i="3"/>
  <c r="S15" i="3"/>
  <c r="S23" i="3"/>
  <c r="S31" i="3"/>
  <c r="S39" i="3"/>
  <c r="X47" i="3"/>
  <c r="AA63" i="3"/>
  <c r="AB63" i="3" s="1"/>
  <c r="Y87" i="3"/>
  <c r="AC103" i="3"/>
  <c r="AD103" i="3" s="1"/>
  <c r="X127" i="3"/>
  <c r="AA143" i="3"/>
  <c r="AB143" i="3" s="1"/>
  <c r="Y167" i="3"/>
  <c r="X191" i="3"/>
  <c r="T223" i="3"/>
  <c r="X303" i="3"/>
  <c r="AC79" i="3"/>
  <c r="AD79" i="3" s="1"/>
  <c r="Y143" i="3"/>
  <c r="T15" i="3"/>
  <c r="T23" i="3"/>
  <c r="T31" i="3"/>
  <c r="T39" i="3"/>
  <c r="Y47" i="3"/>
  <c r="AC63" i="3"/>
  <c r="AD63" i="3" s="1"/>
  <c r="AA87" i="3"/>
  <c r="AB87" i="3" s="1"/>
  <c r="Y111" i="3"/>
  <c r="Y127" i="3"/>
  <c r="X151" i="3"/>
  <c r="AA167" i="3"/>
  <c r="AB167" i="3" s="1"/>
  <c r="Y191" i="3"/>
  <c r="U223" i="3"/>
  <c r="W311" i="3"/>
  <c r="Y15" i="3"/>
  <c r="Y63" i="3"/>
  <c r="U15" i="3"/>
  <c r="U23" i="3"/>
  <c r="U31" i="3"/>
  <c r="U39" i="3"/>
  <c r="AA47" i="3"/>
  <c r="AB47" i="3" s="1"/>
  <c r="Y71" i="3"/>
  <c r="AC87" i="3"/>
  <c r="AD87" i="3" s="1"/>
  <c r="AA111" i="3"/>
  <c r="AB111" i="3" s="1"/>
  <c r="AA127" i="3"/>
  <c r="AB127" i="3" s="1"/>
  <c r="Y151" i="3"/>
  <c r="X175" i="3"/>
  <c r="AA191" i="3"/>
  <c r="AB191" i="3" s="1"/>
  <c r="S207" i="3"/>
  <c r="AA223" i="3"/>
  <c r="AB223" i="3" s="1"/>
  <c r="X271" i="3"/>
  <c r="W15" i="3"/>
  <c r="W23" i="3"/>
  <c r="W31" i="3"/>
  <c r="W39" i="3"/>
  <c r="AC47" i="3"/>
  <c r="AD47" i="3" s="1"/>
  <c r="AA71" i="3"/>
  <c r="AB71" i="3" s="1"/>
  <c r="Y95" i="3"/>
  <c r="AC111" i="3"/>
  <c r="AD111" i="3" s="1"/>
  <c r="X135" i="3"/>
  <c r="AA151" i="3"/>
  <c r="AB151" i="3" s="1"/>
  <c r="Y175" i="3"/>
  <c r="X199" i="3"/>
  <c r="T207" i="3"/>
  <c r="AA239" i="3"/>
  <c r="AB239" i="3" s="1"/>
  <c r="AA103" i="3"/>
  <c r="AB103" i="3" s="1"/>
  <c r="AA183" i="3"/>
  <c r="AB183" i="3" s="1"/>
  <c r="X15" i="3"/>
  <c r="X31" i="3"/>
  <c r="X39" i="3"/>
  <c r="Y55" i="3"/>
  <c r="AC71" i="3"/>
  <c r="AD71" i="3" s="1"/>
  <c r="AA95" i="3"/>
  <c r="AB95" i="3" s="1"/>
  <c r="Y119" i="3"/>
  <c r="Y135" i="3"/>
  <c r="X159" i="3"/>
  <c r="AA175" i="3"/>
  <c r="AB175" i="3" s="1"/>
  <c r="Y199" i="3"/>
  <c r="U207" i="3"/>
  <c r="X247" i="3"/>
  <c r="Y599" i="3"/>
  <c r="AA8" i="3"/>
  <c r="AB8" i="3" s="1"/>
  <c r="S47" i="3"/>
  <c r="S55" i="3"/>
  <c r="S63" i="3"/>
  <c r="S71" i="3"/>
  <c r="S79" i="3"/>
  <c r="S87" i="3"/>
  <c r="S95" i="3"/>
  <c r="S103" i="3"/>
  <c r="S111" i="3"/>
  <c r="S119" i="3"/>
  <c r="AC127" i="3"/>
  <c r="AD127" i="3" s="1"/>
  <c r="AC135" i="3"/>
  <c r="AD135" i="3" s="1"/>
  <c r="AC143" i="3"/>
  <c r="AD143" i="3" s="1"/>
  <c r="AC151" i="3"/>
  <c r="AD151" i="3" s="1"/>
  <c r="AC159" i="3"/>
  <c r="AD159" i="3" s="1"/>
  <c r="AC167" i="3"/>
  <c r="AD167" i="3" s="1"/>
  <c r="AC175" i="3"/>
  <c r="AD175" i="3" s="1"/>
  <c r="AC183" i="3"/>
  <c r="AD183" i="3" s="1"/>
  <c r="AC191" i="3"/>
  <c r="AD191" i="3" s="1"/>
  <c r="AC199" i="3"/>
  <c r="AD199" i="3" s="1"/>
  <c r="W207" i="3"/>
  <c r="W215" i="3"/>
  <c r="T231" i="3"/>
  <c r="W279" i="3"/>
  <c r="Z279" i="3" s="1"/>
  <c r="Y295" i="3"/>
  <c r="T47" i="3"/>
  <c r="T55" i="3"/>
  <c r="T63" i="3"/>
  <c r="T71" i="3"/>
  <c r="T79" i="3"/>
  <c r="T87" i="3"/>
  <c r="T95" i="3"/>
  <c r="T103" i="3"/>
  <c r="T111" i="3"/>
  <c r="T119" i="3"/>
  <c r="S127" i="3"/>
  <c r="S135" i="3"/>
  <c r="S143" i="3"/>
  <c r="S151" i="3"/>
  <c r="S159" i="3"/>
  <c r="S167" i="3"/>
  <c r="S175" i="3"/>
  <c r="S183" i="3"/>
  <c r="S191" i="3"/>
  <c r="S199" i="3"/>
  <c r="X207" i="3"/>
  <c r="X215" i="3"/>
  <c r="U231" i="3"/>
  <c r="T583" i="3"/>
  <c r="U47" i="3"/>
  <c r="U55" i="3"/>
  <c r="U63" i="3"/>
  <c r="U71" i="3"/>
  <c r="U79" i="3"/>
  <c r="U87" i="3"/>
  <c r="U95" i="3"/>
  <c r="U103" i="3"/>
  <c r="U111" i="3"/>
  <c r="U119" i="3"/>
  <c r="T127" i="3"/>
  <c r="T135" i="3"/>
  <c r="T143" i="3"/>
  <c r="T151" i="3"/>
  <c r="T159" i="3"/>
  <c r="T167" i="3"/>
  <c r="T175" i="3"/>
  <c r="T183" i="3"/>
  <c r="T191" i="3"/>
  <c r="T199" i="3"/>
  <c r="Y207" i="3"/>
  <c r="Y215" i="3"/>
  <c r="AA231" i="3"/>
  <c r="AB231" i="3" s="1"/>
  <c r="Y327" i="3"/>
  <c r="Y407" i="3"/>
  <c r="W47" i="3"/>
  <c r="W55" i="3"/>
  <c r="W63" i="3"/>
  <c r="W71" i="3"/>
  <c r="W79" i="3"/>
  <c r="W87" i="3"/>
  <c r="W95" i="3"/>
  <c r="W103" i="3"/>
  <c r="W111" i="3"/>
  <c r="W119" i="3"/>
  <c r="U127" i="3"/>
  <c r="U135" i="3"/>
  <c r="U143" i="3"/>
  <c r="U151" i="3"/>
  <c r="U159" i="3"/>
  <c r="U167" i="3"/>
  <c r="U175" i="3"/>
  <c r="U183" i="3"/>
  <c r="U191" i="3"/>
  <c r="U199" i="3"/>
  <c r="AA207" i="3"/>
  <c r="AB207" i="3" s="1"/>
  <c r="AA215" i="3"/>
  <c r="AB215" i="3" s="1"/>
  <c r="T239" i="3"/>
  <c r="X287" i="3"/>
  <c r="X55" i="3"/>
  <c r="X63" i="3"/>
  <c r="X71" i="3"/>
  <c r="X79" i="3"/>
  <c r="X87" i="3"/>
  <c r="X95" i="3"/>
  <c r="X103" i="3"/>
  <c r="X111" i="3"/>
  <c r="X119" i="3"/>
  <c r="W127" i="3"/>
  <c r="W135" i="3"/>
  <c r="W143" i="3"/>
  <c r="W151" i="3"/>
  <c r="W159" i="3"/>
  <c r="W167" i="3"/>
  <c r="W175" i="3"/>
  <c r="W183" i="3"/>
  <c r="W191" i="3"/>
  <c r="W199" i="3"/>
  <c r="AC207" i="3"/>
  <c r="AD207" i="3" s="1"/>
  <c r="AC215" i="3"/>
  <c r="AD215" i="3" s="1"/>
  <c r="U239" i="3"/>
  <c r="W263" i="3"/>
  <c r="AA469" i="3"/>
  <c r="AB469" i="3" s="1"/>
  <c r="AA397" i="3"/>
  <c r="AB397" i="3" s="1"/>
  <c r="AC445" i="3"/>
  <c r="AD445" i="3" s="1"/>
  <c r="S506" i="3"/>
  <c r="AC429" i="3"/>
  <c r="AD429" i="3" s="1"/>
  <c r="S498" i="3"/>
  <c r="V498" i="3" s="1"/>
  <c r="AA506" i="3"/>
  <c r="AB506" i="3" s="1"/>
  <c r="U522" i="3"/>
  <c r="T477" i="3"/>
  <c r="AC514" i="3"/>
  <c r="AD514" i="3" s="1"/>
  <c r="S299" i="3"/>
  <c r="W307" i="3"/>
  <c r="U323" i="3"/>
  <c r="AC331" i="3"/>
  <c r="AD331" i="3" s="1"/>
  <c r="AA367" i="3"/>
  <c r="AB367" i="3" s="1"/>
  <c r="AA535" i="3"/>
  <c r="AB535" i="3" s="1"/>
  <c r="N383" i="3"/>
  <c r="S391" i="3"/>
  <c r="AA451" i="3"/>
  <c r="AB451" i="3" s="1"/>
  <c r="W487" i="3"/>
  <c r="W495" i="3"/>
  <c r="AA315" i="3"/>
  <c r="AB315" i="3" s="1"/>
  <c r="AC339" i="3"/>
  <c r="AD339" i="3" s="1"/>
  <c r="W379" i="3"/>
  <c r="X487" i="3"/>
  <c r="U363" i="3"/>
  <c r="S371" i="3"/>
  <c r="X407" i="3"/>
  <c r="S583" i="3"/>
  <c r="Y343" i="3"/>
  <c r="Y395" i="3"/>
  <c r="AC447" i="3"/>
  <c r="AD447" i="3" s="1"/>
  <c r="T459" i="3"/>
  <c r="AA607" i="3"/>
  <c r="AB607" i="3" s="1"/>
  <c r="T307" i="3"/>
  <c r="T331" i="3"/>
  <c r="AA343" i="3"/>
  <c r="AB343" i="3" s="1"/>
  <c r="Y367" i="3"/>
  <c r="W375" i="3"/>
  <c r="AC607" i="3"/>
  <c r="AD607" i="3" s="1"/>
  <c r="N402" i="3"/>
  <c r="U538" i="3"/>
  <c r="N498" i="3"/>
  <c r="S522" i="3"/>
  <c r="X538" i="3"/>
  <c r="T530" i="3"/>
  <c r="AA546" i="3"/>
  <c r="AB546" i="3" s="1"/>
  <c r="T562" i="3"/>
  <c r="AC8" i="3"/>
  <c r="AD8" i="3" s="1"/>
  <c r="W223" i="3"/>
  <c r="W231" i="3"/>
  <c r="W239" i="3"/>
  <c r="W255" i="3"/>
  <c r="X263" i="3"/>
  <c r="X311" i="3"/>
  <c r="W319" i="3"/>
  <c r="S335" i="3"/>
  <c r="AC343" i="3"/>
  <c r="AD343" i="3" s="1"/>
  <c r="S359" i="3"/>
  <c r="AC367" i="3"/>
  <c r="AD367" i="3" s="1"/>
  <c r="X375" i="3"/>
  <c r="T383" i="3"/>
  <c r="T391" i="3"/>
  <c r="Y399" i="3"/>
  <c r="AA407" i="3"/>
  <c r="AB407" i="3" s="1"/>
  <c r="W479" i="3"/>
  <c r="Y487" i="3"/>
  <c r="X495" i="3"/>
  <c r="S527" i="3"/>
  <c r="S551" i="3"/>
  <c r="U583" i="3"/>
  <c r="AA599" i="3"/>
  <c r="AB599" i="3" s="1"/>
  <c r="S615" i="3"/>
  <c r="S8" i="3"/>
  <c r="X223" i="3"/>
  <c r="X231" i="3"/>
  <c r="X239" i="3"/>
  <c r="X255" i="3"/>
  <c r="Y263" i="3"/>
  <c r="W295" i="3"/>
  <c r="Y311" i="3"/>
  <c r="X319" i="3"/>
  <c r="W327" i="3"/>
  <c r="T335" i="3"/>
  <c r="T359" i="3"/>
  <c r="Y375" i="3"/>
  <c r="U383" i="3"/>
  <c r="AC391" i="3"/>
  <c r="AD391" i="3" s="1"/>
  <c r="AA399" i="3"/>
  <c r="AB399" i="3" s="1"/>
  <c r="T439" i="3"/>
  <c r="W471" i="3"/>
  <c r="X479" i="3"/>
  <c r="Y495" i="3"/>
  <c r="S511" i="3"/>
  <c r="T527" i="3"/>
  <c r="AA551" i="3"/>
  <c r="AB551" i="3" s="1"/>
  <c r="S575" i="3"/>
  <c r="AC599" i="3"/>
  <c r="AD599" i="3" s="1"/>
  <c r="T615" i="3"/>
  <c r="N519" i="3"/>
  <c r="N327" i="3"/>
  <c r="T8" i="3"/>
  <c r="Y223" i="3"/>
  <c r="Y231" i="3"/>
  <c r="Y239" i="3"/>
  <c r="Y255" i="3"/>
  <c r="W271" i="3"/>
  <c r="W287" i="3"/>
  <c r="X295" i="3"/>
  <c r="W303" i="3"/>
  <c r="Y319" i="3"/>
  <c r="X327" i="3"/>
  <c r="U335" i="3"/>
  <c r="AC359" i="3"/>
  <c r="AD359" i="3" s="1"/>
  <c r="W383" i="3"/>
  <c r="AC399" i="3"/>
  <c r="AD399" i="3" s="1"/>
  <c r="U439" i="3"/>
  <c r="X463" i="3"/>
  <c r="X471" i="3"/>
  <c r="Y479" i="3"/>
  <c r="T511" i="3"/>
  <c r="U527" i="3"/>
  <c r="AC551" i="3"/>
  <c r="AD551" i="3" s="1"/>
  <c r="X559" i="3"/>
  <c r="U567" i="3"/>
  <c r="T575" i="3"/>
  <c r="U591" i="3"/>
  <c r="U8" i="3"/>
  <c r="U351" i="3"/>
  <c r="W423" i="3"/>
  <c r="U431" i="3"/>
  <c r="W439" i="3"/>
  <c r="X455" i="3"/>
  <c r="Y463" i="3"/>
  <c r="Y471" i="3"/>
  <c r="W503" i="3"/>
  <c r="U511" i="3"/>
  <c r="U519" i="3"/>
  <c r="X543" i="3"/>
  <c r="Y559" i="3"/>
  <c r="W567" i="3"/>
  <c r="U575" i="3"/>
  <c r="W591" i="3"/>
  <c r="N311" i="3"/>
  <c r="W8" i="3"/>
  <c r="AC223" i="3"/>
  <c r="AD223" i="3" s="1"/>
  <c r="AC231" i="3"/>
  <c r="AD231" i="3" s="1"/>
  <c r="AC239" i="3"/>
  <c r="AD239" i="3" s="1"/>
  <c r="Y271" i="3"/>
  <c r="Y287" i="3"/>
  <c r="Y303" i="3"/>
  <c r="W351" i="3"/>
  <c r="W415" i="3"/>
  <c r="X423" i="3"/>
  <c r="W431" i="3"/>
  <c r="Y447" i="3"/>
  <c r="Y455" i="3"/>
  <c r="AA463" i="3"/>
  <c r="AB463" i="3" s="1"/>
  <c r="X503" i="3"/>
  <c r="W519" i="3"/>
  <c r="Y543" i="3"/>
  <c r="X555" i="3"/>
  <c r="AA559" i="3"/>
  <c r="AB559" i="3" s="1"/>
  <c r="X567" i="3"/>
  <c r="X591" i="3"/>
  <c r="X8" i="3"/>
  <c r="S223" i="3"/>
  <c r="S231" i="3"/>
  <c r="S239" i="3"/>
  <c r="W247" i="3"/>
  <c r="X351" i="3"/>
  <c r="X415" i="3"/>
  <c r="Y423" i="3"/>
  <c r="X431" i="3"/>
  <c r="AA447" i="3"/>
  <c r="AB447" i="3" s="1"/>
  <c r="AA455" i="3"/>
  <c r="AB455" i="3" s="1"/>
  <c r="Y503" i="3"/>
  <c r="X519" i="3"/>
  <c r="S535" i="3"/>
  <c r="AA543" i="3"/>
  <c r="AB543" i="3" s="1"/>
  <c r="W628" i="3"/>
  <c r="N583" i="3"/>
  <c r="N439" i="3"/>
  <c r="AC461" i="3"/>
  <c r="AD461" i="3" s="1"/>
  <c r="AC489" i="3"/>
  <c r="AD489" i="3" s="1"/>
  <c r="T497" i="3"/>
  <c r="T513" i="3"/>
  <c r="AA553" i="3"/>
  <c r="AB553" i="3" s="1"/>
  <c r="U617" i="3"/>
  <c r="S645" i="3"/>
  <c r="N521" i="3"/>
  <c r="S489" i="3"/>
  <c r="U497" i="3"/>
  <c r="S505" i="3"/>
  <c r="AA513" i="3"/>
  <c r="AB513" i="3" s="1"/>
  <c r="U545" i="3"/>
  <c r="T593" i="3"/>
  <c r="Y617" i="3"/>
  <c r="U489" i="3"/>
  <c r="X497" i="3"/>
  <c r="U529" i="3"/>
  <c r="Y537" i="3"/>
  <c r="Y561" i="3"/>
  <c r="X569" i="3"/>
  <c r="T585" i="3"/>
  <c r="N497" i="3"/>
  <c r="W489" i="3"/>
  <c r="Y497" i="3"/>
  <c r="U521" i="3"/>
  <c r="Y529" i="3"/>
  <c r="AC569" i="3"/>
  <c r="AD569" i="3" s="1"/>
  <c r="X577" i="3"/>
  <c r="AA585" i="3"/>
  <c r="AB585" i="3" s="1"/>
  <c r="AA633" i="3"/>
  <c r="AB633" i="3" s="1"/>
  <c r="N561" i="3"/>
  <c r="U485" i="3"/>
  <c r="X489" i="3"/>
  <c r="X501" i="3"/>
  <c r="Y521" i="3"/>
  <c r="AC577" i="3"/>
  <c r="AD577" i="3" s="1"/>
  <c r="AA609" i="3"/>
  <c r="AB609" i="3" s="1"/>
  <c r="W94" i="3"/>
  <c r="Y631" i="3"/>
  <c r="W118" i="3"/>
  <c r="Y222" i="3"/>
  <c r="W22" i="3"/>
  <c r="W150" i="3"/>
  <c r="AA623" i="3"/>
  <c r="AB623" i="3" s="1"/>
  <c r="W30" i="3"/>
  <c r="W54" i="3"/>
  <c r="AA318" i="3"/>
  <c r="AB318" i="3" s="1"/>
  <c r="W62" i="3"/>
  <c r="Y166" i="3"/>
  <c r="W86" i="3"/>
  <c r="S291" i="3"/>
  <c r="Y299" i="3"/>
  <c r="AA307" i="3"/>
  <c r="AB307" i="3" s="1"/>
  <c r="W315" i="3"/>
  <c r="AC317" i="3"/>
  <c r="AD317" i="3" s="1"/>
  <c r="AC323" i="3"/>
  <c r="AD323" i="3" s="1"/>
  <c r="W325" i="3"/>
  <c r="X331" i="3"/>
  <c r="S333" i="3"/>
  <c r="W339" i="3"/>
  <c r="S341" i="3"/>
  <c r="T347" i="3"/>
  <c r="T349" i="3"/>
  <c r="Y355" i="3"/>
  <c r="U357" i="3"/>
  <c r="Y365" i="3"/>
  <c r="Y373" i="3"/>
  <c r="S389" i="3"/>
  <c r="U403" i="3"/>
  <c r="AA413" i="3"/>
  <c r="AB413" i="3" s="1"/>
  <c r="Y443" i="3"/>
  <c r="AA499" i="3"/>
  <c r="AB499" i="3" s="1"/>
  <c r="W523" i="3"/>
  <c r="AA531" i="3"/>
  <c r="AB531" i="3" s="1"/>
  <c r="AC573" i="3"/>
  <c r="AD573" i="3" s="1"/>
  <c r="S578" i="3"/>
  <c r="AA580" i="3"/>
  <c r="AB580" i="3" s="1"/>
  <c r="T597" i="3"/>
  <c r="Y620" i="3"/>
  <c r="AA628" i="3"/>
  <c r="AB628" i="3" s="1"/>
  <c r="T644" i="3"/>
  <c r="N612" i="3"/>
  <c r="T291" i="3"/>
  <c r="AA299" i="3"/>
  <c r="AB299" i="3" s="1"/>
  <c r="AC307" i="3"/>
  <c r="AD307" i="3" s="1"/>
  <c r="X315" i="3"/>
  <c r="S317" i="3"/>
  <c r="S323" i="3"/>
  <c r="X325" i="3"/>
  <c r="Y331" i="3"/>
  <c r="T333" i="3"/>
  <c r="X339" i="3"/>
  <c r="T341" i="3"/>
  <c r="W347" i="3"/>
  <c r="U349" i="3"/>
  <c r="AC355" i="3"/>
  <c r="AD355" i="3" s="1"/>
  <c r="W357" i="3"/>
  <c r="AA365" i="3"/>
  <c r="AB365" i="3" s="1"/>
  <c r="AA373" i="3"/>
  <c r="AB373" i="3" s="1"/>
  <c r="W389" i="3"/>
  <c r="X403" i="3"/>
  <c r="T411" i="3"/>
  <c r="W421" i="3"/>
  <c r="T507" i="3"/>
  <c r="W564" i="3"/>
  <c r="T612" i="3"/>
  <c r="AA620" i="3"/>
  <c r="AB620" i="3" s="1"/>
  <c r="AC628" i="3"/>
  <c r="AD628" i="3" s="1"/>
  <c r="U291" i="3"/>
  <c r="AC299" i="3"/>
  <c r="AD299" i="3" s="1"/>
  <c r="S307" i="3"/>
  <c r="Y315" i="3"/>
  <c r="T317" i="3"/>
  <c r="T323" i="3"/>
  <c r="Y325" i="3"/>
  <c r="AA331" i="3"/>
  <c r="AB331" i="3" s="1"/>
  <c r="U333" i="3"/>
  <c r="AA339" i="3"/>
  <c r="AB339" i="3" s="1"/>
  <c r="U341" i="3"/>
  <c r="X347" i="3"/>
  <c r="W349" i="3"/>
  <c r="X357" i="3"/>
  <c r="AC365" i="3"/>
  <c r="AD365" i="3" s="1"/>
  <c r="AC373" i="3"/>
  <c r="AD373" i="3" s="1"/>
  <c r="S387" i="3"/>
  <c r="AA389" i="3"/>
  <c r="AB389" i="3" s="1"/>
  <c r="AC411" i="3"/>
  <c r="AD411" i="3" s="1"/>
  <c r="X429" i="3"/>
  <c r="S453" i="3"/>
  <c r="W507" i="3"/>
  <c r="U612" i="3"/>
  <c r="S652" i="3"/>
  <c r="N572" i="3"/>
  <c r="N507" i="3"/>
  <c r="T299" i="3"/>
  <c r="U307" i="3"/>
  <c r="AC315" i="3"/>
  <c r="AD315" i="3" s="1"/>
  <c r="W323" i="3"/>
  <c r="S331" i="3"/>
  <c r="X333" i="3"/>
  <c r="X341" i="3"/>
  <c r="Y349" i="3"/>
  <c r="AA357" i="3"/>
  <c r="AB357" i="3" s="1"/>
  <c r="T365" i="3"/>
  <c r="T373" i="3"/>
  <c r="T381" i="3"/>
  <c r="W397" i="3"/>
  <c r="AA419" i="3"/>
  <c r="AB419" i="3" s="1"/>
  <c r="T427" i="3"/>
  <c r="U437" i="3"/>
  <c r="X451" i="3"/>
  <c r="Y515" i="3"/>
  <c r="AA621" i="3"/>
  <c r="AB621" i="3" s="1"/>
  <c r="N379" i="3"/>
  <c r="W299" i="3"/>
  <c r="X307" i="3"/>
  <c r="T315" i="3"/>
  <c r="Y323" i="3"/>
  <c r="U331" i="3"/>
  <c r="AA333" i="3"/>
  <c r="AB333" i="3" s="1"/>
  <c r="AA341" i="3"/>
  <c r="AB341" i="3" s="1"/>
  <c r="AC349" i="3"/>
  <c r="AD349" i="3" s="1"/>
  <c r="S355" i="3"/>
  <c r="S357" i="3"/>
  <c r="X363" i="3"/>
  <c r="W365" i="3"/>
  <c r="AA371" i="3"/>
  <c r="AB371" i="3" s="1"/>
  <c r="W373" i="3"/>
  <c r="Y379" i="3"/>
  <c r="W381" i="3"/>
  <c r="AC395" i="3"/>
  <c r="AD395" i="3" s="1"/>
  <c r="T405" i="3"/>
  <c r="S435" i="3"/>
  <c r="W459" i="3"/>
  <c r="T467" i="3"/>
  <c r="T475" i="3"/>
  <c r="Y483" i="3"/>
  <c r="W491" i="3"/>
  <c r="AC291" i="3"/>
  <c r="AD291" i="3" s="1"/>
  <c r="X299" i="3"/>
  <c r="Y307" i="3"/>
  <c r="U315" i="3"/>
  <c r="AA317" i="3"/>
  <c r="AB317" i="3" s="1"/>
  <c r="AA323" i="3"/>
  <c r="AB323" i="3" s="1"/>
  <c r="U325" i="3"/>
  <c r="W331" i="3"/>
  <c r="AC333" i="3"/>
  <c r="AD333" i="3" s="1"/>
  <c r="S339" i="3"/>
  <c r="AC341" i="3"/>
  <c r="AD341" i="3" s="1"/>
  <c r="S347" i="3"/>
  <c r="S349" i="3"/>
  <c r="X355" i="3"/>
  <c r="T357" i="3"/>
  <c r="X365" i="3"/>
  <c r="X373" i="3"/>
  <c r="Y381" i="3"/>
  <c r="U413" i="3"/>
  <c r="AA435" i="3"/>
  <c r="AB435" i="3" s="1"/>
  <c r="W443" i="3"/>
  <c r="T509" i="3"/>
  <c r="X580" i="3"/>
  <c r="U588" i="3"/>
  <c r="W620" i="3"/>
  <c r="Y628" i="3"/>
  <c r="S644" i="3"/>
  <c r="N628" i="3"/>
  <c r="W14" i="3"/>
  <c r="Y22" i="3"/>
  <c r="Y54" i="3"/>
  <c r="Y86" i="3"/>
  <c r="Y118" i="3"/>
  <c r="Y150" i="3"/>
  <c r="AA254" i="3"/>
  <c r="AB254" i="3" s="1"/>
  <c r="AC262" i="3"/>
  <c r="AD262" i="3" s="1"/>
  <c r="X14" i="3"/>
  <c r="Y14" i="3"/>
  <c r="Y16" i="3"/>
  <c r="Y30" i="3"/>
  <c r="Y62" i="3"/>
  <c r="Y94" i="3"/>
  <c r="Y126" i="3"/>
  <c r="AC166" i="3"/>
  <c r="AD166" i="3" s="1"/>
  <c r="AC222" i="3"/>
  <c r="AD222" i="3" s="1"/>
  <c r="AA14" i="3"/>
  <c r="AB14" i="3" s="1"/>
  <c r="W38" i="3"/>
  <c r="W70" i="3"/>
  <c r="W102" i="3"/>
  <c r="W134" i="3"/>
  <c r="AA310" i="3"/>
  <c r="AB310" i="3" s="1"/>
  <c r="AC14" i="3"/>
  <c r="AD14" i="3" s="1"/>
  <c r="Y38" i="3"/>
  <c r="Y70" i="3"/>
  <c r="Y102" i="3"/>
  <c r="Y134" i="3"/>
  <c r="AA190" i="3"/>
  <c r="AB190" i="3" s="1"/>
  <c r="AA246" i="3"/>
  <c r="AB246" i="3" s="1"/>
  <c r="W16" i="3"/>
  <c r="S14" i="3"/>
  <c r="W46" i="3"/>
  <c r="W78" i="3"/>
  <c r="W110" i="3"/>
  <c r="W142" i="3"/>
  <c r="T14" i="3"/>
  <c r="Y46" i="3"/>
  <c r="Y78" i="3"/>
  <c r="Y110" i="3"/>
  <c r="Y142" i="3"/>
  <c r="S16" i="3"/>
  <c r="AA16" i="3"/>
  <c r="AB16" i="3" s="1"/>
  <c r="W370" i="3"/>
  <c r="AA378" i="3"/>
  <c r="AB378" i="3" s="1"/>
  <c r="AA381" i="3"/>
  <c r="AB381" i="3" s="1"/>
  <c r="T386" i="3"/>
  <c r="T389" i="3"/>
  <c r="X394" i="3"/>
  <c r="X397" i="3"/>
  <c r="AC402" i="3"/>
  <c r="AD402" i="3" s="1"/>
  <c r="AA410" i="3"/>
  <c r="AB410" i="3" s="1"/>
  <c r="Y418" i="3"/>
  <c r="X426" i="3"/>
  <c r="W434" i="3"/>
  <c r="X442" i="3"/>
  <c r="T450" i="3"/>
  <c r="U453" i="3"/>
  <c r="U458" i="3"/>
  <c r="W466" i="3"/>
  <c r="Y474" i="3"/>
  <c r="AC482" i="3"/>
  <c r="AD482" i="3" s="1"/>
  <c r="S490" i="3"/>
  <c r="T493" i="3"/>
  <c r="T506" i="3"/>
  <c r="W509" i="3"/>
  <c r="S514" i="3"/>
  <c r="S517" i="3"/>
  <c r="W522" i="3"/>
  <c r="X530" i="3"/>
  <c r="Y538" i="3"/>
  <c r="S546" i="3"/>
  <c r="Y562" i="3"/>
  <c r="X626" i="3"/>
  <c r="AC16" i="3"/>
  <c r="AD16" i="3" s="1"/>
  <c r="X370" i="3"/>
  <c r="AC378" i="3"/>
  <c r="AD378" i="3" s="1"/>
  <c r="AC381" i="3"/>
  <c r="AD381" i="3" s="1"/>
  <c r="U386" i="3"/>
  <c r="U389" i="3"/>
  <c r="Y394" i="3"/>
  <c r="Y397" i="3"/>
  <c r="S402" i="3"/>
  <c r="S405" i="3"/>
  <c r="AC410" i="3"/>
  <c r="AD410" i="3" s="1"/>
  <c r="AA418" i="3"/>
  <c r="AB418" i="3" s="1"/>
  <c r="Y426" i="3"/>
  <c r="X434" i="3"/>
  <c r="Y442" i="3"/>
  <c r="U450" i="3"/>
  <c r="W458" i="3"/>
  <c r="X466" i="3"/>
  <c r="AA474" i="3"/>
  <c r="AB474" i="3" s="1"/>
  <c r="S482" i="3"/>
  <c r="S485" i="3"/>
  <c r="T490" i="3"/>
  <c r="W493" i="3"/>
  <c r="U506" i="3"/>
  <c r="T514" i="3"/>
  <c r="U517" i="3"/>
  <c r="X522" i="3"/>
  <c r="Y530" i="3"/>
  <c r="AA538" i="3"/>
  <c r="AB538" i="3" s="1"/>
  <c r="T546" i="3"/>
  <c r="AA586" i="3"/>
  <c r="AB586" i="3" s="1"/>
  <c r="AC602" i="3"/>
  <c r="AD602" i="3" s="1"/>
  <c r="X610" i="3"/>
  <c r="AC626" i="3"/>
  <c r="AD626" i="3" s="1"/>
  <c r="T482" i="3"/>
  <c r="U490" i="3"/>
  <c r="W498" i="3"/>
  <c r="Z498" i="3" s="1"/>
  <c r="W506" i="3"/>
  <c r="U514" i="3"/>
  <c r="Y522" i="3"/>
  <c r="AA530" i="3"/>
  <c r="AB530" i="3" s="1"/>
  <c r="AC538" i="3"/>
  <c r="AD538" i="3" s="1"/>
  <c r="U546" i="3"/>
  <c r="AC586" i="3"/>
  <c r="AD586" i="3" s="1"/>
  <c r="Y610" i="3"/>
  <c r="T16" i="3"/>
  <c r="AA370" i="3"/>
  <c r="AB370" i="3" s="1"/>
  <c r="T378" i="3"/>
  <c r="X386" i="3"/>
  <c r="X389" i="3"/>
  <c r="AC394" i="3"/>
  <c r="AD394" i="3" s="1"/>
  <c r="AC397" i="3"/>
  <c r="AD397" i="3" s="1"/>
  <c r="U402" i="3"/>
  <c r="Y405" i="3"/>
  <c r="T410" i="3"/>
  <c r="W413" i="3"/>
  <c r="S418" i="3"/>
  <c r="S421" i="3"/>
  <c r="AC426" i="3"/>
  <c r="AD426" i="3" s="1"/>
  <c r="AA434" i="3"/>
  <c r="AB434" i="3" s="1"/>
  <c r="AC442" i="3"/>
  <c r="AD442" i="3" s="1"/>
  <c r="X450" i="3"/>
  <c r="Y458" i="3"/>
  <c r="AA466" i="3"/>
  <c r="AB466" i="3" s="1"/>
  <c r="S474" i="3"/>
  <c r="AC477" i="3"/>
  <c r="AD477" i="3" s="1"/>
  <c r="U482" i="3"/>
  <c r="W490" i="3"/>
  <c r="X506" i="3"/>
  <c r="W514" i="3"/>
  <c r="AA522" i="3"/>
  <c r="AB522" i="3" s="1"/>
  <c r="AC530" i="3"/>
  <c r="AD530" i="3" s="1"/>
  <c r="W533" i="3"/>
  <c r="S538" i="3"/>
  <c r="X546" i="3"/>
  <c r="W565" i="3"/>
  <c r="AA570" i="3"/>
  <c r="AB570" i="3" s="1"/>
  <c r="T589" i="3"/>
  <c r="Y605" i="3"/>
  <c r="N442" i="3"/>
  <c r="U16" i="3"/>
  <c r="AC370" i="3"/>
  <c r="AD370" i="3" s="1"/>
  <c r="U378" i="3"/>
  <c r="Y386" i="3"/>
  <c r="Y389" i="3"/>
  <c r="S394" i="3"/>
  <c r="S397" i="3"/>
  <c r="W402" i="3"/>
  <c r="AA405" i="3"/>
  <c r="AB405" i="3" s="1"/>
  <c r="U410" i="3"/>
  <c r="Y413" i="3"/>
  <c r="T418" i="3"/>
  <c r="U421" i="3"/>
  <c r="S426" i="3"/>
  <c r="S429" i="3"/>
  <c r="AC434" i="3"/>
  <c r="AD434" i="3" s="1"/>
  <c r="S442" i="3"/>
  <c r="V442" i="3" s="1"/>
  <c r="T445" i="3"/>
  <c r="Y450" i="3"/>
  <c r="AA458" i="3"/>
  <c r="AB458" i="3" s="1"/>
  <c r="AC466" i="3"/>
  <c r="AD466" i="3" s="1"/>
  <c r="S469" i="3"/>
  <c r="T474" i="3"/>
  <c r="W482" i="3"/>
  <c r="X490" i="3"/>
  <c r="Y506" i="3"/>
  <c r="X514" i="3"/>
  <c r="AC522" i="3"/>
  <c r="AD522" i="3" s="1"/>
  <c r="T525" i="3"/>
  <c r="S530" i="3"/>
  <c r="T538" i="3"/>
  <c r="Y546" i="3"/>
  <c r="AC570" i="3"/>
  <c r="AD570" i="3" s="1"/>
  <c r="Y642" i="3"/>
  <c r="N578" i="3"/>
  <c r="X16" i="3"/>
  <c r="T370" i="3"/>
  <c r="X378" i="3"/>
  <c r="X381" i="3"/>
  <c r="AC386" i="3"/>
  <c r="AD386" i="3" s="1"/>
  <c r="AC389" i="3"/>
  <c r="AD389" i="3" s="1"/>
  <c r="U394" i="3"/>
  <c r="U397" i="3"/>
  <c r="X410" i="3"/>
  <c r="W418" i="3"/>
  <c r="AC421" i="3"/>
  <c r="AD421" i="3" s="1"/>
  <c r="U426" i="3"/>
  <c r="Y429" i="3"/>
  <c r="T434" i="3"/>
  <c r="X437" i="3"/>
  <c r="AC450" i="3"/>
  <c r="AD450" i="3" s="1"/>
  <c r="S458" i="3"/>
  <c r="Y461" i="3"/>
  <c r="T466" i="3"/>
  <c r="W474" i="3"/>
  <c r="Y482" i="3"/>
  <c r="AA490" i="3"/>
  <c r="AB490" i="3" s="1"/>
  <c r="U501" i="3"/>
  <c r="AC506" i="3"/>
  <c r="AD506" i="3" s="1"/>
  <c r="AA514" i="3"/>
  <c r="AB514" i="3" s="1"/>
  <c r="T522" i="3"/>
  <c r="U530" i="3"/>
  <c r="W538" i="3"/>
  <c r="S562" i="3"/>
  <c r="V562" i="3" s="1"/>
  <c r="N501" i="3"/>
  <c r="T339" i="3"/>
  <c r="AA347" i="3"/>
  <c r="AB347" i="3" s="1"/>
  <c r="U355" i="3"/>
  <c r="AC363" i="3"/>
  <c r="AD363" i="3" s="1"/>
  <c r="W371" i="3"/>
  <c r="S379" i="3"/>
  <c r="Y387" i="3"/>
  <c r="U395" i="3"/>
  <c r="AC403" i="3"/>
  <c r="AD403" i="3" s="1"/>
  <c r="W405" i="3"/>
  <c r="X411" i="3"/>
  <c r="S413" i="3"/>
  <c r="T419" i="3"/>
  <c r="Y421" i="3"/>
  <c r="AA427" i="3"/>
  <c r="AB427" i="3" s="1"/>
  <c r="U429" i="3"/>
  <c r="W435" i="3"/>
  <c r="AC437" i="3"/>
  <c r="AD437" i="3" s="1"/>
  <c r="S443" i="3"/>
  <c r="X445" i="3"/>
  <c r="T451" i="3"/>
  <c r="Y453" i="3"/>
  <c r="AA459" i="3"/>
  <c r="AB459" i="3" s="1"/>
  <c r="U461" i="3"/>
  <c r="X467" i="3"/>
  <c r="W469" i="3"/>
  <c r="X477" i="3"/>
  <c r="Y485" i="3"/>
  <c r="AA493" i="3"/>
  <c r="AB493" i="3" s="1"/>
  <c r="AC501" i="3"/>
  <c r="AD501" i="3" s="1"/>
  <c r="AA509" i="3"/>
  <c r="AB509" i="3" s="1"/>
  <c r="U539" i="3"/>
  <c r="AA541" i="3"/>
  <c r="AB541" i="3" s="1"/>
  <c r="X549" i="3"/>
  <c r="T557" i="3"/>
  <c r="AC563" i="3"/>
  <c r="AD563" i="3" s="1"/>
  <c r="X573" i="3"/>
  <c r="U581" i="3"/>
  <c r="AA594" i="3"/>
  <c r="AB594" i="3" s="1"/>
  <c r="AA613" i="3"/>
  <c r="AB613" i="3" s="1"/>
  <c r="W618" i="3"/>
  <c r="AC651" i="3"/>
  <c r="AD651" i="3" s="1"/>
  <c r="U339" i="3"/>
  <c r="AC347" i="3"/>
  <c r="AD347" i="3" s="1"/>
  <c r="W355" i="3"/>
  <c r="S363" i="3"/>
  <c r="X371" i="3"/>
  <c r="T379" i="3"/>
  <c r="AA387" i="3"/>
  <c r="AB387" i="3" s="1"/>
  <c r="W395" i="3"/>
  <c r="S403" i="3"/>
  <c r="X405" i="3"/>
  <c r="Y411" i="3"/>
  <c r="T413" i="3"/>
  <c r="U419" i="3"/>
  <c r="AA421" i="3"/>
  <c r="AB421" i="3" s="1"/>
  <c r="AC427" i="3"/>
  <c r="AD427" i="3" s="1"/>
  <c r="W429" i="3"/>
  <c r="X435" i="3"/>
  <c r="S437" i="3"/>
  <c r="T443" i="3"/>
  <c r="Y445" i="3"/>
  <c r="U451" i="3"/>
  <c r="AA453" i="3"/>
  <c r="AB453" i="3" s="1"/>
  <c r="AC459" i="3"/>
  <c r="AD459" i="3" s="1"/>
  <c r="W461" i="3"/>
  <c r="X469" i="3"/>
  <c r="Y477" i="3"/>
  <c r="AA485" i="3"/>
  <c r="AB485" i="3" s="1"/>
  <c r="AC493" i="3"/>
  <c r="AD493" i="3" s="1"/>
  <c r="S499" i="3"/>
  <c r="S501" i="3"/>
  <c r="AC509" i="3"/>
  <c r="AD509" i="3" s="1"/>
  <c r="S531" i="3"/>
  <c r="T533" i="3"/>
  <c r="W539" i="3"/>
  <c r="AC541" i="3"/>
  <c r="AD541" i="3" s="1"/>
  <c r="S547" i="3"/>
  <c r="Y549" i="3"/>
  <c r="AA557" i="3"/>
  <c r="AB557" i="3" s="1"/>
  <c r="T565" i="3"/>
  <c r="Y573" i="3"/>
  <c r="W581" i="3"/>
  <c r="AC594" i="3"/>
  <c r="AD594" i="3" s="1"/>
  <c r="AC613" i="3"/>
  <c r="AD613" i="3" s="1"/>
  <c r="Y618" i="3"/>
  <c r="S642" i="3"/>
  <c r="N469" i="3"/>
  <c r="N403" i="3"/>
  <c r="T363" i="3"/>
  <c r="Y371" i="3"/>
  <c r="U379" i="3"/>
  <c r="AC387" i="3"/>
  <c r="AD387" i="3" s="1"/>
  <c r="X395" i="3"/>
  <c r="T403" i="3"/>
  <c r="AA411" i="3"/>
  <c r="AB411" i="3" s="1"/>
  <c r="W419" i="3"/>
  <c r="S427" i="3"/>
  <c r="Y435" i="3"/>
  <c r="T437" i="3"/>
  <c r="U443" i="3"/>
  <c r="AA445" i="3"/>
  <c r="AB445" i="3" s="1"/>
  <c r="W451" i="3"/>
  <c r="AC453" i="3"/>
  <c r="AD453" i="3" s="1"/>
  <c r="S459" i="3"/>
  <c r="X461" i="3"/>
  <c r="Y469" i="3"/>
  <c r="AA477" i="3"/>
  <c r="AB477" i="3" s="1"/>
  <c r="AC485" i="3"/>
  <c r="AD485" i="3" s="1"/>
  <c r="S491" i="3"/>
  <c r="S493" i="3"/>
  <c r="Y499" i="3"/>
  <c r="T501" i="3"/>
  <c r="S507" i="3"/>
  <c r="S509" i="3"/>
  <c r="Y531" i="3"/>
  <c r="U533" i="3"/>
  <c r="AC547" i="3"/>
  <c r="AD547" i="3" s="1"/>
  <c r="AA549" i="3"/>
  <c r="AB549" i="3" s="1"/>
  <c r="AC557" i="3"/>
  <c r="AD557" i="3" s="1"/>
  <c r="U565" i="3"/>
  <c r="AA573" i="3"/>
  <c r="AB573" i="3" s="1"/>
  <c r="X581" i="3"/>
  <c r="S597" i="3"/>
  <c r="N613" i="3"/>
  <c r="N549" i="3"/>
  <c r="N547" i="3"/>
  <c r="T239" i="1"/>
  <c r="Y339" i="3"/>
  <c r="U347" i="3"/>
  <c r="AA355" i="3"/>
  <c r="AB355" i="3" s="1"/>
  <c r="W363" i="3"/>
  <c r="AC371" i="3"/>
  <c r="AD371" i="3" s="1"/>
  <c r="X379" i="3"/>
  <c r="T387" i="3"/>
  <c r="AA395" i="3"/>
  <c r="AB395" i="3" s="1"/>
  <c r="W403" i="3"/>
  <c r="AC405" i="3"/>
  <c r="AD405" i="3" s="1"/>
  <c r="S411" i="3"/>
  <c r="X413" i="3"/>
  <c r="Y419" i="3"/>
  <c r="T421" i="3"/>
  <c r="U427" i="3"/>
  <c r="AA429" i="3"/>
  <c r="AB429" i="3" s="1"/>
  <c r="AC435" i="3"/>
  <c r="AD435" i="3" s="1"/>
  <c r="W437" i="3"/>
  <c r="X443" i="3"/>
  <c r="S445" i="3"/>
  <c r="Y451" i="3"/>
  <c r="T453" i="3"/>
  <c r="U459" i="3"/>
  <c r="AA461" i="3"/>
  <c r="AB461" i="3" s="1"/>
  <c r="AC469" i="3"/>
  <c r="AD469" i="3" s="1"/>
  <c r="S475" i="3"/>
  <c r="S477" i="3"/>
  <c r="X483" i="3"/>
  <c r="T485" i="3"/>
  <c r="U491" i="3"/>
  <c r="U493" i="3"/>
  <c r="AC499" i="3"/>
  <c r="AD499" i="3" s="1"/>
  <c r="W501" i="3"/>
  <c r="U507" i="3"/>
  <c r="U509" i="3"/>
  <c r="X515" i="3"/>
  <c r="T517" i="3"/>
  <c r="U523" i="3"/>
  <c r="S525" i="3"/>
  <c r="AC531" i="3"/>
  <c r="AD531" i="3" s="1"/>
  <c r="X533" i="3"/>
  <c r="S555" i="3"/>
  <c r="X565" i="3"/>
  <c r="S589" i="3"/>
  <c r="Y595" i="3"/>
  <c r="X597" i="3"/>
  <c r="W610" i="3"/>
  <c r="AC621" i="3"/>
  <c r="AD621" i="3" s="1"/>
  <c r="T637" i="3"/>
  <c r="Y363" i="3"/>
  <c r="T371" i="3"/>
  <c r="AA379" i="3"/>
  <c r="AB379" i="3" s="1"/>
  <c r="W387" i="3"/>
  <c r="S395" i="3"/>
  <c r="Y403" i="3"/>
  <c r="U411" i="3"/>
  <c r="AC419" i="3"/>
  <c r="AD419" i="3" s="1"/>
  <c r="X427" i="3"/>
  <c r="T435" i="3"/>
  <c r="Y437" i="3"/>
  <c r="AA443" i="3"/>
  <c r="AB443" i="3" s="1"/>
  <c r="U445" i="3"/>
  <c r="AC451" i="3"/>
  <c r="AD451" i="3" s="1"/>
  <c r="W453" i="3"/>
  <c r="X459" i="3"/>
  <c r="S461" i="3"/>
  <c r="U467" i="3"/>
  <c r="T469" i="3"/>
  <c r="AA475" i="3"/>
  <c r="AB475" i="3" s="1"/>
  <c r="U477" i="3"/>
  <c r="AA483" i="3"/>
  <c r="AB483" i="3" s="1"/>
  <c r="W485" i="3"/>
  <c r="X493" i="3"/>
  <c r="Y501" i="3"/>
  <c r="X509" i="3"/>
  <c r="AA515" i="3"/>
  <c r="AB515" i="3" s="1"/>
  <c r="AC517" i="3"/>
  <c r="AD517" i="3" s="1"/>
  <c r="X523" i="3"/>
  <c r="AA525" i="3"/>
  <c r="AB525" i="3" s="1"/>
  <c r="S539" i="3"/>
  <c r="X541" i="3"/>
  <c r="X579" i="3"/>
  <c r="U589" i="3"/>
  <c r="AA605" i="3"/>
  <c r="AB605" i="3" s="1"/>
  <c r="AA629" i="3"/>
  <c r="AB629" i="3" s="1"/>
  <c r="AA635" i="3"/>
  <c r="AB635" i="3" s="1"/>
  <c r="Y653" i="3"/>
  <c r="N573" i="3"/>
  <c r="N525" i="3"/>
  <c r="N427" i="3"/>
  <c r="Y347" i="3"/>
  <c r="T355" i="3"/>
  <c r="AA363" i="3"/>
  <c r="AB363" i="3" s="1"/>
  <c r="U371" i="3"/>
  <c r="X387" i="3"/>
  <c r="T395" i="3"/>
  <c r="U405" i="3"/>
  <c r="W411" i="3"/>
  <c r="AC413" i="3"/>
  <c r="AD413" i="3" s="1"/>
  <c r="S419" i="3"/>
  <c r="X421" i="3"/>
  <c r="T429" i="3"/>
  <c r="U435" i="3"/>
  <c r="AA437" i="3"/>
  <c r="AB437" i="3" s="1"/>
  <c r="AC443" i="3"/>
  <c r="AD443" i="3" s="1"/>
  <c r="W445" i="3"/>
  <c r="S451" i="3"/>
  <c r="X453" i="3"/>
  <c r="Y459" i="3"/>
  <c r="T461" i="3"/>
  <c r="W467" i="3"/>
  <c r="AC475" i="3"/>
  <c r="AD475" i="3" s="1"/>
  <c r="W477" i="3"/>
  <c r="X485" i="3"/>
  <c r="Y493" i="3"/>
  <c r="Y509" i="3"/>
  <c r="Y523" i="3"/>
  <c r="AC525" i="3"/>
  <c r="AD525" i="3" s="1"/>
  <c r="T539" i="3"/>
  <c r="Y541" i="3"/>
  <c r="W549" i="3"/>
  <c r="S557" i="3"/>
  <c r="Y563" i="3"/>
  <c r="T581" i="3"/>
  <c r="W589" i="3"/>
  <c r="Y594" i="3"/>
  <c r="X613" i="3"/>
  <c r="AA467" i="3"/>
  <c r="AB467" i="3" s="1"/>
  <c r="W475" i="3"/>
  <c r="S483" i="3"/>
  <c r="Y491" i="3"/>
  <c r="U499" i="3"/>
  <c r="Y507" i="3"/>
  <c r="S515" i="3"/>
  <c r="X517" i="3"/>
  <c r="AC523" i="3"/>
  <c r="AD523" i="3" s="1"/>
  <c r="W525" i="3"/>
  <c r="U531" i="3"/>
  <c r="AA533" i="3"/>
  <c r="AB533" i="3" s="1"/>
  <c r="Y539" i="3"/>
  <c r="T541" i="3"/>
  <c r="W547" i="3"/>
  <c r="S549" i="3"/>
  <c r="T554" i="3"/>
  <c r="AC555" i="3"/>
  <c r="AD555" i="3" s="1"/>
  <c r="Y556" i="3"/>
  <c r="W557" i="3"/>
  <c r="S564" i="3"/>
  <c r="AA565" i="3"/>
  <c r="AB565" i="3" s="1"/>
  <c r="X571" i="3"/>
  <c r="W572" i="3"/>
  <c r="T573" i="3"/>
  <c r="AA578" i="3"/>
  <c r="AB578" i="3" s="1"/>
  <c r="AA581" i="3"/>
  <c r="AB581" i="3" s="1"/>
  <c r="X587" i="3"/>
  <c r="X588" i="3"/>
  <c r="Y589" i="3"/>
  <c r="T595" i="3"/>
  <c r="W596" i="3"/>
  <c r="AA597" i="3"/>
  <c r="AB597" i="3" s="1"/>
  <c r="T602" i="3"/>
  <c r="Y603" i="3"/>
  <c r="U611" i="3"/>
  <c r="AC612" i="3"/>
  <c r="AD612" i="3" s="1"/>
  <c r="W619" i="3"/>
  <c r="AC627" i="3"/>
  <c r="AD627" i="3" s="1"/>
  <c r="S636" i="3"/>
  <c r="X637" i="3"/>
  <c r="AA644" i="3"/>
  <c r="AB644" i="3" s="1"/>
  <c r="Y652" i="3"/>
  <c r="N644" i="3"/>
  <c r="N596" i="3"/>
  <c r="N565" i="3"/>
  <c r="N517" i="3"/>
  <c r="AC467" i="3"/>
  <c r="AD467" i="3" s="1"/>
  <c r="X475" i="3"/>
  <c r="T483" i="3"/>
  <c r="AA491" i="3"/>
  <c r="AB491" i="3" s="1"/>
  <c r="W499" i="3"/>
  <c r="AA507" i="3"/>
  <c r="AB507" i="3" s="1"/>
  <c r="T515" i="3"/>
  <c r="Y517" i="3"/>
  <c r="S523" i="3"/>
  <c r="X525" i="3"/>
  <c r="W531" i="3"/>
  <c r="AC533" i="3"/>
  <c r="AD533" i="3" s="1"/>
  <c r="AA539" i="3"/>
  <c r="AB539" i="3" s="1"/>
  <c r="U541" i="3"/>
  <c r="X547" i="3"/>
  <c r="T549" i="3"/>
  <c r="U554" i="3"/>
  <c r="AA556" i="3"/>
  <c r="AB556" i="3" s="1"/>
  <c r="X557" i="3"/>
  <c r="T564" i="3"/>
  <c r="AC565" i="3"/>
  <c r="AD565" i="3" s="1"/>
  <c r="S570" i="3"/>
  <c r="Y571" i="3"/>
  <c r="X572" i="3"/>
  <c r="U573" i="3"/>
  <c r="AC578" i="3"/>
  <c r="AD578" i="3" s="1"/>
  <c r="AC581" i="3"/>
  <c r="AD581" i="3" s="1"/>
  <c r="S586" i="3"/>
  <c r="Y587" i="3"/>
  <c r="AA589" i="3"/>
  <c r="AB589" i="3" s="1"/>
  <c r="W595" i="3"/>
  <c r="AC596" i="3"/>
  <c r="AD596" i="3" s="1"/>
  <c r="AC597" i="3"/>
  <c r="AD597" i="3" s="1"/>
  <c r="U602" i="3"/>
  <c r="AC603" i="3"/>
  <c r="AD603" i="3" s="1"/>
  <c r="W611" i="3"/>
  <c r="AC619" i="3"/>
  <c r="AD619" i="3" s="1"/>
  <c r="S629" i="3"/>
  <c r="U634" i="3"/>
  <c r="X636" i="3"/>
  <c r="S643" i="3"/>
  <c r="AC652" i="3"/>
  <c r="AD652" i="3" s="1"/>
  <c r="N636" i="3"/>
  <c r="N588" i="3"/>
  <c r="N564" i="3"/>
  <c r="N515" i="3"/>
  <c r="S467" i="3"/>
  <c r="Y475" i="3"/>
  <c r="U483" i="3"/>
  <c r="AC491" i="3"/>
  <c r="AD491" i="3" s="1"/>
  <c r="X499" i="3"/>
  <c r="AC507" i="3"/>
  <c r="AD507" i="3" s="1"/>
  <c r="U515" i="3"/>
  <c r="AA517" i="3"/>
  <c r="AB517" i="3" s="1"/>
  <c r="T523" i="3"/>
  <c r="Y525" i="3"/>
  <c r="X531" i="3"/>
  <c r="S533" i="3"/>
  <c r="AC539" i="3"/>
  <c r="AD539" i="3" s="1"/>
  <c r="W541" i="3"/>
  <c r="AA547" i="3"/>
  <c r="AB547" i="3" s="1"/>
  <c r="U549" i="3"/>
  <c r="AA554" i="3"/>
  <c r="AB554" i="3" s="1"/>
  <c r="Y557" i="3"/>
  <c r="W563" i="3"/>
  <c r="U564" i="3"/>
  <c r="S565" i="3"/>
  <c r="V565" i="3" s="1"/>
  <c r="X570" i="3"/>
  <c r="AA571" i="3"/>
  <c r="AB571" i="3" s="1"/>
  <c r="Y572" i="3"/>
  <c r="W573" i="3"/>
  <c r="S580" i="3"/>
  <c r="S581" i="3"/>
  <c r="X586" i="3"/>
  <c r="AA587" i="3"/>
  <c r="AB587" i="3" s="1"/>
  <c r="AC589" i="3"/>
  <c r="AD589" i="3" s="1"/>
  <c r="W594" i="3"/>
  <c r="X595" i="3"/>
  <c r="W602" i="3"/>
  <c r="W605" i="3"/>
  <c r="S610" i="3"/>
  <c r="X611" i="3"/>
  <c r="X621" i="3"/>
  <c r="T626" i="3"/>
  <c r="T629" i="3"/>
  <c r="AC634" i="3"/>
  <c r="AD634" i="3" s="1"/>
  <c r="AA636" i="3"/>
  <c r="AB636" i="3" s="1"/>
  <c r="T643" i="3"/>
  <c r="T651" i="3"/>
  <c r="N634" i="3"/>
  <c r="N586" i="3"/>
  <c r="AA563" i="3"/>
  <c r="AB563" i="3" s="1"/>
  <c r="U579" i="3"/>
  <c r="Y645" i="3"/>
  <c r="S653" i="3"/>
  <c r="N619" i="3"/>
  <c r="N475" i="3"/>
  <c r="Y579" i="3"/>
  <c r="S603" i="3"/>
  <c r="Y467" i="3"/>
  <c r="AC483" i="3"/>
  <c r="AD483" i="3" s="1"/>
  <c r="X491" i="3"/>
  <c r="T499" i="3"/>
  <c r="AA523" i="3"/>
  <c r="AB523" i="3" s="1"/>
  <c r="T531" i="3"/>
  <c r="Y533" i="3"/>
  <c r="X539" i="3"/>
  <c r="S541" i="3"/>
  <c r="U547" i="3"/>
  <c r="S554" i="3"/>
  <c r="AA555" i="3"/>
  <c r="AB555" i="3" s="1"/>
  <c r="U557" i="3"/>
  <c r="AC562" i="3"/>
  <c r="AD562" i="3" s="1"/>
  <c r="U571" i="3"/>
  <c r="X578" i="3"/>
  <c r="AA579" i="3"/>
  <c r="AB579" i="3" s="1"/>
  <c r="AC580" i="3"/>
  <c r="AD580" i="3" s="1"/>
  <c r="Y581" i="3"/>
  <c r="U587" i="3"/>
  <c r="W588" i="3"/>
  <c r="X589" i="3"/>
  <c r="U596" i="3"/>
  <c r="Y597" i="3"/>
  <c r="T603" i="3"/>
  <c r="AC604" i="3"/>
  <c r="AD604" i="3" s="1"/>
  <c r="W612" i="3"/>
  <c r="AC620" i="3"/>
  <c r="AD620" i="3" s="1"/>
  <c r="Y627" i="3"/>
  <c r="W637" i="3"/>
  <c r="U644" i="3"/>
  <c r="AA650" i="3"/>
  <c r="AB650" i="3" s="1"/>
  <c r="T652" i="3"/>
  <c r="N610" i="3"/>
  <c r="N571" i="3"/>
  <c r="X22" i="3"/>
  <c r="X30" i="3"/>
  <c r="X38" i="3"/>
  <c r="X46" i="3"/>
  <c r="X54" i="3"/>
  <c r="X62" i="3"/>
  <c r="X70" i="3"/>
  <c r="X78" i="3"/>
  <c r="X86" i="3"/>
  <c r="X94" i="3"/>
  <c r="X102" i="3"/>
  <c r="X110" i="3"/>
  <c r="X118" i="3"/>
  <c r="X126" i="3"/>
  <c r="X134" i="3"/>
  <c r="X142" i="3"/>
  <c r="X150" i="3"/>
  <c r="W414" i="3"/>
  <c r="T598" i="3"/>
  <c r="X639" i="3"/>
  <c r="N639" i="3"/>
  <c r="AC639" i="3"/>
  <c r="AD639" i="3" s="1"/>
  <c r="X631" i="3"/>
  <c r="N631" i="3"/>
  <c r="AC631" i="3"/>
  <c r="AD631" i="3" s="1"/>
  <c r="AA631" i="3"/>
  <c r="AB631" i="3" s="1"/>
  <c r="X623" i="3"/>
  <c r="U623" i="3"/>
  <c r="T623" i="3"/>
  <c r="S623" i="3"/>
  <c r="U510" i="3"/>
  <c r="AC510" i="3"/>
  <c r="AD510" i="3" s="1"/>
  <c r="X438" i="3"/>
  <c r="Y438" i="3"/>
  <c r="N430" i="3"/>
  <c r="U430" i="3"/>
  <c r="N398" i="3"/>
  <c r="T398" i="3"/>
  <c r="N390" i="3"/>
  <c r="X390" i="3"/>
  <c r="T390" i="3"/>
  <c r="N382" i="3"/>
  <c r="X382" i="3"/>
  <c r="T382" i="3"/>
  <c r="N366" i="3"/>
  <c r="T366" i="3"/>
  <c r="N358" i="3"/>
  <c r="X358" i="3"/>
  <c r="U358" i="3"/>
  <c r="T358" i="3"/>
  <c r="N350" i="3"/>
  <c r="X350" i="3"/>
  <c r="N342" i="3"/>
  <c r="U342" i="3"/>
  <c r="T342" i="3"/>
  <c r="N334" i="3"/>
  <c r="X334" i="3"/>
  <c r="U334" i="3"/>
  <c r="T334" i="3"/>
  <c r="N326" i="3"/>
  <c r="X326" i="3"/>
  <c r="W326" i="3"/>
  <c r="U326" i="3"/>
  <c r="T326" i="3"/>
  <c r="S326" i="3"/>
  <c r="N318" i="3"/>
  <c r="X318" i="3"/>
  <c r="W318" i="3"/>
  <c r="U318" i="3"/>
  <c r="T318" i="3"/>
  <c r="S318" i="3"/>
  <c r="N310" i="3"/>
  <c r="X310" i="3"/>
  <c r="W310" i="3"/>
  <c r="U310" i="3"/>
  <c r="T310" i="3"/>
  <c r="S310" i="3"/>
  <c r="N302" i="3"/>
  <c r="W302" i="3"/>
  <c r="Z302" i="3" s="1"/>
  <c r="S302" i="3"/>
  <c r="V302" i="3" s="1"/>
  <c r="N294" i="3"/>
  <c r="X294" i="3"/>
  <c r="W294" i="3"/>
  <c r="U294" i="3"/>
  <c r="T294" i="3"/>
  <c r="S294" i="3"/>
  <c r="N286" i="3"/>
  <c r="X286" i="3"/>
  <c r="W286" i="3"/>
  <c r="U286" i="3"/>
  <c r="T286" i="3"/>
  <c r="S286" i="3"/>
  <c r="N278" i="3"/>
  <c r="X278" i="3"/>
  <c r="W278" i="3"/>
  <c r="U278" i="3"/>
  <c r="T278" i="3"/>
  <c r="S278" i="3"/>
  <c r="N270" i="3"/>
  <c r="X270" i="3"/>
  <c r="W270" i="3"/>
  <c r="U270" i="3"/>
  <c r="T270" i="3"/>
  <c r="S270" i="3"/>
  <c r="N262" i="3"/>
  <c r="W262" i="3"/>
  <c r="Z262" i="3" s="1"/>
  <c r="S262" i="3"/>
  <c r="V262" i="3" s="1"/>
  <c r="N254" i="3"/>
  <c r="X254" i="3"/>
  <c r="W254" i="3"/>
  <c r="U254" i="3"/>
  <c r="T254" i="3"/>
  <c r="S254" i="3"/>
  <c r="N246" i="3"/>
  <c r="X246" i="3"/>
  <c r="W246" i="3"/>
  <c r="U246" i="3"/>
  <c r="T246" i="3"/>
  <c r="S246" i="3"/>
  <c r="N238" i="3"/>
  <c r="X238" i="3"/>
  <c r="W238" i="3"/>
  <c r="U238" i="3"/>
  <c r="T238" i="3"/>
  <c r="S238" i="3"/>
  <c r="N230" i="3"/>
  <c r="X230" i="3"/>
  <c r="W230" i="3"/>
  <c r="U230" i="3"/>
  <c r="T230" i="3"/>
  <c r="S230" i="3"/>
  <c r="N222" i="3"/>
  <c r="X222" i="3"/>
  <c r="W222" i="3"/>
  <c r="U222" i="3"/>
  <c r="T222" i="3"/>
  <c r="S222" i="3"/>
  <c r="N214" i="3"/>
  <c r="X214" i="3"/>
  <c r="W214" i="3"/>
  <c r="U214" i="3"/>
  <c r="T214" i="3"/>
  <c r="S214" i="3"/>
  <c r="N206" i="3"/>
  <c r="W206" i="3"/>
  <c r="Z206" i="3" s="1"/>
  <c r="S206" i="3"/>
  <c r="V206" i="3" s="1"/>
  <c r="N198" i="3"/>
  <c r="X198" i="3"/>
  <c r="W198" i="3"/>
  <c r="U198" i="3"/>
  <c r="T198" i="3"/>
  <c r="S198" i="3"/>
  <c r="N190" i="3"/>
  <c r="X190" i="3"/>
  <c r="W190" i="3"/>
  <c r="U190" i="3"/>
  <c r="T190" i="3"/>
  <c r="S190" i="3"/>
  <c r="N182" i="3"/>
  <c r="X182" i="3"/>
  <c r="W182" i="3"/>
  <c r="U182" i="3"/>
  <c r="T182" i="3"/>
  <c r="S182" i="3"/>
  <c r="N174" i="3"/>
  <c r="X174" i="3"/>
  <c r="W174" i="3"/>
  <c r="U174" i="3"/>
  <c r="T174" i="3"/>
  <c r="S174" i="3"/>
  <c r="N166" i="3"/>
  <c r="X166" i="3"/>
  <c r="W166" i="3"/>
  <c r="U166" i="3"/>
  <c r="T166" i="3"/>
  <c r="S166" i="3"/>
  <c r="N158" i="3"/>
  <c r="X158" i="3"/>
  <c r="W158" i="3"/>
  <c r="U158" i="3"/>
  <c r="T158" i="3"/>
  <c r="S158" i="3"/>
  <c r="AA22" i="3"/>
  <c r="AB22" i="3" s="1"/>
  <c r="AA30" i="3"/>
  <c r="AB30" i="3" s="1"/>
  <c r="AA38" i="3"/>
  <c r="AB38" i="3" s="1"/>
  <c r="AA46" i="3"/>
  <c r="AB46" i="3" s="1"/>
  <c r="AA54" i="3"/>
  <c r="AB54" i="3" s="1"/>
  <c r="AA62" i="3"/>
  <c r="AB62" i="3" s="1"/>
  <c r="AA70" i="3"/>
  <c r="AB70" i="3" s="1"/>
  <c r="AA78" i="3"/>
  <c r="AB78" i="3" s="1"/>
  <c r="AA86" i="3"/>
  <c r="AB86" i="3" s="1"/>
  <c r="AA94" i="3"/>
  <c r="AB94" i="3" s="1"/>
  <c r="AA102" i="3"/>
  <c r="AB102" i="3" s="1"/>
  <c r="AA110" i="3"/>
  <c r="AB110" i="3" s="1"/>
  <c r="AA118" i="3"/>
  <c r="AB118" i="3" s="1"/>
  <c r="AA126" i="3"/>
  <c r="AB126" i="3" s="1"/>
  <c r="AA134" i="3"/>
  <c r="AB134" i="3" s="1"/>
  <c r="AA142" i="3"/>
  <c r="AB142" i="3" s="1"/>
  <c r="AA150" i="3"/>
  <c r="AB150" i="3" s="1"/>
  <c r="Y174" i="3"/>
  <c r="AC190" i="3"/>
  <c r="AD190" i="3" s="1"/>
  <c r="AA206" i="3"/>
  <c r="AB206" i="3" s="1"/>
  <c r="Y230" i="3"/>
  <c r="AC246" i="3"/>
  <c r="AD246" i="3" s="1"/>
  <c r="AA294" i="3"/>
  <c r="AB294" i="3" s="1"/>
  <c r="AC310" i="3"/>
  <c r="AD310" i="3" s="1"/>
  <c r="U350" i="3"/>
  <c r="N623" i="3"/>
  <c r="AC22" i="3"/>
  <c r="AD22" i="3" s="1"/>
  <c r="AC30" i="3"/>
  <c r="AD30" i="3" s="1"/>
  <c r="AC38" i="3"/>
  <c r="AD38" i="3" s="1"/>
  <c r="AC46" i="3"/>
  <c r="AD46" i="3" s="1"/>
  <c r="AC54" i="3"/>
  <c r="AD54" i="3" s="1"/>
  <c r="AC62" i="3"/>
  <c r="AD62" i="3" s="1"/>
  <c r="AC70" i="3"/>
  <c r="AD70" i="3" s="1"/>
  <c r="AC78" i="3"/>
  <c r="AD78" i="3" s="1"/>
  <c r="AC86" i="3"/>
  <c r="AD86" i="3" s="1"/>
  <c r="AC94" i="3"/>
  <c r="AD94" i="3" s="1"/>
  <c r="AC102" i="3"/>
  <c r="AD102" i="3" s="1"/>
  <c r="AC110" i="3"/>
  <c r="AD110" i="3" s="1"/>
  <c r="AC118" i="3"/>
  <c r="AD118" i="3" s="1"/>
  <c r="AC126" i="3"/>
  <c r="AD126" i="3" s="1"/>
  <c r="AC134" i="3"/>
  <c r="AD134" i="3" s="1"/>
  <c r="AC142" i="3"/>
  <c r="AD142" i="3" s="1"/>
  <c r="AC150" i="3"/>
  <c r="AD150" i="3" s="1"/>
  <c r="AA174" i="3"/>
  <c r="AB174" i="3" s="1"/>
  <c r="Y198" i="3"/>
  <c r="AC206" i="3"/>
  <c r="AD206" i="3" s="1"/>
  <c r="AA230" i="3"/>
  <c r="AB230" i="3" s="1"/>
  <c r="Y278" i="3"/>
  <c r="Y286" i="3"/>
  <c r="AC294" i="3"/>
  <c r="AD294" i="3" s="1"/>
  <c r="AA302" i="3"/>
  <c r="AB302" i="3" s="1"/>
  <c r="W470" i="3"/>
  <c r="S647" i="3"/>
  <c r="S22" i="3"/>
  <c r="S30" i="3"/>
  <c r="S38" i="3"/>
  <c r="S46" i="3"/>
  <c r="S54" i="3"/>
  <c r="S62" i="3"/>
  <c r="S70" i="3"/>
  <c r="S78" i="3"/>
  <c r="S86" i="3"/>
  <c r="S94" i="3"/>
  <c r="S102" i="3"/>
  <c r="S110" i="3"/>
  <c r="S118" i="3"/>
  <c r="S126" i="3"/>
  <c r="S134" i="3"/>
  <c r="S142" i="3"/>
  <c r="S150" i="3"/>
  <c r="Y158" i="3"/>
  <c r="AC174" i="3"/>
  <c r="AD174" i="3" s="1"/>
  <c r="AA198" i="3"/>
  <c r="AB198" i="3" s="1"/>
  <c r="Y214" i="3"/>
  <c r="AC230" i="3"/>
  <c r="AD230" i="3" s="1"/>
  <c r="AA278" i="3"/>
  <c r="AB278" i="3" s="1"/>
  <c r="AA286" i="3"/>
  <c r="AB286" i="3" s="1"/>
  <c r="AC302" i="3"/>
  <c r="AD302" i="3" s="1"/>
  <c r="Y326" i="3"/>
  <c r="W406" i="3"/>
  <c r="T454" i="3"/>
  <c r="S639" i="3"/>
  <c r="Y647" i="3"/>
  <c r="T22" i="3"/>
  <c r="T30" i="3"/>
  <c r="T38" i="3"/>
  <c r="T46" i="3"/>
  <c r="T54" i="3"/>
  <c r="T62" i="3"/>
  <c r="T70" i="3"/>
  <c r="T78" i="3"/>
  <c r="T86" i="3"/>
  <c r="T94" i="3"/>
  <c r="T102" i="3"/>
  <c r="T110" i="3"/>
  <c r="T118" i="3"/>
  <c r="T126" i="3"/>
  <c r="T134" i="3"/>
  <c r="T142" i="3"/>
  <c r="T150" i="3"/>
  <c r="AA158" i="3"/>
  <c r="AB158" i="3" s="1"/>
  <c r="Y182" i="3"/>
  <c r="AC198" i="3"/>
  <c r="AD198" i="3" s="1"/>
  <c r="AA214" i="3"/>
  <c r="AB214" i="3" s="1"/>
  <c r="Y238" i="3"/>
  <c r="Y270" i="3"/>
  <c r="AC278" i="3"/>
  <c r="AD278" i="3" s="1"/>
  <c r="AC286" i="3"/>
  <c r="AD286" i="3" s="1"/>
  <c r="AA326" i="3"/>
  <c r="AB326" i="3" s="1"/>
  <c r="X342" i="3"/>
  <c r="T374" i="3"/>
  <c r="Y639" i="3"/>
  <c r="AC647" i="3"/>
  <c r="AD647" i="3" s="1"/>
  <c r="N647" i="3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U150" i="3"/>
  <c r="AC158" i="3"/>
  <c r="AD158" i="3" s="1"/>
  <c r="AA182" i="3"/>
  <c r="AB182" i="3" s="1"/>
  <c r="AC214" i="3"/>
  <c r="AD214" i="3" s="1"/>
  <c r="AA238" i="3"/>
  <c r="AB238" i="3" s="1"/>
  <c r="Y254" i="3"/>
  <c r="AA270" i="3"/>
  <c r="AB270" i="3" s="1"/>
  <c r="Y318" i="3"/>
  <c r="AC326" i="3"/>
  <c r="AD326" i="3" s="1"/>
  <c r="X374" i="3"/>
  <c r="Y623" i="3"/>
  <c r="S631" i="3"/>
  <c r="AA639" i="3"/>
  <c r="AB639" i="3" s="1"/>
  <c r="AA247" i="3"/>
  <c r="AB247" i="3" s="1"/>
  <c r="AA255" i="3"/>
  <c r="AB255" i="3" s="1"/>
  <c r="AA263" i="3"/>
  <c r="AB263" i="3" s="1"/>
  <c r="AA271" i="3"/>
  <c r="AB271" i="3" s="1"/>
  <c r="AA279" i="3"/>
  <c r="AB279" i="3" s="1"/>
  <c r="AA287" i="3"/>
  <c r="AB287" i="3" s="1"/>
  <c r="AA295" i="3"/>
  <c r="AB295" i="3" s="1"/>
  <c r="AA303" i="3"/>
  <c r="AB303" i="3" s="1"/>
  <c r="AA311" i="3"/>
  <c r="AB311" i="3" s="1"/>
  <c r="AA319" i="3"/>
  <c r="AB319" i="3" s="1"/>
  <c r="AA327" i="3"/>
  <c r="AB327" i="3" s="1"/>
  <c r="W335" i="3"/>
  <c r="S343" i="3"/>
  <c r="Y351" i="3"/>
  <c r="U359" i="3"/>
  <c r="S367" i="3"/>
  <c r="AA375" i="3"/>
  <c r="AB375" i="3" s="1"/>
  <c r="X383" i="3"/>
  <c r="U391" i="3"/>
  <c r="S399" i="3"/>
  <c r="AC407" i="3"/>
  <c r="AD407" i="3" s="1"/>
  <c r="AA415" i="3"/>
  <c r="AB415" i="3" s="1"/>
  <c r="AA423" i="3"/>
  <c r="AB423" i="3" s="1"/>
  <c r="Y431" i="3"/>
  <c r="X439" i="3"/>
  <c r="S447" i="3"/>
  <c r="AC455" i="3"/>
  <c r="AD455" i="3" s="1"/>
  <c r="AC463" i="3"/>
  <c r="AD463" i="3" s="1"/>
  <c r="AA471" i="3"/>
  <c r="AB471" i="3" s="1"/>
  <c r="AA479" i="3"/>
  <c r="AB479" i="3" s="1"/>
  <c r="AA487" i="3"/>
  <c r="AB487" i="3" s="1"/>
  <c r="AA495" i="3"/>
  <c r="AB495" i="3" s="1"/>
  <c r="AA503" i="3"/>
  <c r="AB503" i="3" s="1"/>
  <c r="W511" i="3"/>
  <c r="Y519" i="3"/>
  <c r="W527" i="3"/>
  <c r="T535" i="3"/>
  <c r="AC543" i="3"/>
  <c r="AD543" i="3" s="1"/>
  <c r="T551" i="3"/>
  <c r="AC559" i="3"/>
  <c r="AD559" i="3" s="1"/>
  <c r="Y567" i="3"/>
  <c r="W575" i="3"/>
  <c r="W583" i="3"/>
  <c r="Y591" i="3"/>
  <c r="S599" i="3"/>
  <c r="S607" i="3"/>
  <c r="U615" i="3"/>
  <c r="N575" i="3"/>
  <c r="N559" i="3"/>
  <c r="N511" i="3"/>
  <c r="N495" i="3"/>
  <c r="N455" i="3"/>
  <c r="N255" i="3"/>
  <c r="AC247" i="3"/>
  <c r="AD247" i="3" s="1"/>
  <c r="AC255" i="3"/>
  <c r="AD255" i="3" s="1"/>
  <c r="AC263" i="3"/>
  <c r="AD263" i="3" s="1"/>
  <c r="AC271" i="3"/>
  <c r="AD271" i="3" s="1"/>
  <c r="AC279" i="3"/>
  <c r="AD279" i="3" s="1"/>
  <c r="AC287" i="3"/>
  <c r="AD287" i="3" s="1"/>
  <c r="AC295" i="3"/>
  <c r="AD295" i="3" s="1"/>
  <c r="AC303" i="3"/>
  <c r="AD303" i="3" s="1"/>
  <c r="AC311" i="3"/>
  <c r="AD311" i="3" s="1"/>
  <c r="AC319" i="3"/>
  <c r="AD319" i="3" s="1"/>
  <c r="AC327" i="3"/>
  <c r="AD327" i="3" s="1"/>
  <c r="X335" i="3"/>
  <c r="T343" i="3"/>
  <c r="AA351" i="3"/>
  <c r="AB351" i="3" s="1"/>
  <c r="W359" i="3"/>
  <c r="T367" i="3"/>
  <c r="AC375" i="3"/>
  <c r="AD375" i="3" s="1"/>
  <c r="Y383" i="3"/>
  <c r="W391" i="3"/>
  <c r="T399" i="3"/>
  <c r="S407" i="3"/>
  <c r="AC415" i="3"/>
  <c r="AD415" i="3" s="1"/>
  <c r="AC423" i="3"/>
  <c r="AD423" i="3" s="1"/>
  <c r="AA431" i="3"/>
  <c r="AB431" i="3" s="1"/>
  <c r="Y439" i="3"/>
  <c r="T447" i="3"/>
  <c r="S455" i="3"/>
  <c r="S463" i="3"/>
  <c r="AC471" i="3"/>
  <c r="AD471" i="3" s="1"/>
  <c r="AC479" i="3"/>
  <c r="AD479" i="3" s="1"/>
  <c r="AC487" i="3"/>
  <c r="AD487" i="3" s="1"/>
  <c r="AC495" i="3"/>
  <c r="AD495" i="3" s="1"/>
  <c r="AC503" i="3"/>
  <c r="AD503" i="3" s="1"/>
  <c r="X511" i="3"/>
  <c r="AA519" i="3"/>
  <c r="AB519" i="3" s="1"/>
  <c r="X527" i="3"/>
  <c r="U535" i="3"/>
  <c r="S543" i="3"/>
  <c r="U551" i="3"/>
  <c r="S559" i="3"/>
  <c r="AA567" i="3"/>
  <c r="AB567" i="3" s="1"/>
  <c r="X575" i="3"/>
  <c r="X583" i="3"/>
  <c r="AA591" i="3"/>
  <c r="AB591" i="3" s="1"/>
  <c r="T599" i="3"/>
  <c r="T607" i="3"/>
  <c r="W615" i="3"/>
  <c r="N431" i="3"/>
  <c r="N319" i="3"/>
  <c r="N303" i="3"/>
  <c r="S247" i="3"/>
  <c r="S255" i="3"/>
  <c r="S263" i="3"/>
  <c r="S271" i="3"/>
  <c r="S279" i="3"/>
  <c r="V279" i="3" s="1"/>
  <c r="S287" i="3"/>
  <c r="S295" i="3"/>
  <c r="S303" i="3"/>
  <c r="S311" i="3"/>
  <c r="S319" i="3"/>
  <c r="S327" i="3"/>
  <c r="Y335" i="3"/>
  <c r="U343" i="3"/>
  <c r="AC351" i="3"/>
  <c r="AD351" i="3" s="1"/>
  <c r="X359" i="3"/>
  <c r="U367" i="3"/>
  <c r="S375" i="3"/>
  <c r="AA383" i="3"/>
  <c r="AB383" i="3" s="1"/>
  <c r="X391" i="3"/>
  <c r="U399" i="3"/>
  <c r="T407" i="3"/>
  <c r="S415" i="3"/>
  <c r="S423" i="3"/>
  <c r="AC431" i="3"/>
  <c r="AD431" i="3" s="1"/>
  <c r="AA439" i="3"/>
  <c r="AB439" i="3" s="1"/>
  <c r="U447" i="3"/>
  <c r="T455" i="3"/>
  <c r="T463" i="3"/>
  <c r="S471" i="3"/>
  <c r="S479" i="3"/>
  <c r="S487" i="3"/>
  <c r="S495" i="3"/>
  <c r="S503" i="3"/>
  <c r="Y511" i="3"/>
  <c r="AC519" i="3"/>
  <c r="AD519" i="3" s="1"/>
  <c r="Y527" i="3"/>
  <c r="W535" i="3"/>
  <c r="T543" i="3"/>
  <c r="W551" i="3"/>
  <c r="T559" i="3"/>
  <c r="AC567" i="3"/>
  <c r="AD567" i="3" s="1"/>
  <c r="Y575" i="3"/>
  <c r="Y583" i="3"/>
  <c r="AC591" i="3"/>
  <c r="AD591" i="3" s="1"/>
  <c r="U599" i="3"/>
  <c r="U607" i="3"/>
  <c r="Y615" i="3"/>
  <c r="N375" i="3"/>
  <c r="T247" i="3"/>
  <c r="T255" i="3"/>
  <c r="T263" i="3"/>
  <c r="T271" i="3"/>
  <c r="T287" i="3"/>
  <c r="T295" i="3"/>
  <c r="T303" i="3"/>
  <c r="T311" i="3"/>
  <c r="T319" i="3"/>
  <c r="T327" i="3"/>
  <c r="AA335" i="3"/>
  <c r="AB335" i="3" s="1"/>
  <c r="W343" i="3"/>
  <c r="S351" i="3"/>
  <c r="Y359" i="3"/>
  <c r="W367" i="3"/>
  <c r="T375" i="3"/>
  <c r="AC383" i="3"/>
  <c r="AD383" i="3" s="1"/>
  <c r="Y391" i="3"/>
  <c r="W399" i="3"/>
  <c r="U407" i="3"/>
  <c r="T415" i="3"/>
  <c r="T423" i="3"/>
  <c r="S431" i="3"/>
  <c r="AC439" i="3"/>
  <c r="AD439" i="3" s="1"/>
  <c r="W447" i="3"/>
  <c r="U455" i="3"/>
  <c r="U463" i="3"/>
  <c r="T471" i="3"/>
  <c r="T479" i="3"/>
  <c r="T487" i="3"/>
  <c r="T495" i="3"/>
  <c r="T503" i="3"/>
  <c r="AA511" i="3"/>
  <c r="AB511" i="3" s="1"/>
  <c r="S519" i="3"/>
  <c r="AA527" i="3"/>
  <c r="AB527" i="3" s="1"/>
  <c r="X535" i="3"/>
  <c r="U543" i="3"/>
  <c r="X551" i="3"/>
  <c r="U559" i="3"/>
  <c r="S567" i="3"/>
  <c r="AA575" i="3"/>
  <c r="AB575" i="3" s="1"/>
  <c r="AA583" i="3"/>
  <c r="AB583" i="3" s="1"/>
  <c r="S591" i="3"/>
  <c r="W599" i="3"/>
  <c r="W607" i="3"/>
  <c r="AA615" i="3"/>
  <c r="AB615" i="3" s="1"/>
  <c r="N447" i="3"/>
  <c r="U247" i="3"/>
  <c r="U263" i="3"/>
  <c r="U271" i="3"/>
  <c r="U287" i="3"/>
  <c r="U295" i="3"/>
  <c r="AC335" i="3"/>
  <c r="AD335" i="3" s="1"/>
  <c r="X343" i="3"/>
  <c r="T351" i="3"/>
  <c r="AA359" i="3"/>
  <c r="AB359" i="3" s="1"/>
  <c r="X367" i="3"/>
  <c r="AA391" i="3"/>
  <c r="AB391" i="3" s="1"/>
  <c r="X399" i="3"/>
  <c r="W407" i="3"/>
  <c r="U415" i="3"/>
  <c r="U423" i="3"/>
  <c r="W463" i="3"/>
  <c r="U471" i="3"/>
  <c r="U479" i="3"/>
  <c r="U487" i="3"/>
  <c r="U503" i="3"/>
  <c r="AC527" i="3"/>
  <c r="AD527" i="3" s="1"/>
  <c r="Y535" i="3"/>
  <c r="W543" i="3"/>
  <c r="Y551" i="3"/>
  <c r="T567" i="3"/>
  <c r="T591" i="3"/>
  <c r="X599" i="3"/>
  <c r="Y607" i="3"/>
  <c r="AC615" i="3"/>
  <c r="AD615" i="3" s="1"/>
  <c r="U366" i="3"/>
  <c r="U374" i="3"/>
  <c r="U382" i="3"/>
  <c r="U390" i="3"/>
  <c r="U398" i="3"/>
  <c r="X406" i="3"/>
  <c r="X430" i="3"/>
  <c r="T462" i="3"/>
  <c r="T505" i="3"/>
  <c r="AC513" i="3"/>
  <c r="AD513" i="3" s="1"/>
  <c r="W521" i="3"/>
  <c r="W529" i="3"/>
  <c r="W537" i="3"/>
  <c r="W545" i="3"/>
  <c r="AC553" i="3"/>
  <c r="AD553" i="3" s="1"/>
  <c r="AA561" i="3"/>
  <c r="AB561" i="3" s="1"/>
  <c r="Y569" i="3"/>
  <c r="Y577" i="3"/>
  <c r="AC585" i="3"/>
  <c r="AD585" i="3" s="1"/>
  <c r="U593" i="3"/>
  <c r="AC609" i="3"/>
  <c r="AD609" i="3" s="1"/>
  <c r="W617" i="3"/>
  <c r="X625" i="3"/>
  <c r="X641" i="3"/>
  <c r="S649" i="3"/>
  <c r="N641" i="3"/>
  <c r="N585" i="3"/>
  <c r="W334" i="3"/>
  <c r="W342" i="3"/>
  <c r="W350" i="3"/>
  <c r="W358" i="3"/>
  <c r="W366" i="3"/>
  <c r="W374" i="3"/>
  <c r="W382" i="3"/>
  <c r="W390" i="3"/>
  <c r="W398" i="3"/>
  <c r="U414" i="3"/>
  <c r="W438" i="3"/>
  <c r="W462" i="3"/>
  <c r="U505" i="3"/>
  <c r="T510" i="3"/>
  <c r="S513" i="3"/>
  <c r="X521" i="3"/>
  <c r="X529" i="3"/>
  <c r="X537" i="3"/>
  <c r="X545" i="3"/>
  <c r="S553" i="3"/>
  <c r="AC561" i="3"/>
  <c r="AD561" i="3" s="1"/>
  <c r="AA569" i="3"/>
  <c r="AB569" i="3" s="1"/>
  <c r="AA577" i="3"/>
  <c r="AB577" i="3" s="1"/>
  <c r="S585" i="3"/>
  <c r="W593" i="3"/>
  <c r="S601" i="3"/>
  <c r="S614" i="3"/>
  <c r="X617" i="3"/>
  <c r="AA625" i="3"/>
  <c r="AB625" i="3" s="1"/>
  <c r="Y641" i="3"/>
  <c r="Y649" i="3"/>
  <c r="Y334" i="3"/>
  <c r="Y342" i="3"/>
  <c r="Y350" i="3"/>
  <c r="Y358" i="3"/>
  <c r="Y366" i="3"/>
  <c r="Y374" i="3"/>
  <c r="Y382" i="3"/>
  <c r="Y390" i="3"/>
  <c r="Y398" i="3"/>
  <c r="X414" i="3"/>
  <c r="Y470" i="3"/>
  <c r="X505" i="3"/>
  <c r="U513" i="3"/>
  <c r="AA521" i="3"/>
  <c r="AB521" i="3" s="1"/>
  <c r="AA529" i="3"/>
  <c r="AB529" i="3" s="1"/>
  <c r="AA537" i="3"/>
  <c r="AB537" i="3" s="1"/>
  <c r="AA545" i="3"/>
  <c r="AB545" i="3" s="1"/>
  <c r="U553" i="3"/>
  <c r="T558" i="3"/>
  <c r="T561" i="3"/>
  <c r="S569" i="3"/>
  <c r="S577" i="3"/>
  <c r="U585" i="3"/>
  <c r="Y593" i="3"/>
  <c r="U601" i="3"/>
  <c r="AC617" i="3"/>
  <c r="AD617" i="3" s="1"/>
  <c r="T633" i="3"/>
  <c r="N601" i="3"/>
  <c r="AA334" i="3"/>
  <c r="AB334" i="3" s="1"/>
  <c r="AA342" i="3"/>
  <c r="AB342" i="3" s="1"/>
  <c r="AA350" i="3"/>
  <c r="AB350" i="3" s="1"/>
  <c r="AA358" i="3"/>
  <c r="AB358" i="3" s="1"/>
  <c r="AA366" i="3"/>
  <c r="AB366" i="3" s="1"/>
  <c r="AA374" i="3"/>
  <c r="AB374" i="3" s="1"/>
  <c r="AA382" i="3"/>
  <c r="AB382" i="3" s="1"/>
  <c r="AA390" i="3"/>
  <c r="AB390" i="3" s="1"/>
  <c r="AA398" i="3"/>
  <c r="AB398" i="3" s="1"/>
  <c r="U422" i="3"/>
  <c r="Y478" i="3"/>
  <c r="Y505" i="3"/>
  <c r="W513" i="3"/>
  <c r="AC521" i="3"/>
  <c r="AD521" i="3" s="1"/>
  <c r="AC529" i="3"/>
  <c r="AD529" i="3" s="1"/>
  <c r="AC537" i="3"/>
  <c r="AD537" i="3" s="1"/>
  <c r="AC545" i="3"/>
  <c r="AD545" i="3" s="1"/>
  <c r="W553" i="3"/>
  <c r="U561" i="3"/>
  <c r="T566" i="3"/>
  <c r="T569" i="3"/>
  <c r="T577" i="3"/>
  <c r="W585" i="3"/>
  <c r="AA593" i="3"/>
  <c r="AB593" i="3" s="1"/>
  <c r="X601" i="3"/>
  <c r="S609" i="3"/>
  <c r="U633" i="3"/>
  <c r="AC334" i="3"/>
  <c r="AD334" i="3" s="1"/>
  <c r="AC342" i="3"/>
  <c r="AD342" i="3" s="1"/>
  <c r="AC350" i="3"/>
  <c r="AD350" i="3" s="1"/>
  <c r="AC358" i="3"/>
  <c r="AD358" i="3" s="1"/>
  <c r="AC366" i="3"/>
  <c r="AD366" i="3" s="1"/>
  <c r="AC374" i="3"/>
  <c r="AD374" i="3" s="1"/>
  <c r="AC382" i="3"/>
  <c r="AD382" i="3" s="1"/>
  <c r="AC390" i="3"/>
  <c r="AD390" i="3" s="1"/>
  <c r="AC398" i="3"/>
  <c r="AD398" i="3" s="1"/>
  <c r="W422" i="3"/>
  <c r="T486" i="3"/>
  <c r="AA505" i="3"/>
  <c r="AB505" i="3" s="1"/>
  <c r="X513" i="3"/>
  <c r="S521" i="3"/>
  <c r="S529" i="3"/>
  <c r="S537" i="3"/>
  <c r="S545" i="3"/>
  <c r="X553" i="3"/>
  <c r="W561" i="3"/>
  <c r="U569" i="3"/>
  <c r="U577" i="3"/>
  <c r="X585" i="3"/>
  <c r="AC593" i="3"/>
  <c r="AD593" i="3" s="1"/>
  <c r="AC601" i="3"/>
  <c r="AD601" i="3" s="1"/>
  <c r="U609" i="3"/>
  <c r="T625" i="3"/>
  <c r="W633" i="3"/>
  <c r="N649" i="3"/>
  <c r="N593" i="3"/>
  <c r="S334" i="3"/>
  <c r="S342" i="3"/>
  <c r="S350" i="3"/>
  <c r="S358" i="3"/>
  <c r="S366" i="3"/>
  <c r="S374" i="3"/>
  <c r="S382" i="3"/>
  <c r="S390" i="3"/>
  <c r="S398" i="3"/>
  <c r="U406" i="3"/>
  <c r="X422" i="3"/>
  <c r="T494" i="3"/>
  <c r="AC505" i="3"/>
  <c r="AD505" i="3" s="1"/>
  <c r="Y513" i="3"/>
  <c r="T529" i="3"/>
  <c r="Y553" i="3"/>
  <c r="W569" i="3"/>
  <c r="W577" i="3"/>
  <c r="Y609" i="3"/>
  <c r="U625" i="3"/>
  <c r="X633" i="3"/>
  <c r="U641" i="3"/>
  <c r="W494" i="3"/>
  <c r="T590" i="3"/>
  <c r="X554" i="3"/>
  <c r="U555" i="3"/>
  <c r="W562" i="3"/>
  <c r="T563" i="3"/>
  <c r="U570" i="3"/>
  <c r="S571" i="3"/>
  <c r="U578" i="3"/>
  <c r="S579" i="3"/>
  <c r="U586" i="3"/>
  <c r="S587" i="3"/>
  <c r="AA588" i="3"/>
  <c r="AB588" i="3" s="1"/>
  <c r="T594" i="3"/>
  <c r="AC595" i="3"/>
  <c r="AD595" i="3" s="1"/>
  <c r="Y596" i="3"/>
  <c r="Y602" i="3"/>
  <c r="W603" i="3"/>
  <c r="T604" i="3"/>
  <c r="AC610" i="3"/>
  <c r="AD610" i="3" s="1"/>
  <c r="AA611" i="3"/>
  <c r="AB611" i="3" s="1"/>
  <c r="Y612" i="3"/>
  <c r="T618" i="3"/>
  <c r="T619" i="3"/>
  <c r="T620" i="3"/>
  <c r="S627" i="3"/>
  <c r="T628" i="3"/>
  <c r="S634" i="3"/>
  <c r="U635" i="3"/>
  <c r="U636" i="3"/>
  <c r="U642" i="3"/>
  <c r="AA643" i="3"/>
  <c r="AB643" i="3" s="1"/>
  <c r="X644" i="3"/>
  <c r="T650" i="3"/>
  <c r="Y651" i="3"/>
  <c r="W652" i="3"/>
  <c r="N602" i="3"/>
  <c r="Y554" i="3"/>
  <c r="W555" i="3"/>
  <c r="X562" i="3"/>
  <c r="U563" i="3"/>
  <c r="W570" i="3"/>
  <c r="T571" i="3"/>
  <c r="W578" i="3"/>
  <c r="T579" i="3"/>
  <c r="W586" i="3"/>
  <c r="T587" i="3"/>
  <c r="AC588" i="3"/>
  <c r="AD588" i="3" s="1"/>
  <c r="U594" i="3"/>
  <c r="S595" i="3"/>
  <c r="AA596" i="3"/>
  <c r="AB596" i="3" s="1"/>
  <c r="AA602" i="3"/>
  <c r="AB602" i="3" s="1"/>
  <c r="X603" i="3"/>
  <c r="U604" i="3"/>
  <c r="AA612" i="3"/>
  <c r="AB612" i="3" s="1"/>
  <c r="U618" i="3"/>
  <c r="U619" i="3"/>
  <c r="U620" i="3"/>
  <c r="S626" i="3"/>
  <c r="U627" i="3"/>
  <c r="U628" i="3"/>
  <c r="T634" i="3"/>
  <c r="Y635" i="3"/>
  <c r="W636" i="3"/>
  <c r="W642" i="3"/>
  <c r="AC643" i="3"/>
  <c r="AD643" i="3" s="1"/>
  <c r="Y644" i="3"/>
  <c r="W650" i="3"/>
  <c r="AA651" i="3"/>
  <c r="AB651" i="3" s="1"/>
  <c r="X652" i="3"/>
  <c r="N620" i="3"/>
  <c r="N580" i="3"/>
  <c r="T534" i="3"/>
  <c r="AC546" i="3"/>
  <c r="AD546" i="3" s="1"/>
  <c r="Y547" i="3"/>
  <c r="AC554" i="3"/>
  <c r="AD554" i="3" s="1"/>
  <c r="Y555" i="3"/>
  <c r="AA562" i="3"/>
  <c r="AB562" i="3" s="1"/>
  <c r="X563" i="3"/>
  <c r="Y570" i="3"/>
  <c r="W571" i="3"/>
  <c r="Y578" i="3"/>
  <c r="W579" i="3"/>
  <c r="T580" i="3"/>
  <c r="Y586" i="3"/>
  <c r="W587" i="3"/>
  <c r="T588" i="3"/>
  <c r="X594" i="3"/>
  <c r="U595" i="3"/>
  <c r="S596" i="3"/>
  <c r="S602" i="3"/>
  <c r="AA603" i="3"/>
  <c r="AB603" i="3" s="1"/>
  <c r="X604" i="3"/>
  <c r="U610" i="3"/>
  <c r="T611" i="3"/>
  <c r="S612" i="3"/>
  <c r="X618" i="3"/>
  <c r="AA619" i="3"/>
  <c r="AB619" i="3" s="1"/>
  <c r="X620" i="3"/>
  <c r="U626" i="3"/>
  <c r="AA627" i="3"/>
  <c r="AB627" i="3" s="1"/>
  <c r="X628" i="3"/>
  <c r="X634" i="3"/>
  <c r="AC635" i="3"/>
  <c r="AD635" i="3" s="1"/>
  <c r="Y636" i="3"/>
  <c r="AC644" i="3"/>
  <c r="AD644" i="3" s="1"/>
  <c r="AC650" i="3"/>
  <c r="AD650" i="3" s="1"/>
  <c r="AA652" i="3"/>
  <c r="AB652" i="3" s="1"/>
  <c r="N652" i="3"/>
  <c r="N635" i="3"/>
  <c r="N618" i="3"/>
  <c r="N595" i="3"/>
  <c r="N562" i="3"/>
  <c r="N546" i="3"/>
  <c r="W554" i="3"/>
  <c r="T555" i="3"/>
  <c r="S563" i="3"/>
  <c r="T570" i="3"/>
  <c r="AC579" i="3"/>
  <c r="AD579" i="3" s="1"/>
  <c r="AC587" i="3"/>
  <c r="AD587" i="3" s="1"/>
  <c r="S594" i="3"/>
  <c r="U603" i="3"/>
  <c r="S604" i="3"/>
  <c r="AA610" i="3"/>
  <c r="AB610" i="3" s="1"/>
  <c r="Y611" i="3"/>
  <c r="S618" i="3"/>
  <c r="S619" i="3"/>
  <c r="S635" i="3"/>
  <c r="T642" i="3"/>
  <c r="W643" i="3"/>
  <c r="S650" i="3"/>
  <c r="X651" i="3"/>
  <c r="N643" i="3"/>
  <c r="N626" i="3"/>
  <c r="W601" i="3"/>
  <c r="T609" i="3"/>
  <c r="AA617" i="3"/>
  <c r="AB617" i="3" s="1"/>
  <c r="Y625" i="3"/>
  <c r="W626" i="3"/>
  <c r="T627" i="3"/>
  <c r="Y633" i="3"/>
  <c r="W634" i="3"/>
  <c r="T635" i="3"/>
  <c r="AA641" i="3"/>
  <c r="AB641" i="3" s="1"/>
  <c r="X642" i="3"/>
  <c r="U643" i="3"/>
  <c r="X649" i="3"/>
  <c r="U650" i="3"/>
  <c r="S651" i="3"/>
  <c r="AA654" i="3"/>
  <c r="AB654" i="3" s="1"/>
  <c r="N642" i="3"/>
  <c r="N627" i="3"/>
  <c r="N611" i="3"/>
  <c r="Y601" i="3"/>
  <c r="W609" i="3"/>
  <c r="AC611" i="3"/>
  <c r="AD611" i="3" s="1"/>
  <c r="S617" i="3"/>
  <c r="AA618" i="3"/>
  <c r="AB618" i="3" s="1"/>
  <c r="X619" i="3"/>
  <c r="AC625" i="3"/>
  <c r="AD625" i="3" s="1"/>
  <c r="Y626" i="3"/>
  <c r="W627" i="3"/>
  <c r="AC633" i="3"/>
  <c r="AD633" i="3" s="1"/>
  <c r="Y634" i="3"/>
  <c r="W635" i="3"/>
  <c r="S641" i="3"/>
  <c r="AA642" i="3"/>
  <c r="AB642" i="3" s="1"/>
  <c r="X643" i="3"/>
  <c r="AA649" i="3"/>
  <c r="AB649" i="3" s="1"/>
  <c r="X650" i="3"/>
  <c r="U651" i="3"/>
  <c r="N651" i="3"/>
  <c r="T526" i="3"/>
  <c r="X609" i="3"/>
  <c r="T617" i="3"/>
  <c r="S625" i="3"/>
  <c r="S633" i="3"/>
  <c r="AC649" i="3"/>
  <c r="AD649" i="3" s="1"/>
  <c r="Y650" i="3"/>
  <c r="X605" i="3"/>
  <c r="Y613" i="3"/>
  <c r="Y621" i="3"/>
  <c r="AC629" i="3"/>
  <c r="AD629" i="3" s="1"/>
  <c r="U637" i="3"/>
  <c r="AA645" i="3"/>
  <c r="AB645" i="3" s="1"/>
  <c r="AA653" i="3"/>
  <c r="AB653" i="3" s="1"/>
  <c r="N597" i="3"/>
  <c r="AC645" i="3"/>
  <c r="AD645" i="3" s="1"/>
  <c r="AC653" i="3"/>
  <c r="AD653" i="3" s="1"/>
  <c r="N637" i="3"/>
  <c r="T24" i="3"/>
  <c r="T32" i="3"/>
  <c r="AC605" i="3"/>
  <c r="AD605" i="3" s="1"/>
  <c r="S613" i="3"/>
  <c r="S621" i="3"/>
  <c r="U629" i="3"/>
  <c r="Y637" i="3"/>
  <c r="T645" i="3"/>
  <c r="T653" i="3"/>
  <c r="N645" i="3"/>
  <c r="N621" i="3"/>
  <c r="N605" i="3"/>
  <c r="U40" i="3"/>
  <c r="S605" i="3"/>
  <c r="T613" i="3"/>
  <c r="T621" i="3"/>
  <c r="W629" i="3"/>
  <c r="AA637" i="3"/>
  <c r="AB637" i="3" s="1"/>
  <c r="U645" i="3"/>
  <c r="U653" i="3"/>
  <c r="S56" i="3"/>
  <c r="U597" i="3"/>
  <c r="T605" i="3"/>
  <c r="U613" i="3"/>
  <c r="U621" i="3"/>
  <c r="X629" i="3"/>
  <c r="AC637" i="3"/>
  <c r="AD637" i="3" s="1"/>
  <c r="W645" i="3"/>
  <c r="W653" i="3"/>
  <c r="N653" i="3"/>
  <c r="Y629" i="3"/>
  <c r="W608" i="3"/>
  <c r="U608" i="3"/>
  <c r="T608" i="3"/>
  <c r="N608" i="3"/>
  <c r="S608" i="3"/>
  <c r="AC608" i="3"/>
  <c r="AD608" i="3" s="1"/>
  <c r="Y608" i="3"/>
  <c r="AA608" i="3"/>
  <c r="AB608" i="3" s="1"/>
  <c r="X608" i="3"/>
  <c r="W552" i="3"/>
  <c r="U552" i="3"/>
  <c r="N552" i="3"/>
  <c r="T552" i="3"/>
  <c r="S552" i="3"/>
  <c r="AC552" i="3"/>
  <c r="AD552" i="3" s="1"/>
  <c r="AA552" i="3"/>
  <c r="AB552" i="3" s="1"/>
  <c r="Y552" i="3"/>
  <c r="X552" i="3"/>
  <c r="U512" i="3"/>
  <c r="T512" i="3"/>
  <c r="S512" i="3"/>
  <c r="AC512" i="3"/>
  <c r="AD512" i="3" s="1"/>
  <c r="W512" i="3"/>
  <c r="N512" i="3"/>
  <c r="AA512" i="3"/>
  <c r="AB512" i="3" s="1"/>
  <c r="Y512" i="3"/>
  <c r="U480" i="3"/>
  <c r="N480" i="3"/>
  <c r="T480" i="3"/>
  <c r="S480" i="3"/>
  <c r="AC480" i="3"/>
  <c r="AD480" i="3" s="1"/>
  <c r="AA480" i="3"/>
  <c r="AB480" i="3" s="1"/>
  <c r="Y480" i="3"/>
  <c r="X480" i="3"/>
  <c r="N440" i="3"/>
  <c r="U440" i="3"/>
  <c r="AC440" i="3"/>
  <c r="AD440" i="3" s="1"/>
  <c r="AA440" i="3"/>
  <c r="AB440" i="3" s="1"/>
  <c r="Y440" i="3"/>
  <c r="X440" i="3"/>
  <c r="W440" i="3"/>
  <c r="T440" i="3"/>
  <c r="N384" i="3"/>
  <c r="Y384" i="3"/>
  <c r="X384" i="3"/>
  <c r="W384" i="3"/>
  <c r="U384" i="3"/>
  <c r="T384" i="3"/>
  <c r="S384" i="3"/>
  <c r="AC384" i="3"/>
  <c r="AD384" i="3" s="1"/>
  <c r="N344" i="3"/>
  <c r="Y344" i="3"/>
  <c r="X344" i="3"/>
  <c r="W344" i="3"/>
  <c r="U344" i="3"/>
  <c r="T344" i="3"/>
  <c r="S344" i="3"/>
  <c r="AC344" i="3"/>
  <c r="AD344" i="3" s="1"/>
  <c r="N304" i="3"/>
  <c r="Y304" i="3"/>
  <c r="X304" i="3"/>
  <c r="W304" i="3"/>
  <c r="U304" i="3"/>
  <c r="T304" i="3"/>
  <c r="S304" i="3"/>
  <c r="AC304" i="3"/>
  <c r="AD304" i="3" s="1"/>
  <c r="N248" i="3"/>
  <c r="Y248" i="3"/>
  <c r="X248" i="3"/>
  <c r="W248" i="3"/>
  <c r="U248" i="3"/>
  <c r="T248" i="3"/>
  <c r="AC248" i="3"/>
  <c r="AD248" i="3" s="1"/>
  <c r="N200" i="3"/>
  <c r="Y200" i="3"/>
  <c r="X200" i="3"/>
  <c r="W200" i="3"/>
  <c r="U200" i="3"/>
  <c r="T200" i="3"/>
  <c r="AC200" i="3"/>
  <c r="AD200" i="3" s="1"/>
  <c r="N176" i="3"/>
  <c r="Y176" i="3"/>
  <c r="X176" i="3"/>
  <c r="W176" i="3"/>
  <c r="U176" i="3"/>
  <c r="T176" i="3"/>
  <c r="AC176" i="3"/>
  <c r="AD176" i="3" s="1"/>
  <c r="Y144" i="3"/>
  <c r="N144" i="3"/>
  <c r="X144" i="3"/>
  <c r="W144" i="3"/>
  <c r="U144" i="3"/>
  <c r="T144" i="3"/>
  <c r="AC144" i="3"/>
  <c r="AD144" i="3" s="1"/>
  <c r="N120" i="3"/>
  <c r="Y120" i="3"/>
  <c r="X120" i="3"/>
  <c r="W120" i="3"/>
  <c r="U120" i="3"/>
  <c r="T120" i="3"/>
  <c r="AC120" i="3"/>
  <c r="AD120" i="3" s="1"/>
  <c r="N104" i="3"/>
  <c r="Y104" i="3"/>
  <c r="X104" i="3"/>
  <c r="W104" i="3"/>
  <c r="U104" i="3"/>
  <c r="T104" i="3"/>
  <c r="AC104" i="3"/>
  <c r="AD104" i="3" s="1"/>
  <c r="N88" i="3"/>
  <c r="Y88" i="3"/>
  <c r="W88" i="3"/>
  <c r="U88" i="3"/>
  <c r="T88" i="3"/>
  <c r="AC88" i="3"/>
  <c r="AD88" i="3" s="1"/>
  <c r="N72" i="3"/>
  <c r="Y72" i="3"/>
  <c r="W72" i="3"/>
  <c r="U72" i="3"/>
  <c r="T72" i="3"/>
  <c r="AC72" i="3"/>
  <c r="AD72" i="3" s="1"/>
  <c r="S96" i="3"/>
  <c r="S224" i="3"/>
  <c r="W24" i="3"/>
  <c r="W32" i="3"/>
  <c r="X40" i="3"/>
  <c r="X56" i="3"/>
  <c r="AA72" i="3"/>
  <c r="AB72" i="3" s="1"/>
  <c r="AA160" i="3"/>
  <c r="AB160" i="3" s="1"/>
  <c r="AA192" i="3"/>
  <c r="AB192" i="3" s="1"/>
  <c r="AA384" i="3"/>
  <c r="AB384" i="3" s="1"/>
  <c r="X648" i="3"/>
  <c r="Y648" i="3"/>
  <c r="W648" i="3"/>
  <c r="U648" i="3"/>
  <c r="T648" i="3"/>
  <c r="S648" i="3"/>
  <c r="N648" i="3"/>
  <c r="AC648" i="3"/>
  <c r="AD648" i="3" s="1"/>
  <c r="AA648" i="3"/>
  <c r="AB648" i="3" s="1"/>
  <c r="W600" i="3"/>
  <c r="U600" i="3"/>
  <c r="T600" i="3"/>
  <c r="S600" i="3"/>
  <c r="N600" i="3"/>
  <c r="AC600" i="3"/>
  <c r="AD600" i="3" s="1"/>
  <c r="Y600" i="3"/>
  <c r="X600" i="3"/>
  <c r="W544" i="3"/>
  <c r="U544" i="3"/>
  <c r="T544" i="3"/>
  <c r="N544" i="3"/>
  <c r="S544" i="3"/>
  <c r="AC544" i="3"/>
  <c r="AD544" i="3" s="1"/>
  <c r="AA544" i="3"/>
  <c r="AB544" i="3" s="1"/>
  <c r="Y544" i="3"/>
  <c r="X544" i="3"/>
  <c r="N504" i="3"/>
  <c r="U504" i="3"/>
  <c r="T504" i="3"/>
  <c r="X504" i="3"/>
  <c r="W504" i="3"/>
  <c r="S504" i="3"/>
  <c r="AC504" i="3"/>
  <c r="AD504" i="3" s="1"/>
  <c r="AA504" i="3"/>
  <c r="AB504" i="3" s="1"/>
  <c r="U456" i="3"/>
  <c r="N456" i="3"/>
  <c r="X456" i="3"/>
  <c r="W456" i="3"/>
  <c r="T456" i="3"/>
  <c r="S456" i="3"/>
  <c r="AC456" i="3"/>
  <c r="AD456" i="3" s="1"/>
  <c r="AA456" i="3"/>
  <c r="AB456" i="3" s="1"/>
  <c r="N408" i="3"/>
  <c r="Y408" i="3"/>
  <c r="X408" i="3"/>
  <c r="W408" i="3"/>
  <c r="U408" i="3"/>
  <c r="T408" i="3"/>
  <c r="S408" i="3"/>
  <c r="AC408" i="3"/>
  <c r="AD408" i="3" s="1"/>
  <c r="N352" i="3"/>
  <c r="Y352" i="3"/>
  <c r="X352" i="3"/>
  <c r="W352" i="3"/>
  <c r="U352" i="3"/>
  <c r="T352" i="3"/>
  <c r="S352" i="3"/>
  <c r="AC352" i="3"/>
  <c r="AD352" i="3" s="1"/>
  <c r="N296" i="3"/>
  <c r="Y296" i="3"/>
  <c r="X296" i="3"/>
  <c r="W296" i="3"/>
  <c r="U296" i="3"/>
  <c r="T296" i="3"/>
  <c r="S296" i="3"/>
  <c r="AC296" i="3"/>
  <c r="AD296" i="3" s="1"/>
  <c r="N264" i="3"/>
  <c r="Y264" i="3"/>
  <c r="X264" i="3"/>
  <c r="W264" i="3"/>
  <c r="U264" i="3"/>
  <c r="T264" i="3"/>
  <c r="S264" i="3"/>
  <c r="AC264" i="3"/>
  <c r="AD264" i="3" s="1"/>
  <c r="N216" i="3"/>
  <c r="Y216" i="3"/>
  <c r="X216" i="3"/>
  <c r="W216" i="3"/>
  <c r="U216" i="3"/>
  <c r="T216" i="3"/>
  <c r="AC216" i="3"/>
  <c r="AD216" i="3" s="1"/>
  <c r="N184" i="3"/>
  <c r="Y184" i="3"/>
  <c r="X184" i="3"/>
  <c r="W184" i="3"/>
  <c r="U184" i="3"/>
  <c r="T184" i="3"/>
  <c r="AC184" i="3"/>
  <c r="AD184" i="3" s="1"/>
  <c r="N152" i="3"/>
  <c r="Y152" i="3"/>
  <c r="X152" i="3"/>
  <c r="W152" i="3"/>
  <c r="U152" i="3"/>
  <c r="T152" i="3"/>
  <c r="AC152" i="3"/>
  <c r="AD152" i="3" s="1"/>
  <c r="Y128" i="3"/>
  <c r="X128" i="3"/>
  <c r="W128" i="3"/>
  <c r="U128" i="3"/>
  <c r="N128" i="3"/>
  <c r="T128" i="3"/>
  <c r="AC128" i="3"/>
  <c r="AD128" i="3" s="1"/>
  <c r="N112" i="3"/>
  <c r="Y112" i="3"/>
  <c r="X112" i="3"/>
  <c r="W112" i="3"/>
  <c r="U112" i="3"/>
  <c r="T112" i="3"/>
  <c r="AC112" i="3"/>
  <c r="AD112" i="3" s="1"/>
  <c r="N96" i="3"/>
  <c r="Y96" i="3"/>
  <c r="X96" i="3"/>
  <c r="W96" i="3"/>
  <c r="U96" i="3"/>
  <c r="T96" i="3"/>
  <c r="AC96" i="3"/>
  <c r="AD96" i="3" s="1"/>
  <c r="Y80" i="3"/>
  <c r="W80" i="3"/>
  <c r="U80" i="3"/>
  <c r="T80" i="3"/>
  <c r="AC80" i="3"/>
  <c r="AD80" i="3" s="1"/>
  <c r="Y64" i="3"/>
  <c r="N64" i="3"/>
  <c r="W64" i="3"/>
  <c r="T64" i="3"/>
  <c r="AC64" i="3"/>
  <c r="AD64" i="3" s="1"/>
  <c r="U24" i="3"/>
  <c r="X24" i="3"/>
  <c r="X32" i="3"/>
  <c r="S80" i="3"/>
  <c r="S104" i="3"/>
  <c r="S136" i="3"/>
  <c r="S168" i="3"/>
  <c r="S200" i="3"/>
  <c r="S232" i="3"/>
  <c r="AA264" i="3"/>
  <c r="AB264" i="3" s="1"/>
  <c r="Y504" i="3"/>
  <c r="W640" i="3"/>
  <c r="U640" i="3"/>
  <c r="T640" i="3"/>
  <c r="S640" i="3"/>
  <c r="AC640" i="3"/>
  <c r="AD640" i="3" s="1"/>
  <c r="Y640" i="3"/>
  <c r="N640" i="3"/>
  <c r="AA640" i="3"/>
  <c r="AB640" i="3" s="1"/>
  <c r="W584" i="3"/>
  <c r="U584" i="3"/>
  <c r="T584" i="3"/>
  <c r="S584" i="3"/>
  <c r="AC584" i="3"/>
  <c r="AD584" i="3" s="1"/>
  <c r="N584" i="3"/>
  <c r="AA584" i="3"/>
  <c r="AB584" i="3" s="1"/>
  <c r="Y584" i="3"/>
  <c r="X584" i="3"/>
  <c r="W536" i="3"/>
  <c r="U536" i="3"/>
  <c r="T536" i="3"/>
  <c r="S536" i="3"/>
  <c r="N536" i="3"/>
  <c r="AC536" i="3"/>
  <c r="AD536" i="3" s="1"/>
  <c r="Y536" i="3"/>
  <c r="X536" i="3"/>
  <c r="N496" i="3"/>
  <c r="U496" i="3"/>
  <c r="T496" i="3"/>
  <c r="AC496" i="3"/>
  <c r="AD496" i="3" s="1"/>
  <c r="AA496" i="3"/>
  <c r="AB496" i="3" s="1"/>
  <c r="Y496" i="3"/>
  <c r="X496" i="3"/>
  <c r="W496" i="3"/>
  <c r="S496" i="3"/>
  <c r="U448" i="3"/>
  <c r="T448" i="3"/>
  <c r="S448" i="3"/>
  <c r="AC448" i="3"/>
  <c r="AD448" i="3" s="1"/>
  <c r="AA448" i="3"/>
  <c r="AB448" i="3" s="1"/>
  <c r="N448" i="3"/>
  <c r="Y448" i="3"/>
  <c r="X448" i="3"/>
  <c r="N392" i="3"/>
  <c r="Y392" i="3"/>
  <c r="X392" i="3"/>
  <c r="W392" i="3"/>
  <c r="U392" i="3"/>
  <c r="T392" i="3"/>
  <c r="S392" i="3"/>
  <c r="AC392" i="3"/>
  <c r="AD392" i="3" s="1"/>
  <c r="Y336" i="3"/>
  <c r="X336" i="3"/>
  <c r="W336" i="3"/>
  <c r="U336" i="3"/>
  <c r="T336" i="3"/>
  <c r="S336" i="3"/>
  <c r="N336" i="3"/>
  <c r="AC336" i="3"/>
  <c r="AD336" i="3" s="1"/>
  <c r="Y256" i="3"/>
  <c r="X256" i="3"/>
  <c r="W256" i="3"/>
  <c r="U256" i="3"/>
  <c r="N256" i="3"/>
  <c r="T256" i="3"/>
  <c r="AC256" i="3"/>
  <c r="AD256" i="3" s="1"/>
  <c r="N56" i="3"/>
  <c r="Y56" i="3"/>
  <c r="W56" i="3"/>
  <c r="T56" i="3"/>
  <c r="AC56" i="3"/>
  <c r="AD56" i="3" s="1"/>
  <c r="Y24" i="3"/>
  <c r="Y32" i="3"/>
  <c r="S48" i="3"/>
  <c r="S64" i="3"/>
  <c r="X80" i="3"/>
  <c r="AA104" i="3"/>
  <c r="AB104" i="3" s="1"/>
  <c r="AA200" i="3"/>
  <c r="AB200" i="3" s="1"/>
  <c r="AA336" i="3"/>
  <c r="AB336" i="3" s="1"/>
  <c r="W616" i="3"/>
  <c r="U616" i="3"/>
  <c r="N616" i="3"/>
  <c r="T616" i="3"/>
  <c r="S616" i="3"/>
  <c r="AC616" i="3"/>
  <c r="AD616" i="3" s="1"/>
  <c r="Y616" i="3"/>
  <c r="AA616" i="3"/>
  <c r="AB616" i="3" s="1"/>
  <c r="X616" i="3"/>
  <c r="W576" i="3"/>
  <c r="U576" i="3"/>
  <c r="T576" i="3"/>
  <c r="S576" i="3"/>
  <c r="AC576" i="3"/>
  <c r="AD576" i="3" s="1"/>
  <c r="AA576" i="3"/>
  <c r="AB576" i="3" s="1"/>
  <c r="Y576" i="3"/>
  <c r="X576" i="3"/>
  <c r="U520" i="3"/>
  <c r="T520" i="3"/>
  <c r="S520" i="3"/>
  <c r="AC520" i="3"/>
  <c r="AD520" i="3" s="1"/>
  <c r="N520" i="3"/>
  <c r="AA520" i="3"/>
  <c r="AB520" i="3" s="1"/>
  <c r="Y520" i="3"/>
  <c r="X520" i="3"/>
  <c r="W520" i="3"/>
  <c r="U472" i="3"/>
  <c r="N472" i="3"/>
  <c r="AC472" i="3"/>
  <c r="AD472" i="3" s="1"/>
  <c r="AA472" i="3"/>
  <c r="AB472" i="3" s="1"/>
  <c r="Y472" i="3"/>
  <c r="X472" i="3"/>
  <c r="W472" i="3"/>
  <c r="T472" i="3"/>
  <c r="N424" i="3"/>
  <c r="Y424" i="3"/>
  <c r="X424" i="3"/>
  <c r="W424" i="3"/>
  <c r="U424" i="3"/>
  <c r="T424" i="3"/>
  <c r="S424" i="3"/>
  <c r="AC424" i="3"/>
  <c r="AD424" i="3" s="1"/>
  <c r="N376" i="3"/>
  <c r="Y376" i="3"/>
  <c r="X376" i="3"/>
  <c r="W376" i="3"/>
  <c r="U376" i="3"/>
  <c r="T376" i="3"/>
  <c r="S376" i="3"/>
  <c r="AC376" i="3"/>
  <c r="AD376" i="3" s="1"/>
  <c r="N328" i="3"/>
  <c r="Y328" i="3"/>
  <c r="X328" i="3"/>
  <c r="W328" i="3"/>
  <c r="U328" i="3"/>
  <c r="T328" i="3"/>
  <c r="S328" i="3"/>
  <c r="AC328" i="3"/>
  <c r="AD328" i="3" s="1"/>
  <c r="N280" i="3"/>
  <c r="Y280" i="3"/>
  <c r="X280" i="3"/>
  <c r="W280" i="3"/>
  <c r="U280" i="3"/>
  <c r="T280" i="3"/>
  <c r="S280" i="3"/>
  <c r="AC280" i="3"/>
  <c r="AD280" i="3" s="1"/>
  <c r="N224" i="3"/>
  <c r="Y224" i="3"/>
  <c r="X224" i="3"/>
  <c r="W224" i="3"/>
  <c r="U224" i="3"/>
  <c r="T224" i="3"/>
  <c r="AC224" i="3"/>
  <c r="AD224" i="3" s="1"/>
  <c r="N40" i="3"/>
  <c r="Y40" i="3"/>
  <c r="T40" i="3"/>
  <c r="AC40" i="3"/>
  <c r="AD40" i="3" s="1"/>
  <c r="X72" i="3"/>
  <c r="AA24" i="3"/>
  <c r="AB24" i="3" s="1"/>
  <c r="AA32" i="3"/>
  <c r="AB32" i="3" s="1"/>
  <c r="U64" i="3"/>
  <c r="AA80" i="3"/>
  <c r="AB80" i="3" s="1"/>
  <c r="S112" i="3"/>
  <c r="S144" i="3"/>
  <c r="S176" i="3"/>
  <c r="AA280" i="3"/>
  <c r="AB280" i="3" s="1"/>
  <c r="AA344" i="3"/>
  <c r="AB344" i="3" s="1"/>
  <c r="Y456" i="3"/>
  <c r="W480" i="3"/>
  <c r="N632" i="3"/>
  <c r="W632" i="3"/>
  <c r="U632" i="3"/>
  <c r="T632" i="3"/>
  <c r="S632" i="3"/>
  <c r="AC632" i="3"/>
  <c r="AD632" i="3" s="1"/>
  <c r="Y632" i="3"/>
  <c r="AA632" i="3"/>
  <c r="AB632" i="3" s="1"/>
  <c r="W592" i="3"/>
  <c r="U592" i="3"/>
  <c r="T592" i="3"/>
  <c r="S592" i="3"/>
  <c r="AC592" i="3"/>
  <c r="AD592" i="3" s="1"/>
  <c r="N592" i="3"/>
  <c r="AA592" i="3"/>
  <c r="AB592" i="3" s="1"/>
  <c r="Y592" i="3"/>
  <c r="W560" i="3"/>
  <c r="N560" i="3"/>
  <c r="U560" i="3"/>
  <c r="T560" i="3"/>
  <c r="S560" i="3"/>
  <c r="AC560" i="3"/>
  <c r="AD560" i="3" s="1"/>
  <c r="AA560" i="3"/>
  <c r="AB560" i="3" s="1"/>
  <c r="Y560" i="3"/>
  <c r="W528" i="3"/>
  <c r="U528" i="3"/>
  <c r="T528" i="3"/>
  <c r="S528" i="3"/>
  <c r="AC528" i="3"/>
  <c r="AD528" i="3" s="1"/>
  <c r="AA528" i="3"/>
  <c r="AB528" i="3" s="1"/>
  <c r="N528" i="3"/>
  <c r="Y528" i="3"/>
  <c r="U488" i="3"/>
  <c r="N488" i="3"/>
  <c r="X488" i="3"/>
  <c r="W488" i="3"/>
  <c r="T488" i="3"/>
  <c r="S488" i="3"/>
  <c r="AC488" i="3"/>
  <c r="AD488" i="3" s="1"/>
  <c r="AA488" i="3"/>
  <c r="AB488" i="3" s="1"/>
  <c r="U464" i="3"/>
  <c r="AA464" i="3"/>
  <c r="AB464" i="3" s="1"/>
  <c r="N464" i="3"/>
  <c r="Y464" i="3"/>
  <c r="X464" i="3"/>
  <c r="W464" i="3"/>
  <c r="T464" i="3"/>
  <c r="S464" i="3"/>
  <c r="N432" i="3"/>
  <c r="U432" i="3"/>
  <c r="AA432" i="3"/>
  <c r="AB432" i="3" s="1"/>
  <c r="Y432" i="3"/>
  <c r="X432" i="3"/>
  <c r="W432" i="3"/>
  <c r="T432" i="3"/>
  <c r="S432" i="3"/>
  <c r="Y400" i="3"/>
  <c r="X400" i="3"/>
  <c r="W400" i="3"/>
  <c r="U400" i="3"/>
  <c r="N400" i="3"/>
  <c r="T400" i="3"/>
  <c r="S400" i="3"/>
  <c r="AC400" i="3"/>
  <c r="AD400" i="3" s="1"/>
  <c r="N368" i="3"/>
  <c r="Y368" i="3"/>
  <c r="X368" i="3"/>
  <c r="W368" i="3"/>
  <c r="U368" i="3"/>
  <c r="T368" i="3"/>
  <c r="S368" i="3"/>
  <c r="AC368" i="3"/>
  <c r="AD368" i="3" s="1"/>
  <c r="Y320" i="3"/>
  <c r="X320" i="3"/>
  <c r="N320" i="3"/>
  <c r="W320" i="3"/>
  <c r="U320" i="3"/>
  <c r="T320" i="3"/>
  <c r="S320" i="3"/>
  <c r="AC320" i="3"/>
  <c r="AD320" i="3" s="1"/>
  <c r="N288" i="3"/>
  <c r="Y288" i="3"/>
  <c r="X288" i="3"/>
  <c r="W288" i="3"/>
  <c r="U288" i="3"/>
  <c r="T288" i="3"/>
  <c r="S288" i="3"/>
  <c r="AC288" i="3"/>
  <c r="AD288" i="3" s="1"/>
  <c r="N240" i="3"/>
  <c r="Y240" i="3"/>
  <c r="X240" i="3"/>
  <c r="W240" i="3"/>
  <c r="U240" i="3"/>
  <c r="T240" i="3"/>
  <c r="AC240" i="3"/>
  <c r="AD240" i="3" s="1"/>
  <c r="Y208" i="3"/>
  <c r="X208" i="3"/>
  <c r="N208" i="3"/>
  <c r="W208" i="3"/>
  <c r="U208" i="3"/>
  <c r="T208" i="3"/>
  <c r="AC208" i="3"/>
  <c r="AD208" i="3" s="1"/>
  <c r="Y192" i="3"/>
  <c r="X192" i="3"/>
  <c r="W192" i="3"/>
  <c r="U192" i="3"/>
  <c r="T192" i="3"/>
  <c r="N192" i="3"/>
  <c r="AC192" i="3"/>
  <c r="AD192" i="3" s="1"/>
  <c r="N160" i="3"/>
  <c r="Y160" i="3"/>
  <c r="X160" i="3"/>
  <c r="W160" i="3"/>
  <c r="U160" i="3"/>
  <c r="T160" i="3"/>
  <c r="AC160" i="3"/>
  <c r="AD160" i="3" s="1"/>
  <c r="N136" i="3"/>
  <c r="Y136" i="3"/>
  <c r="X136" i="3"/>
  <c r="W136" i="3"/>
  <c r="U136" i="3"/>
  <c r="T136" i="3"/>
  <c r="AC136" i="3"/>
  <c r="AD136" i="3" s="1"/>
  <c r="N48" i="3"/>
  <c r="Y48" i="3"/>
  <c r="W48" i="3"/>
  <c r="T48" i="3"/>
  <c r="AC48" i="3"/>
  <c r="AD48" i="3" s="1"/>
  <c r="S256" i="3"/>
  <c r="AC24" i="3"/>
  <c r="AD24" i="3" s="1"/>
  <c r="AC32" i="3"/>
  <c r="AD32" i="3" s="1"/>
  <c r="X48" i="3"/>
  <c r="X64" i="3"/>
  <c r="S88" i="3"/>
  <c r="AA112" i="3"/>
  <c r="AB112" i="3" s="1"/>
  <c r="AA144" i="3"/>
  <c r="AB144" i="3" s="1"/>
  <c r="AA176" i="3"/>
  <c r="AB176" i="3" s="1"/>
  <c r="AA208" i="3"/>
  <c r="AB208" i="3" s="1"/>
  <c r="AA240" i="3"/>
  <c r="AB240" i="3" s="1"/>
  <c r="AA288" i="3"/>
  <c r="AB288" i="3" s="1"/>
  <c r="AA352" i="3"/>
  <c r="AB352" i="3" s="1"/>
  <c r="S440" i="3"/>
  <c r="X512" i="3"/>
  <c r="AA536" i="3"/>
  <c r="AB536" i="3" s="1"/>
  <c r="AA600" i="3"/>
  <c r="AB600" i="3" s="1"/>
  <c r="W624" i="3"/>
  <c r="N624" i="3"/>
  <c r="U624" i="3"/>
  <c r="T624" i="3"/>
  <c r="S624" i="3"/>
  <c r="AC624" i="3"/>
  <c r="AD624" i="3" s="1"/>
  <c r="Y624" i="3"/>
  <c r="X624" i="3"/>
  <c r="N568" i="3"/>
  <c r="W568" i="3"/>
  <c r="U568" i="3"/>
  <c r="T568" i="3"/>
  <c r="S568" i="3"/>
  <c r="AC568" i="3"/>
  <c r="AD568" i="3" s="1"/>
  <c r="Y568" i="3"/>
  <c r="X568" i="3"/>
  <c r="N416" i="3"/>
  <c r="Y416" i="3"/>
  <c r="X416" i="3"/>
  <c r="W416" i="3"/>
  <c r="U416" i="3"/>
  <c r="T416" i="3"/>
  <c r="S416" i="3"/>
  <c r="AC416" i="3"/>
  <c r="AD416" i="3" s="1"/>
  <c r="N360" i="3"/>
  <c r="Y360" i="3"/>
  <c r="X360" i="3"/>
  <c r="W360" i="3"/>
  <c r="U360" i="3"/>
  <c r="T360" i="3"/>
  <c r="S360" i="3"/>
  <c r="AC360" i="3"/>
  <c r="AD360" i="3" s="1"/>
  <c r="N312" i="3"/>
  <c r="Y312" i="3"/>
  <c r="X312" i="3"/>
  <c r="W312" i="3"/>
  <c r="U312" i="3"/>
  <c r="T312" i="3"/>
  <c r="S312" i="3"/>
  <c r="AC312" i="3"/>
  <c r="AD312" i="3" s="1"/>
  <c r="N272" i="3"/>
  <c r="Y272" i="3"/>
  <c r="X272" i="3"/>
  <c r="W272" i="3"/>
  <c r="U272" i="3"/>
  <c r="T272" i="3"/>
  <c r="S272" i="3"/>
  <c r="AC272" i="3"/>
  <c r="AD272" i="3" s="1"/>
  <c r="N232" i="3"/>
  <c r="Y232" i="3"/>
  <c r="X232" i="3"/>
  <c r="W232" i="3"/>
  <c r="U232" i="3"/>
  <c r="T232" i="3"/>
  <c r="AC232" i="3"/>
  <c r="AD232" i="3" s="1"/>
  <c r="N168" i="3"/>
  <c r="Y168" i="3"/>
  <c r="X168" i="3"/>
  <c r="W168" i="3"/>
  <c r="U168" i="3"/>
  <c r="T168" i="3"/>
  <c r="AC168" i="3"/>
  <c r="AD168" i="3" s="1"/>
  <c r="U32" i="3"/>
  <c r="W40" i="3"/>
  <c r="U56" i="3"/>
  <c r="S128" i="3"/>
  <c r="S24" i="3"/>
  <c r="S32" i="3"/>
  <c r="S40" i="3"/>
  <c r="AA48" i="3"/>
  <c r="AB48" i="3" s="1"/>
  <c r="AA64" i="3"/>
  <c r="AB64" i="3" s="1"/>
  <c r="X88" i="3"/>
  <c r="S120" i="3"/>
  <c r="S152" i="3"/>
  <c r="S184" i="3"/>
  <c r="S216" i="3"/>
  <c r="S248" i="3"/>
  <c r="AA296" i="3"/>
  <c r="AB296" i="3" s="1"/>
  <c r="AA360" i="3"/>
  <c r="AB360" i="3" s="1"/>
  <c r="Y488" i="3"/>
  <c r="X640" i="3"/>
  <c r="W430" i="3"/>
  <c r="N654" i="3"/>
  <c r="S654" i="3"/>
  <c r="W654" i="3"/>
  <c r="U654" i="3"/>
  <c r="T654" i="3"/>
  <c r="AC654" i="3"/>
  <c r="AD654" i="3" s="1"/>
  <c r="Y654" i="3"/>
  <c r="N646" i="3"/>
  <c r="AC646" i="3"/>
  <c r="AD646" i="3" s="1"/>
  <c r="AA646" i="3"/>
  <c r="AB646" i="3" s="1"/>
  <c r="Y646" i="3"/>
  <c r="X646" i="3"/>
  <c r="W646" i="3"/>
  <c r="T646" i="3"/>
  <c r="N638" i="3"/>
  <c r="AC638" i="3"/>
  <c r="AD638" i="3" s="1"/>
  <c r="AA638" i="3"/>
  <c r="AB638" i="3" s="1"/>
  <c r="Y638" i="3"/>
  <c r="X638" i="3"/>
  <c r="W638" i="3"/>
  <c r="T638" i="3"/>
  <c r="N630" i="3"/>
  <c r="AC630" i="3"/>
  <c r="AD630" i="3" s="1"/>
  <c r="AA630" i="3"/>
  <c r="AB630" i="3" s="1"/>
  <c r="Y630" i="3"/>
  <c r="X630" i="3"/>
  <c r="W630" i="3"/>
  <c r="T630" i="3"/>
  <c r="N622" i="3"/>
  <c r="AC622" i="3"/>
  <c r="AD622" i="3" s="1"/>
  <c r="AA622" i="3"/>
  <c r="AB622" i="3" s="1"/>
  <c r="Y622" i="3"/>
  <c r="X622" i="3"/>
  <c r="W622" i="3"/>
  <c r="T622" i="3"/>
  <c r="N614" i="3"/>
  <c r="AC614" i="3"/>
  <c r="AD614" i="3" s="1"/>
  <c r="AA614" i="3"/>
  <c r="AB614" i="3" s="1"/>
  <c r="Y614" i="3"/>
  <c r="X614" i="3"/>
  <c r="W614" i="3"/>
  <c r="T614" i="3"/>
  <c r="N606" i="3"/>
  <c r="AC606" i="3"/>
  <c r="AD606" i="3" s="1"/>
  <c r="AA606" i="3"/>
  <c r="AB606" i="3" s="1"/>
  <c r="Y606" i="3"/>
  <c r="X606" i="3"/>
  <c r="W606" i="3"/>
  <c r="T606" i="3"/>
  <c r="N598" i="3"/>
  <c r="AC598" i="3"/>
  <c r="AD598" i="3" s="1"/>
  <c r="AA598" i="3"/>
  <c r="AB598" i="3" s="1"/>
  <c r="Y598" i="3"/>
  <c r="X598" i="3"/>
  <c r="W598" i="3"/>
  <c r="N590" i="3"/>
  <c r="AC590" i="3"/>
  <c r="AD590" i="3" s="1"/>
  <c r="AA590" i="3"/>
  <c r="AB590" i="3" s="1"/>
  <c r="Y590" i="3"/>
  <c r="X590" i="3"/>
  <c r="W590" i="3"/>
  <c r="N582" i="3"/>
  <c r="AC582" i="3"/>
  <c r="AD582" i="3" s="1"/>
  <c r="AA582" i="3"/>
  <c r="AB582" i="3" s="1"/>
  <c r="Y582" i="3"/>
  <c r="X582" i="3"/>
  <c r="W582" i="3"/>
  <c r="N574" i="3"/>
  <c r="AC574" i="3"/>
  <c r="AD574" i="3" s="1"/>
  <c r="AA574" i="3"/>
  <c r="AB574" i="3" s="1"/>
  <c r="Y574" i="3"/>
  <c r="X574" i="3"/>
  <c r="W574" i="3"/>
  <c r="N566" i="3"/>
  <c r="AC566" i="3"/>
  <c r="AD566" i="3" s="1"/>
  <c r="AA566" i="3"/>
  <c r="AB566" i="3" s="1"/>
  <c r="Y566" i="3"/>
  <c r="X566" i="3"/>
  <c r="W566" i="3"/>
  <c r="N558" i="3"/>
  <c r="AC558" i="3"/>
  <c r="AD558" i="3" s="1"/>
  <c r="AA558" i="3"/>
  <c r="AB558" i="3" s="1"/>
  <c r="Y558" i="3"/>
  <c r="X558" i="3"/>
  <c r="W558" i="3"/>
  <c r="N550" i="3"/>
  <c r="AC550" i="3"/>
  <c r="AD550" i="3" s="1"/>
  <c r="AA550" i="3"/>
  <c r="AB550" i="3" s="1"/>
  <c r="Y550" i="3"/>
  <c r="X550" i="3"/>
  <c r="W550" i="3"/>
  <c r="N542" i="3"/>
  <c r="AC542" i="3"/>
  <c r="AD542" i="3" s="1"/>
  <c r="AA542" i="3"/>
  <c r="AB542" i="3" s="1"/>
  <c r="Y542" i="3"/>
  <c r="X542" i="3"/>
  <c r="W542" i="3"/>
  <c r="N534" i="3"/>
  <c r="AC534" i="3"/>
  <c r="AD534" i="3" s="1"/>
  <c r="AA534" i="3"/>
  <c r="AB534" i="3" s="1"/>
  <c r="Y534" i="3"/>
  <c r="X534" i="3"/>
  <c r="W534" i="3"/>
  <c r="N526" i="3"/>
  <c r="AC526" i="3"/>
  <c r="AD526" i="3" s="1"/>
  <c r="AA526" i="3"/>
  <c r="AB526" i="3" s="1"/>
  <c r="Y526" i="3"/>
  <c r="X526" i="3"/>
  <c r="W526" i="3"/>
  <c r="N518" i="3"/>
  <c r="AA518" i="3"/>
  <c r="AB518" i="3" s="1"/>
  <c r="W518" i="3"/>
  <c r="Z518" i="3" s="1"/>
  <c r="N510" i="3"/>
  <c r="AA510" i="3"/>
  <c r="AB510" i="3" s="1"/>
  <c r="Y510" i="3"/>
  <c r="X510" i="3"/>
  <c r="W510" i="3"/>
  <c r="N502" i="3"/>
  <c r="AA502" i="3"/>
  <c r="AB502" i="3" s="1"/>
  <c r="Y502" i="3"/>
  <c r="N494" i="3"/>
  <c r="AA494" i="3"/>
  <c r="AB494" i="3" s="1"/>
  <c r="Y494" i="3"/>
  <c r="N486" i="3"/>
  <c r="AA486" i="3"/>
  <c r="AB486" i="3" s="1"/>
  <c r="N478" i="3"/>
  <c r="AA478" i="3"/>
  <c r="AB478" i="3" s="1"/>
  <c r="N470" i="3"/>
  <c r="AA470" i="3"/>
  <c r="AB470" i="3" s="1"/>
  <c r="N462" i="3"/>
  <c r="AA462" i="3"/>
  <c r="AB462" i="3" s="1"/>
  <c r="N454" i="3"/>
  <c r="AA454" i="3"/>
  <c r="AB454" i="3" s="1"/>
  <c r="N446" i="3"/>
  <c r="AA446" i="3"/>
  <c r="AB446" i="3" s="1"/>
  <c r="N438" i="3"/>
  <c r="AA438" i="3"/>
  <c r="AB438" i="3" s="1"/>
  <c r="Y406" i="3"/>
  <c r="Y414" i="3"/>
  <c r="Y422" i="3"/>
  <c r="Y430" i="3"/>
  <c r="AC438" i="3"/>
  <c r="AD438" i="3" s="1"/>
  <c r="S446" i="3"/>
  <c r="V446" i="3" s="1"/>
  <c r="U454" i="3"/>
  <c r="X462" i="3"/>
  <c r="AC470" i="3"/>
  <c r="AD470" i="3" s="1"/>
  <c r="S478" i="3"/>
  <c r="U486" i="3"/>
  <c r="X494" i="3"/>
  <c r="S502" i="3"/>
  <c r="U526" i="3"/>
  <c r="S550" i="3"/>
  <c r="U558" i="3"/>
  <c r="S582" i="3"/>
  <c r="U590" i="3"/>
  <c r="S622" i="3"/>
  <c r="AA406" i="3"/>
  <c r="AB406" i="3" s="1"/>
  <c r="AA414" i="3"/>
  <c r="AB414" i="3" s="1"/>
  <c r="AA422" i="3"/>
  <c r="AB422" i="3" s="1"/>
  <c r="AA430" i="3"/>
  <c r="AB430" i="3" s="1"/>
  <c r="W454" i="3"/>
  <c r="Y462" i="3"/>
  <c r="T478" i="3"/>
  <c r="W486" i="3"/>
  <c r="AC494" i="3"/>
  <c r="AD494" i="3" s="1"/>
  <c r="T502" i="3"/>
  <c r="AC518" i="3"/>
  <c r="AD518" i="3" s="1"/>
  <c r="T550" i="3"/>
  <c r="T582" i="3"/>
  <c r="U622" i="3"/>
  <c r="AC406" i="3"/>
  <c r="AD406" i="3" s="1"/>
  <c r="AC414" i="3"/>
  <c r="AD414" i="3" s="1"/>
  <c r="AC422" i="3"/>
  <c r="AD422" i="3" s="1"/>
  <c r="AC430" i="3"/>
  <c r="AD430" i="3" s="1"/>
  <c r="S438" i="3"/>
  <c r="X454" i="3"/>
  <c r="AC462" i="3"/>
  <c r="AD462" i="3" s="1"/>
  <c r="S470" i="3"/>
  <c r="U478" i="3"/>
  <c r="X486" i="3"/>
  <c r="U502" i="3"/>
  <c r="S542" i="3"/>
  <c r="U550" i="3"/>
  <c r="S574" i="3"/>
  <c r="U582" i="3"/>
  <c r="S606" i="3"/>
  <c r="S630" i="3"/>
  <c r="S406" i="3"/>
  <c r="S414" i="3"/>
  <c r="S422" i="3"/>
  <c r="S430" i="3"/>
  <c r="T438" i="3"/>
  <c r="W446" i="3"/>
  <c r="Z446" i="3" s="1"/>
  <c r="Y454" i="3"/>
  <c r="T470" i="3"/>
  <c r="W478" i="3"/>
  <c r="Y486" i="3"/>
  <c r="W502" i="3"/>
  <c r="T542" i="3"/>
  <c r="T574" i="3"/>
  <c r="U606" i="3"/>
  <c r="U630" i="3"/>
  <c r="S638" i="3"/>
  <c r="S646" i="3"/>
  <c r="T406" i="3"/>
  <c r="T414" i="3"/>
  <c r="T422" i="3"/>
  <c r="T430" i="3"/>
  <c r="U438" i="3"/>
  <c r="AC454" i="3"/>
  <c r="AD454" i="3" s="1"/>
  <c r="S462" i="3"/>
  <c r="U470" i="3"/>
  <c r="X478" i="3"/>
  <c r="AC486" i="3"/>
  <c r="AD486" i="3" s="1"/>
  <c r="S494" i="3"/>
  <c r="X502" i="3"/>
  <c r="S510" i="3"/>
  <c r="S518" i="3"/>
  <c r="V518" i="3" s="1"/>
  <c r="S534" i="3"/>
  <c r="U542" i="3"/>
  <c r="S566" i="3"/>
  <c r="U574" i="3"/>
  <c r="S598" i="3"/>
  <c r="U638" i="3"/>
  <c r="U646" i="3"/>
  <c r="T639" i="3"/>
  <c r="T647" i="3"/>
  <c r="U631" i="3"/>
  <c r="U639" i="3"/>
  <c r="U647" i="3"/>
  <c r="W623" i="3"/>
  <c r="W631" i="3"/>
  <c r="W639" i="3"/>
  <c r="W647" i="3"/>
  <c r="T649" i="3"/>
  <c r="V649" i="3" s="1"/>
  <c r="N607" i="3"/>
  <c r="X615" i="3"/>
  <c r="X647" i="3"/>
  <c r="W649" i="3"/>
  <c r="AA9" i="1"/>
  <c r="AB9" i="1" s="1"/>
  <c r="AC9" i="1"/>
  <c r="AD9" i="1" s="1"/>
  <c r="U17" i="1"/>
  <c r="U25" i="1"/>
  <c r="X25" i="1"/>
  <c r="S33" i="1"/>
  <c r="AA12" i="1"/>
  <c r="AB12" i="1" s="1"/>
  <c r="T41" i="1"/>
  <c r="AC57" i="1"/>
  <c r="AD57" i="1" s="1"/>
  <c r="AA97" i="1"/>
  <c r="AB97" i="1" s="1"/>
  <c r="Z57" i="3"/>
  <c r="T33" i="1"/>
  <c r="W17" i="1"/>
  <c r="AC41" i="1"/>
  <c r="AD41" i="1" s="1"/>
  <c r="X17" i="1"/>
  <c r="AC49" i="1"/>
  <c r="AD49" i="1" s="1"/>
  <c r="Y9" i="1"/>
  <c r="W25" i="1"/>
  <c r="S65" i="1"/>
  <c r="T28" i="1"/>
  <c r="S44" i="1"/>
  <c r="S20" i="1"/>
  <c r="W28" i="1"/>
  <c r="U44" i="1"/>
  <c r="U12" i="1"/>
  <c r="T20" i="1"/>
  <c r="X28" i="1"/>
  <c r="X12" i="1"/>
  <c r="U20" i="1"/>
  <c r="Y28" i="1"/>
  <c r="Y12" i="1"/>
  <c r="AA20" i="1"/>
  <c r="AB20" i="1" s="1"/>
  <c r="AL655" i="3"/>
  <c r="AA44" i="1"/>
  <c r="AB44" i="1" s="1"/>
  <c r="AF655" i="3"/>
  <c r="S36" i="1"/>
  <c r="U36" i="1"/>
  <c r="W36" i="1"/>
  <c r="S29" i="1"/>
  <c r="T13" i="1"/>
  <c r="W81" i="1"/>
  <c r="AC81" i="1"/>
  <c r="AD81" i="1" s="1"/>
  <c r="U26" i="1"/>
  <c r="U121" i="1"/>
  <c r="S12" i="1"/>
  <c r="X20" i="1"/>
  <c r="AC28" i="1"/>
  <c r="AD28" i="1" s="1"/>
  <c r="AC52" i="1"/>
  <c r="AD52" i="1" s="1"/>
  <c r="T116" i="1"/>
  <c r="T12" i="1"/>
  <c r="Y20" i="1"/>
  <c r="S28" i="1"/>
  <c r="X116" i="1"/>
  <c r="W12" i="1"/>
  <c r="AC20" i="1"/>
  <c r="AD20" i="1" s="1"/>
  <c r="T26" i="1"/>
  <c r="U28" i="1"/>
  <c r="T44" i="1"/>
  <c r="U76" i="1"/>
  <c r="AC12" i="1"/>
  <c r="AD12" i="1" s="1"/>
  <c r="W20" i="1"/>
  <c r="AA28" i="1"/>
  <c r="AB28" i="1" s="1"/>
  <c r="X36" i="1"/>
  <c r="Y52" i="1"/>
  <c r="W100" i="1"/>
  <c r="U148" i="1"/>
  <c r="AA36" i="1"/>
  <c r="AB36" i="1" s="1"/>
  <c r="X44" i="1"/>
  <c r="X60" i="1"/>
  <c r="AC84" i="1"/>
  <c r="AD84" i="1" s="1"/>
  <c r="U132" i="1"/>
  <c r="AC36" i="1"/>
  <c r="AD36" i="1" s="1"/>
  <c r="Y44" i="1"/>
  <c r="AA60" i="1"/>
  <c r="AB60" i="1" s="1"/>
  <c r="AC140" i="1"/>
  <c r="AD140" i="1" s="1"/>
  <c r="T36" i="1"/>
  <c r="AC44" i="1"/>
  <c r="AD44" i="1" s="1"/>
  <c r="AC68" i="1"/>
  <c r="AD68" i="1" s="1"/>
  <c r="AA100" i="1"/>
  <c r="AB100" i="1" s="1"/>
  <c r="Y36" i="1"/>
  <c r="W44" i="1"/>
  <c r="X84" i="1"/>
  <c r="AC124" i="1"/>
  <c r="AD124" i="1" s="1"/>
  <c r="T52" i="1"/>
  <c r="S60" i="1"/>
  <c r="AC76" i="1"/>
  <c r="AD76" i="1" s="1"/>
  <c r="X92" i="1"/>
  <c r="S108" i="1"/>
  <c r="Y132" i="1"/>
  <c r="AC148" i="1"/>
  <c r="AD148" i="1" s="1"/>
  <c r="U52" i="1"/>
  <c r="T60" i="1"/>
  <c r="S68" i="1"/>
  <c r="AA92" i="1"/>
  <c r="AB92" i="1" s="1"/>
  <c r="T108" i="1"/>
  <c r="S124" i="1"/>
  <c r="S140" i="1"/>
  <c r="Y156" i="1"/>
  <c r="W52" i="1"/>
  <c r="U60" i="1"/>
  <c r="X68" i="1"/>
  <c r="AC92" i="1"/>
  <c r="AD92" i="1" s="1"/>
  <c r="Y108" i="1"/>
  <c r="X124" i="1"/>
  <c r="U140" i="1"/>
  <c r="AC156" i="1"/>
  <c r="AD156" i="1" s="1"/>
  <c r="X52" i="1"/>
  <c r="W60" i="1"/>
  <c r="Y68" i="1"/>
  <c r="W84" i="1"/>
  <c r="AA108" i="1"/>
  <c r="AB108" i="1" s="1"/>
  <c r="Y124" i="1"/>
  <c r="W140" i="1"/>
  <c r="AA52" i="1"/>
  <c r="AB52" i="1" s="1"/>
  <c r="Y60" i="1"/>
  <c r="S76" i="1"/>
  <c r="AA84" i="1"/>
  <c r="AB84" i="1" s="1"/>
  <c r="X100" i="1"/>
  <c r="U116" i="1"/>
  <c r="T132" i="1"/>
  <c r="S148" i="1"/>
  <c r="S52" i="1"/>
  <c r="AC60" i="1"/>
  <c r="AD60" i="1" s="1"/>
  <c r="W76" i="1"/>
  <c r="W92" i="1"/>
  <c r="AC100" i="1"/>
  <c r="AD100" i="1" s="1"/>
  <c r="Y116" i="1"/>
  <c r="X132" i="1"/>
  <c r="W148" i="1"/>
  <c r="Y138" i="1"/>
  <c r="W53" i="1"/>
  <c r="S41" i="1"/>
  <c r="AA57" i="1"/>
  <c r="AB57" i="1" s="1"/>
  <c r="S49" i="1"/>
  <c r="X89" i="1"/>
  <c r="X129" i="1"/>
  <c r="T49" i="1"/>
  <c r="T81" i="1"/>
  <c r="Y89" i="1"/>
  <c r="AC33" i="1"/>
  <c r="AD33" i="1" s="1"/>
  <c r="S57" i="1"/>
  <c r="U73" i="1"/>
  <c r="T146" i="1"/>
  <c r="N223" i="1"/>
  <c r="N200" i="1"/>
  <c r="N159" i="1"/>
  <c r="N136" i="1"/>
  <c r="N95" i="1"/>
  <c r="N72" i="1"/>
  <c r="N54" i="1"/>
  <c r="N31" i="1"/>
  <c r="N240" i="1"/>
  <c r="N222" i="1"/>
  <c r="N199" i="1"/>
  <c r="N176" i="1"/>
  <c r="N158" i="1"/>
  <c r="N135" i="1"/>
  <c r="N112" i="1"/>
  <c r="N94" i="1"/>
  <c r="N71" i="1"/>
  <c r="N48" i="1"/>
  <c r="N30" i="1"/>
  <c r="N239" i="1"/>
  <c r="N216" i="1"/>
  <c r="N198" i="1"/>
  <c r="N175" i="1"/>
  <c r="N152" i="1"/>
  <c r="N134" i="1"/>
  <c r="N111" i="1"/>
  <c r="N88" i="1"/>
  <c r="N70" i="1"/>
  <c r="N47" i="1"/>
  <c r="N24" i="1"/>
  <c r="N238" i="1"/>
  <c r="N215" i="1"/>
  <c r="N192" i="1"/>
  <c r="N174" i="1"/>
  <c r="N151" i="1"/>
  <c r="N128" i="1"/>
  <c r="N110" i="1"/>
  <c r="N87" i="1"/>
  <c r="N64" i="1"/>
  <c r="N46" i="1"/>
  <c r="N118" i="1"/>
  <c r="N232" i="1"/>
  <c r="N214" i="1"/>
  <c r="N191" i="1"/>
  <c r="N168" i="1"/>
  <c r="N150" i="1"/>
  <c r="N127" i="1"/>
  <c r="N104" i="1"/>
  <c r="N86" i="1"/>
  <c r="N63" i="1"/>
  <c r="N40" i="1"/>
  <c r="N22" i="1"/>
  <c r="N231" i="1"/>
  <c r="N208" i="1"/>
  <c r="N190" i="1"/>
  <c r="N167" i="1"/>
  <c r="N144" i="1"/>
  <c r="N126" i="1"/>
  <c r="N103" i="1"/>
  <c r="N80" i="1"/>
  <c r="N62" i="1"/>
  <c r="N39" i="1"/>
  <c r="N16" i="1"/>
  <c r="N246" i="1"/>
  <c r="N182" i="1"/>
  <c r="N248" i="1"/>
  <c r="N230" i="1"/>
  <c r="N207" i="1"/>
  <c r="N184" i="1"/>
  <c r="N166" i="1"/>
  <c r="N143" i="1"/>
  <c r="N120" i="1"/>
  <c r="N102" i="1"/>
  <c r="N79" i="1"/>
  <c r="N56" i="1"/>
  <c r="N38" i="1"/>
  <c r="N15" i="1"/>
  <c r="N247" i="1"/>
  <c r="N224" i="1"/>
  <c r="N206" i="1"/>
  <c r="N183" i="1"/>
  <c r="N160" i="1"/>
  <c r="N142" i="1"/>
  <c r="N119" i="1"/>
  <c r="N96" i="1"/>
  <c r="N78" i="1"/>
  <c r="N32" i="1"/>
  <c r="N14" i="1"/>
  <c r="S9" i="1"/>
  <c r="Y17" i="1"/>
  <c r="Y25" i="1"/>
  <c r="U33" i="1"/>
  <c r="U41" i="1"/>
  <c r="U49" i="1"/>
  <c r="T57" i="1"/>
  <c r="X65" i="1"/>
  <c r="W73" i="1"/>
  <c r="S113" i="1"/>
  <c r="U153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45" i="1"/>
  <c r="N37" i="1"/>
  <c r="N29" i="1"/>
  <c r="N21" i="1"/>
  <c r="N13" i="1"/>
  <c r="T9" i="1"/>
  <c r="AA17" i="1"/>
  <c r="AB17" i="1" s="1"/>
  <c r="AA25" i="1"/>
  <c r="AB25" i="1" s="1"/>
  <c r="W33" i="1"/>
  <c r="W41" i="1"/>
  <c r="W49" i="1"/>
  <c r="U57" i="1"/>
  <c r="Y65" i="1"/>
  <c r="W113" i="1"/>
  <c r="S145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U9" i="1"/>
  <c r="S10" i="1"/>
  <c r="AC17" i="1"/>
  <c r="AD17" i="1" s="1"/>
  <c r="AC25" i="1"/>
  <c r="AD25" i="1" s="1"/>
  <c r="X33" i="1"/>
  <c r="X41" i="1"/>
  <c r="X49" i="1"/>
  <c r="W57" i="1"/>
  <c r="AC65" i="1"/>
  <c r="AD65" i="1" s="1"/>
  <c r="W105" i="1"/>
  <c r="AC113" i="1"/>
  <c r="AD113" i="1" s="1"/>
  <c r="S137" i="1"/>
  <c r="T145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35" i="1"/>
  <c r="N27" i="1"/>
  <c r="N19" i="1"/>
  <c r="N11" i="1"/>
  <c r="W9" i="1"/>
  <c r="T10" i="1"/>
  <c r="S17" i="1"/>
  <c r="S25" i="1"/>
  <c r="Y33" i="1"/>
  <c r="Y41" i="1"/>
  <c r="Y49" i="1"/>
  <c r="X57" i="1"/>
  <c r="T97" i="1"/>
  <c r="AA105" i="1"/>
  <c r="AB105" i="1" s="1"/>
  <c r="T137" i="1"/>
  <c r="U161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50" i="1"/>
  <c r="N42" i="1"/>
  <c r="N34" i="1"/>
  <c r="N26" i="1"/>
  <c r="N18" i="1"/>
  <c r="N10" i="1"/>
  <c r="X9" i="1"/>
  <c r="T17" i="1"/>
  <c r="T25" i="1"/>
  <c r="AA33" i="1"/>
  <c r="AB33" i="1" s="1"/>
  <c r="AA41" i="1"/>
  <c r="AB41" i="1" s="1"/>
  <c r="AA49" i="1"/>
  <c r="AB49" i="1" s="1"/>
  <c r="Y57" i="1"/>
  <c r="S89" i="1"/>
  <c r="Y97" i="1"/>
  <c r="S129" i="1"/>
  <c r="X17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X18" i="1"/>
  <c r="Y18" i="1"/>
  <c r="X21" i="1"/>
  <c r="X34" i="1"/>
  <c r="Y34" i="1"/>
  <c r="S188" i="1"/>
  <c r="S106" i="1"/>
  <c r="X164" i="1"/>
  <c r="X172" i="1"/>
  <c r="T61" i="1"/>
  <c r="T74" i="1"/>
  <c r="U37" i="1"/>
  <c r="S90" i="1"/>
  <c r="AA178" i="1"/>
  <c r="AB178" i="1" s="1"/>
  <c r="U146" i="1"/>
  <c r="U180" i="1"/>
  <c r="AC164" i="1"/>
  <c r="AD164" i="1" s="1"/>
  <c r="Y172" i="1"/>
  <c r="T42" i="1"/>
  <c r="X58" i="1"/>
  <c r="S74" i="1"/>
  <c r="AC167" i="1"/>
  <c r="AD167" i="1" s="1"/>
  <c r="S191" i="1"/>
  <c r="Y50" i="1"/>
  <c r="T90" i="1"/>
  <c r="AA50" i="1"/>
  <c r="AB50" i="1" s="1"/>
  <c r="S42" i="1"/>
  <c r="W58" i="1"/>
  <c r="T153" i="1"/>
  <c r="W180" i="1"/>
  <c r="AC172" i="1"/>
  <c r="AD172" i="1" s="1"/>
  <c r="U185" i="1"/>
  <c r="AC188" i="1"/>
  <c r="AD188" i="1" s="1"/>
  <c r="S164" i="1"/>
  <c r="Z253" i="1"/>
  <c r="Y109" i="1"/>
  <c r="AC165" i="1"/>
  <c r="AD165" i="1" s="1"/>
  <c r="U10" i="1"/>
  <c r="AA18" i="1"/>
  <c r="AB18" i="1" s="1"/>
  <c r="W26" i="1"/>
  <c r="AA34" i="1"/>
  <c r="AB34" i="1" s="1"/>
  <c r="U42" i="1"/>
  <c r="AC50" i="1"/>
  <c r="AD50" i="1" s="1"/>
  <c r="Y58" i="1"/>
  <c r="Y74" i="1"/>
  <c r="W90" i="1"/>
  <c r="W106" i="1"/>
  <c r="AA146" i="1"/>
  <c r="AB146" i="1" s="1"/>
  <c r="W10" i="1"/>
  <c r="AC18" i="1"/>
  <c r="AD18" i="1" s="1"/>
  <c r="X26" i="1"/>
  <c r="AC34" i="1"/>
  <c r="AD34" i="1" s="1"/>
  <c r="W42" i="1"/>
  <c r="S50" i="1"/>
  <c r="AA58" i="1"/>
  <c r="AB58" i="1" s="1"/>
  <c r="AA74" i="1"/>
  <c r="AB74" i="1" s="1"/>
  <c r="X90" i="1"/>
  <c r="X106" i="1"/>
  <c r="X10" i="1"/>
  <c r="S18" i="1"/>
  <c r="Y26" i="1"/>
  <c r="S34" i="1"/>
  <c r="X42" i="1"/>
  <c r="T50" i="1"/>
  <c r="AC58" i="1"/>
  <c r="AD58" i="1" s="1"/>
  <c r="U66" i="1"/>
  <c r="T82" i="1"/>
  <c r="S98" i="1"/>
  <c r="X114" i="1"/>
  <c r="S122" i="1"/>
  <c r="Y10" i="1"/>
  <c r="T18" i="1"/>
  <c r="AA26" i="1"/>
  <c r="AB26" i="1" s="1"/>
  <c r="T34" i="1"/>
  <c r="Y42" i="1"/>
  <c r="U50" i="1"/>
  <c r="S58" i="1"/>
  <c r="W66" i="1"/>
  <c r="U82" i="1"/>
  <c r="T98" i="1"/>
  <c r="Y114" i="1"/>
  <c r="W122" i="1"/>
  <c r="AA10" i="1"/>
  <c r="AB10" i="1" s="1"/>
  <c r="U18" i="1"/>
  <c r="AC26" i="1"/>
  <c r="AD26" i="1" s="1"/>
  <c r="U34" i="1"/>
  <c r="AA42" i="1"/>
  <c r="AB42" i="1" s="1"/>
  <c r="W50" i="1"/>
  <c r="T58" i="1"/>
  <c r="Y66" i="1"/>
  <c r="X82" i="1"/>
  <c r="W98" i="1"/>
  <c r="X130" i="1"/>
  <c r="S138" i="1"/>
  <c r="U186" i="1"/>
  <c r="U58" i="1"/>
  <c r="AA66" i="1"/>
  <c r="AB66" i="1" s="1"/>
  <c r="Y82" i="1"/>
  <c r="X98" i="1"/>
  <c r="Y130" i="1"/>
  <c r="T138" i="1"/>
  <c r="AC30" i="1"/>
  <c r="AD30" i="1" s="1"/>
  <c r="Y77" i="1"/>
  <c r="T101" i="1"/>
  <c r="U133" i="1"/>
  <c r="AC173" i="1"/>
  <c r="AD173" i="1" s="1"/>
  <c r="X22" i="1"/>
  <c r="AC78" i="1"/>
  <c r="AD78" i="1" s="1"/>
  <c r="T93" i="1"/>
  <c r="Y141" i="1"/>
  <c r="AC205" i="1"/>
  <c r="AD205" i="1" s="1"/>
  <c r="X70" i="1"/>
  <c r="W157" i="1"/>
  <c r="W14" i="1"/>
  <c r="AA45" i="1"/>
  <c r="AB45" i="1" s="1"/>
  <c r="T85" i="1"/>
  <c r="AC149" i="1"/>
  <c r="AD149" i="1" s="1"/>
  <c r="AC13" i="1"/>
  <c r="AD13" i="1" s="1"/>
  <c r="U21" i="1"/>
  <c r="AA29" i="1"/>
  <c r="AB29" i="1" s="1"/>
  <c r="S37" i="1"/>
  <c r="X45" i="1"/>
  <c r="T53" i="1"/>
  <c r="X69" i="1"/>
  <c r="S77" i="1"/>
  <c r="U109" i="1"/>
  <c r="AA117" i="1"/>
  <c r="AB117" i="1" s="1"/>
  <c r="S141" i="1"/>
  <c r="X149" i="1"/>
  <c r="W165" i="1"/>
  <c r="W173" i="1"/>
  <c r="X181" i="1"/>
  <c r="T197" i="1"/>
  <c r="S13" i="1"/>
  <c r="W21" i="1"/>
  <c r="AC29" i="1"/>
  <c r="AD29" i="1" s="1"/>
  <c r="T37" i="1"/>
  <c r="Y45" i="1"/>
  <c r="U53" i="1"/>
  <c r="S61" i="1"/>
  <c r="Y69" i="1"/>
  <c r="X77" i="1"/>
  <c r="S85" i="1"/>
  <c r="S93" i="1"/>
  <c r="S101" i="1"/>
  <c r="W109" i="1"/>
  <c r="AC117" i="1"/>
  <c r="AD117" i="1" s="1"/>
  <c r="T133" i="1"/>
  <c r="X141" i="1"/>
  <c r="Y149" i="1"/>
  <c r="U157" i="1"/>
  <c r="X165" i="1"/>
  <c r="X173" i="1"/>
  <c r="Y181" i="1"/>
  <c r="W205" i="1"/>
  <c r="U13" i="1"/>
  <c r="Y21" i="1"/>
  <c r="T29" i="1"/>
  <c r="W37" i="1"/>
  <c r="AC45" i="1"/>
  <c r="AD45" i="1" s="1"/>
  <c r="X53" i="1"/>
  <c r="U61" i="1"/>
  <c r="AC77" i="1"/>
  <c r="AD77" i="1" s="1"/>
  <c r="W85" i="1"/>
  <c r="W93" i="1"/>
  <c r="W101" i="1"/>
  <c r="AA109" i="1"/>
  <c r="AB109" i="1" s="1"/>
  <c r="T125" i="1"/>
  <c r="AA133" i="1"/>
  <c r="AB133" i="1" s="1"/>
  <c r="AC141" i="1"/>
  <c r="AD141" i="1" s="1"/>
  <c r="AA157" i="1"/>
  <c r="AB157" i="1" s="1"/>
  <c r="U213" i="1"/>
  <c r="W13" i="1"/>
  <c r="AA21" i="1"/>
  <c r="AB21" i="1" s="1"/>
  <c r="U29" i="1"/>
  <c r="X37" i="1"/>
  <c r="S45" i="1"/>
  <c r="Y53" i="1"/>
  <c r="X61" i="1"/>
  <c r="X85" i="1"/>
  <c r="X93" i="1"/>
  <c r="X101" i="1"/>
  <c r="U125" i="1"/>
  <c r="AC133" i="1"/>
  <c r="AD133" i="1" s="1"/>
  <c r="X13" i="1"/>
  <c r="AC21" i="1"/>
  <c r="AD21" i="1" s="1"/>
  <c r="W29" i="1"/>
  <c r="Y37" i="1"/>
  <c r="T45" i="1"/>
  <c r="AA53" i="1"/>
  <c r="AB53" i="1" s="1"/>
  <c r="Y61" i="1"/>
  <c r="X125" i="1"/>
  <c r="Y13" i="1"/>
  <c r="S21" i="1"/>
  <c r="X29" i="1"/>
  <c r="AA37" i="1"/>
  <c r="AB37" i="1" s="1"/>
  <c r="U45" i="1"/>
  <c r="AC53" i="1"/>
  <c r="AD53" i="1" s="1"/>
  <c r="AA61" i="1"/>
  <c r="AB61" i="1" s="1"/>
  <c r="T69" i="1"/>
  <c r="T117" i="1"/>
  <c r="Y125" i="1"/>
  <c r="Y189" i="1"/>
  <c r="S53" i="1"/>
  <c r="AC61" i="1"/>
  <c r="AD61" i="1" s="1"/>
  <c r="U69" i="1"/>
  <c r="U117" i="1"/>
  <c r="S149" i="1"/>
  <c r="AC229" i="1"/>
  <c r="AD229" i="1" s="1"/>
  <c r="S15" i="1"/>
  <c r="S71" i="1"/>
  <c r="S156" i="1"/>
  <c r="X183" i="1"/>
  <c r="S39" i="1"/>
  <c r="X151" i="1"/>
  <c r="X156" i="1"/>
  <c r="AA199" i="1"/>
  <c r="AB199" i="1" s="1"/>
  <c r="AC55" i="1"/>
  <c r="AD55" i="1" s="1"/>
  <c r="AA135" i="1"/>
  <c r="AB135" i="1" s="1"/>
  <c r="Y79" i="1"/>
  <c r="Y127" i="1"/>
  <c r="Y31" i="1"/>
  <c r="X63" i="1"/>
  <c r="X87" i="1"/>
  <c r="Y164" i="1"/>
  <c r="S169" i="1"/>
  <c r="S172" i="1"/>
  <c r="W95" i="1"/>
  <c r="W119" i="1"/>
  <c r="Y159" i="1"/>
  <c r="S215" i="1"/>
  <c r="W23" i="1"/>
  <c r="U47" i="1"/>
  <c r="U103" i="1"/>
  <c r="U111" i="1"/>
  <c r="T188" i="1"/>
  <c r="W43" i="1"/>
  <c r="Y59" i="1"/>
  <c r="U221" i="1"/>
  <c r="T15" i="1"/>
  <c r="X23" i="1"/>
  <c r="AA31" i="1"/>
  <c r="AB31" i="1" s="1"/>
  <c r="T39" i="1"/>
  <c r="W47" i="1"/>
  <c r="S55" i="1"/>
  <c r="Y63" i="1"/>
  <c r="T71" i="1"/>
  <c r="AA79" i="1"/>
  <c r="AB79" i="1" s="1"/>
  <c r="Y87" i="1"/>
  <c r="X95" i="1"/>
  <c r="W103" i="1"/>
  <c r="W111" i="1"/>
  <c r="X119" i="1"/>
  <c r="AA127" i="1"/>
  <c r="AB127" i="1" s="1"/>
  <c r="AC135" i="1"/>
  <c r="AD135" i="1" s="1"/>
  <c r="Y151" i="1"/>
  <c r="AA159" i="1"/>
  <c r="AB159" i="1" s="1"/>
  <c r="AA183" i="1"/>
  <c r="AB183" i="1" s="1"/>
  <c r="X191" i="1"/>
  <c r="AC199" i="1"/>
  <c r="AD199" i="1" s="1"/>
  <c r="U15" i="1"/>
  <c r="Y23" i="1"/>
  <c r="AC31" i="1"/>
  <c r="AD31" i="1" s="1"/>
  <c r="U39" i="1"/>
  <c r="X47" i="1"/>
  <c r="T55" i="1"/>
  <c r="AA63" i="1"/>
  <c r="AB63" i="1" s="1"/>
  <c r="U71" i="1"/>
  <c r="AC79" i="1"/>
  <c r="AD79" i="1" s="1"/>
  <c r="AA87" i="1"/>
  <c r="AB87" i="1" s="1"/>
  <c r="Y95" i="1"/>
  <c r="X103" i="1"/>
  <c r="X111" i="1"/>
  <c r="Y119" i="1"/>
  <c r="AC127" i="1"/>
  <c r="AD127" i="1" s="1"/>
  <c r="S135" i="1"/>
  <c r="S143" i="1"/>
  <c r="AA151" i="1"/>
  <c r="AB151" i="1" s="1"/>
  <c r="AC159" i="1"/>
  <c r="AD159" i="1" s="1"/>
  <c r="Y191" i="1"/>
  <c r="S223" i="1"/>
  <c r="W15" i="1"/>
  <c r="AA23" i="1"/>
  <c r="AB23" i="1" s="1"/>
  <c r="S31" i="1"/>
  <c r="W39" i="1"/>
  <c r="Y47" i="1"/>
  <c r="U55" i="1"/>
  <c r="AC63" i="1"/>
  <c r="AD63" i="1" s="1"/>
  <c r="W71" i="1"/>
  <c r="S79" i="1"/>
  <c r="AC87" i="1"/>
  <c r="AD87" i="1" s="1"/>
  <c r="AA95" i="1"/>
  <c r="AB95" i="1" s="1"/>
  <c r="Y103" i="1"/>
  <c r="Y111" i="1"/>
  <c r="AA119" i="1"/>
  <c r="AB119" i="1" s="1"/>
  <c r="S127" i="1"/>
  <c r="T135" i="1"/>
  <c r="U143" i="1"/>
  <c r="S175" i="1"/>
  <c r="AA191" i="1"/>
  <c r="AB191" i="1" s="1"/>
  <c r="T223" i="1"/>
  <c r="X15" i="1"/>
  <c r="AC23" i="1"/>
  <c r="AD23" i="1" s="1"/>
  <c r="T31" i="1"/>
  <c r="X39" i="1"/>
  <c r="AA47" i="1"/>
  <c r="AB47" i="1" s="1"/>
  <c r="W55" i="1"/>
  <c r="S63" i="1"/>
  <c r="X71" i="1"/>
  <c r="T79" i="1"/>
  <c r="S87" i="1"/>
  <c r="AC95" i="1"/>
  <c r="AD95" i="1" s="1"/>
  <c r="AA103" i="1"/>
  <c r="AB103" i="1" s="1"/>
  <c r="AA111" i="1"/>
  <c r="AB111" i="1" s="1"/>
  <c r="AC119" i="1"/>
  <c r="AD119" i="1" s="1"/>
  <c r="T127" i="1"/>
  <c r="U135" i="1"/>
  <c r="W143" i="1"/>
  <c r="U175" i="1"/>
  <c r="W207" i="1"/>
  <c r="X223" i="1"/>
  <c r="Y15" i="1"/>
  <c r="S23" i="1"/>
  <c r="U31" i="1"/>
  <c r="Y39" i="1"/>
  <c r="AC47" i="1"/>
  <c r="AD47" i="1" s="1"/>
  <c r="X55" i="1"/>
  <c r="T63" i="1"/>
  <c r="Y71" i="1"/>
  <c r="U79" i="1"/>
  <c r="T87" i="1"/>
  <c r="S95" i="1"/>
  <c r="AC103" i="1"/>
  <c r="AD103" i="1" s="1"/>
  <c r="AC111" i="1"/>
  <c r="AD111" i="1" s="1"/>
  <c r="S119" i="1"/>
  <c r="U127" i="1"/>
  <c r="W135" i="1"/>
  <c r="X143" i="1"/>
  <c r="T167" i="1"/>
  <c r="AA175" i="1"/>
  <c r="AB175" i="1" s="1"/>
  <c r="X207" i="1"/>
  <c r="AA15" i="1"/>
  <c r="AB15" i="1" s="1"/>
  <c r="T23" i="1"/>
  <c r="W31" i="1"/>
  <c r="AA39" i="1"/>
  <c r="AB39" i="1" s="1"/>
  <c r="S47" i="1"/>
  <c r="Y55" i="1"/>
  <c r="U63" i="1"/>
  <c r="AA71" i="1"/>
  <c r="AB71" i="1" s="1"/>
  <c r="W79" i="1"/>
  <c r="U87" i="1"/>
  <c r="T95" i="1"/>
  <c r="S103" i="1"/>
  <c r="S111" i="1"/>
  <c r="T119" i="1"/>
  <c r="W127" i="1"/>
  <c r="X135" i="1"/>
  <c r="AA143" i="1"/>
  <c r="AB143" i="1" s="1"/>
  <c r="Y167" i="1"/>
  <c r="AC175" i="1"/>
  <c r="AD175" i="1" s="1"/>
  <c r="U183" i="1"/>
  <c r="S199" i="1"/>
  <c r="Y207" i="1"/>
  <c r="U23" i="1"/>
  <c r="AA55" i="1"/>
  <c r="AB55" i="1" s="1"/>
  <c r="AC143" i="1"/>
  <c r="AD143" i="1" s="1"/>
  <c r="S151" i="1"/>
  <c r="T159" i="1"/>
  <c r="AA167" i="1"/>
  <c r="AB167" i="1" s="1"/>
  <c r="W183" i="1"/>
  <c r="U199" i="1"/>
  <c r="S239" i="1"/>
  <c r="S27" i="1"/>
  <c r="S35" i="1"/>
  <c r="U83" i="1"/>
  <c r="U11" i="1"/>
  <c r="W19" i="1"/>
  <c r="T67" i="1"/>
  <c r="X11" i="1"/>
  <c r="Y19" i="1"/>
  <c r="AA51" i="1"/>
  <c r="AB51" i="1" s="1"/>
  <c r="Y163" i="1"/>
  <c r="S75" i="1"/>
  <c r="T187" i="1"/>
  <c r="U65" i="1"/>
  <c r="S66" i="1"/>
  <c r="U68" i="1"/>
  <c r="AC69" i="1"/>
  <c r="AD69" i="1" s="1"/>
  <c r="AA73" i="1"/>
  <c r="AB73" i="1" s="1"/>
  <c r="W74" i="1"/>
  <c r="Y76" i="1"/>
  <c r="U77" i="1"/>
  <c r="AC82" i="1"/>
  <c r="AD82" i="1" s="1"/>
  <c r="T84" i="1"/>
  <c r="AA85" i="1"/>
  <c r="AB85" i="1" s="1"/>
  <c r="AA90" i="1"/>
  <c r="AB90" i="1" s="1"/>
  <c r="T92" i="1"/>
  <c r="AA93" i="1"/>
  <c r="AB93" i="1" s="1"/>
  <c r="AA98" i="1"/>
  <c r="AB98" i="1" s="1"/>
  <c r="T100" i="1"/>
  <c r="AA101" i="1"/>
  <c r="AB101" i="1" s="1"/>
  <c r="W108" i="1"/>
  <c r="S109" i="1"/>
  <c r="S114" i="1"/>
  <c r="AC116" i="1"/>
  <c r="AD116" i="1" s="1"/>
  <c r="X117" i="1"/>
  <c r="AA121" i="1"/>
  <c r="AB121" i="1" s="1"/>
  <c r="AC122" i="1"/>
  <c r="AD122" i="1" s="1"/>
  <c r="U124" i="1"/>
  <c r="AC125" i="1"/>
  <c r="AD125" i="1" s="1"/>
  <c r="S130" i="1"/>
  <c r="AC132" i="1"/>
  <c r="AD132" i="1" s="1"/>
  <c r="X133" i="1"/>
  <c r="Y140" i="1"/>
  <c r="U141" i="1"/>
  <c r="Y148" i="1"/>
  <c r="U149" i="1"/>
  <c r="W154" i="1"/>
  <c r="U156" i="1"/>
  <c r="U164" i="1"/>
  <c r="Y170" i="1"/>
  <c r="U172" i="1"/>
  <c r="AA180" i="1"/>
  <c r="AB180" i="1" s="1"/>
  <c r="X188" i="1"/>
  <c r="T196" i="1"/>
  <c r="T212" i="1"/>
  <c r="T244" i="1"/>
  <c r="W65" i="1"/>
  <c r="T66" i="1"/>
  <c r="W68" i="1"/>
  <c r="S69" i="1"/>
  <c r="AC73" i="1"/>
  <c r="AD73" i="1" s="1"/>
  <c r="X74" i="1"/>
  <c r="AA76" i="1"/>
  <c r="AB76" i="1" s="1"/>
  <c r="W77" i="1"/>
  <c r="S81" i="1"/>
  <c r="S82" i="1"/>
  <c r="U84" i="1"/>
  <c r="AC85" i="1"/>
  <c r="AD85" i="1" s="1"/>
  <c r="AC90" i="1"/>
  <c r="AD90" i="1" s="1"/>
  <c r="U92" i="1"/>
  <c r="AC93" i="1"/>
  <c r="AD93" i="1" s="1"/>
  <c r="AC98" i="1"/>
  <c r="AD98" i="1" s="1"/>
  <c r="U100" i="1"/>
  <c r="AC101" i="1"/>
  <c r="AD101" i="1" s="1"/>
  <c r="X108" i="1"/>
  <c r="T109" i="1"/>
  <c r="T114" i="1"/>
  <c r="S116" i="1"/>
  <c r="Y117" i="1"/>
  <c r="AC121" i="1"/>
  <c r="AD121" i="1" s="1"/>
  <c r="W124" i="1"/>
  <c r="S125" i="1"/>
  <c r="T130" i="1"/>
  <c r="S132" i="1"/>
  <c r="Y133" i="1"/>
  <c r="AA140" i="1"/>
  <c r="AB140" i="1" s="1"/>
  <c r="W141" i="1"/>
  <c r="AA148" i="1"/>
  <c r="AB148" i="1" s="1"/>
  <c r="W149" i="1"/>
  <c r="W156" i="1"/>
  <c r="T157" i="1"/>
  <c r="W164" i="1"/>
  <c r="U165" i="1"/>
  <c r="W172" i="1"/>
  <c r="S173" i="1"/>
  <c r="AC180" i="1"/>
  <c r="AD180" i="1" s="1"/>
  <c r="Y188" i="1"/>
  <c r="T201" i="1"/>
  <c r="U204" i="1"/>
  <c r="U228" i="1"/>
  <c r="Y244" i="1"/>
  <c r="AA65" i="1"/>
  <c r="AB65" i="1" s="1"/>
  <c r="X66" i="1"/>
  <c r="AA68" i="1"/>
  <c r="AB68" i="1" s="1"/>
  <c r="W69" i="1"/>
  <c r="S73" i="1"/>
  <c r="AC74" i="1"/>
  <c r="AD74" i="1" s="1"/>
  <c r="T76" i="1"/>
  <c r="AA77" i="1"/>
  <c r="AB77" i="1" s="1"/>
  <c r="W82" i="1"/>
  <c r="Y84" i="1"/>
  <c r="U85" i="1"/>
  <c r="U90" i="1"/>
  <c r="Y92" i="1"/>
  <c r="U93" i="1"/>
  <c r="U98" i="1"/>
  <c r="Y100" i="1"/>
  <c r="U101" i="1"/>
  <c r="U105" i="1"/>
  <c r="T106" i="1"/>
  <c r="AC108" i="1"/>
  <c r="AD108" i="1" s="1"/>
  <c r="X109" i="1"/>
  <c r="W116" i="1"/>
  <c r="S117" i="1"/>
  <c r="AA124" i="1"/>
  <c r="AB124" i="1" s="1"/>
  <c r="W125" i="1"/>
  <c r="W129" i="1"/>
  <c r="W132" i="1"/>
  <c r="S133" i="1"/>
  <c r="X138" i="1"/>
  <c r="T140" i="1"/>
  <c r="AA141" i="1"/>
  <c r="AB141" i="1" s="1"/>
  <c r="Y146" i="1"/>
  <c r="T148" i="1"/>
  <c r="AA149" i="1"/>
  <c r="AB149" i="1" s="1"/>
  <c r="AA156" i="1"/>
  <c r="AB156" i="1" s="1"/>
  <c r="Y157" i="1"/>
  <c r="W161" i="1"/>
  <c r="AA164" i="1"/>
  <c r="AB164" i="1" s="1"/>
  <c r="AA165" i="1"/>
  <c r="AB165" i="1" s="1"/>
  <c r="W169" i="1"/>
  <c r="AA172" i="1"/>
  <c r="AB172" i="1" s="1"/>
  <c r="Y173" i="1"/>
  <c r="T180" i="1"/>
  <c r="T181" i="1"/>
  <c r="AC213" i="1"/>
  <c r="AD213" i="1" s="1"/>
  <c r="S229" i="1"/>
  <c r="X245" i="1"/>
  <c r="AC66" i="1"/>
  <c r="AD66" i="1" s="1"/>
  <c r="AC106" i="1"/>
  <c r="AD106" i="1" s="1"/>
  <c r="X122" i="1"/>
  <c r="X137" i="1"/>
  <c r="Y145" i="1"/>
  <c r="U154" i="1"/>
  <c r="X162" i="1"/>
  <c r="T170" i="1"/>
  <c r="Y180" i="1"/>
  <c r="W188" i="1"/>
  <c r="AC221" i="1"/>
  <c r="AD221" i="1" s="1"/>
  <c r="X237" i="1"/>
  <c r="X170" i="1"/>
  <c r="AA186" i="1"/>
  <c r="AB186" i="1" s="1"/>
  <c r="AC202" i="1"/>
  <c r="AD202" i="1" s="1"/>
  <c r="AA154" i="1"/>
  <c r="AB154" i="1" s="1"/>
  <c r="W226" i="1"/>
  <c r="AC154" i="1"/>
  <c r="AD154" i="1" s="1"/>
  <c r="S162" i="1"/>
  <c r="W162" i="1"/>
  <c r="T218" i="1"/>
  <c r="AC162" i="1"/>
  <c r="AD162" i="1" s="1"/>
  <c r="S170" i="1"/>
  <c r="W194" i="1"/>
  <c r="Y11" i="1"/>
  <c r="AA19" i="1"/>
  <c r="AB19" i="1" s="1"/>
  <c r="T27" i="1"/>
  <c r="T35" i="1"/>
  <c r="X43" i="1"/>
  <c r="AC51" i="1"/>
  <c r="AD51" i="1" s="1"/>
  <c r="AA59" i="1"/>
  <c r="AB59" i="1" s="1"/>
  <c r="Y67" i="1"/>
  <c r="U75" i="1"/>
  <c r="X83" i="1"/>
  <c r="Y185" i="1"/>
  <c r="S197" i="1"/>
  <c r="X205" i="1"/>
  <c r="W213" i="1"/>
  <c r="X229" i="1"/>
  <c r="T235" i="1"/>
  <c r="W211" i="1"/>
  <c r="AA11" i="1"/>
  <c r="AB11" i="1" s="1"/>
  <c r="AC19" i="1"/>
  <c r="AD19" i="1" s="1"/>
  <c r="U35" i="1"/>
  <c r="AC59" i="1"/>
  <c r="AD59" i="1" s="1"/>
  <c r="W75" i="1"/>
  <c r="Y83" i="1"/>
  <c r="AC11" i="1"/>
  <c r="AD11" i="1" s="1"/>
  <c r="S19" i="1"/>
  <c r="W27" i="1"/>
  <c r="W35" i="1"/>
  <c r="AA43" i="1"/>
  <c r="AB43" i="1" s="1"/>
  <c r="T51" i="1"/>
  <c r="S59" i="1"/>
  <c r="AC75" i="1"/>
  <c r="AD75" i="1" s="1"/>
  <c r="X131" i="1"/>
  <c r="S171" i="1"/>
  <c r="S195" i="1"/>
  <c r="X197" i="1"/>
  <c r="Y233" i="1"/>
  <c r="U27" i="1"/>
  <c r="S11" i="1"/>
  <c r="T19" i="1"/>
  <c r="X27" i="1"/>
  <c r="X35" i="1"/>
  <c r="AC43" i="1"/>
  <c r="AD43" i="1" s="1"/>
  <c r="U51" i="1"/>
  <c r="T59" i="1"/>
  <c r="T91" i="1"/>
  <c r="S177" i="1"/>
  <c r="T189" i="1"/>
  <c r="U193" i="1"/>
  <c r="Y197" i="1"/>
  <c r="T225" i="1"/>
  <c r="W251" i="1"/>
  <c r="Y43" i="1"/>
  <c r="S51" i="1"/>
  <c r="AA67" i="1"/>
  <c r="AB67" i="1" s="1"/>
  <c r="T11" i="1"/>
  <c r="U19" i="1"/>
  <c r="Y27" i="1"/>
  <c r="Y35" i="1"/>
  <c r="S43" i="1"/>
  <c r="W51" i="1"/>
  <c r="U59" i="1"/>
  <c r="U91" i="1"/>
  <c r="U189" i="1"/>
  <c r="W193" i="1"/>
  <c r="AA35" i="1"/>
  <c r="AB35" i="1" s="1"/>
  <c r="X51" i="1"/>
  <c r="AA91" i="1"/>
  <c r="AB91" i="1" s="1"/>
  <c r="X107" i="1"/>
  <c r="AA27" i="1"/>
  <c r="AB27" i="1" s="1"/>
  <c r="T43" i="1"/>
  <c r="W59" i="1"/>
  <c r="U43" i="1"/>
  <c r="S67" i="1"/>
  <c r="T83" i="1"/>
  <c r="Y99" i="1"/>
  <c r="S181" i="1"/>
  <c r="AA189" i="1"/>
  <c r="AB189" i="1" s="1"/>
  <c r="S205" i="1"/>
  <c r="AA221" i="1"/>
  <c r="AB221" i="1" s="1"/>
  <c r="W237" i="1"/>
  <c r="Y245" i="1"/>
  <c r="Y178" i="1"/>
  <c r="T204" i="1"/>
  <c r="Y210" i="1"/>
  <c r="Y212" i="1"/>
  <c r="U202" i="1"/>
  <c r="Y204" i="1"/>
  <c r="Y218" i="1"/>
  <c r="Y225" i="1"/>
  <c r="T228" i="1"/>
  <c r="U252" i="1"/>
  <c r="AC194" i="1"/>
  <c r="AD194" i="1" s="1"/>
  <c r="Y228" i="1"/>
  <c r="U244" i="1"/>
  <c r="T178" i="1"/>
  <c r="AC186" i="1"/>
  <c r="AD186" i="1" s="1"/>
  <c r="U210" i="1"/>
  <c r="U212" i="1"/>
  <c r="U220" i="1"/>
  <c r="N8" i="1"/>
  <c r="W86" i="1"/>
  <c r="Y14" i="1"/>
  <c r="AA22" i="1"/>
  <c r="AB22" i="1" s="1"/>
  <c r="Y30" i="1"/>
  <c r="S38" i="1"/>
  <c r="T143" i="1"/>
  <c r="AC151" i="1"/>
  <c r="AD151" i="1" s="1"/>
  <c r="S159" i="1"/>
  <c r="S167" i="1"/>
  <c r="T175" i="1"/>
  <c r="S180" i="1"/>
  <c r="Y183" i="1"/>
  <c r="U188" i="1"/>
  <c r="AC191" i="1"/>
  <c r="AD191" i="1" s="1"/>
  <c r="T199" i="1"/>
  <c r="T220" i="1"/>
  <c r="X239" i="1"/>
  <c r="S247" i="1"/>
  <c r="Y252" i="1"/>
  <c r="T247" i="1"/>
  <c r="AA38" i="1"/>
  <c r="AB38" i="1" s="1"/>
  <c r="S54" i="1"/>
  <c r="AC46" i="1"/>
  <c r="AD46" i="1" s="1"/>
  <c r="U54" i="1"/>
  <c r="W62" i="1"/>
  <c r="T151" i="1"/>
  <c r="U159" i="1"/>
  <c r="U167" i="1"/>
  <c r="W175" i="1"/>
  <c r="AC183" i="1"/>
  <c r="AD183" i="1" s="1"/>
  <c r="T191" i="1"/>
  <c r="U196" i="1"/>
  <c r="W199" i="1"/>
  <c r="T215" i="1"/>
  <c r="Y220" i="1"/>
  <c r="S231" i="1"/>
  <c r="T236" i="1"/>
  <c r="X247" i="1"/>
  <c r="T62" i="1"/>
  <c r="U151" i="1"/>
  <c r="W159" i="1"/>
  <c r="W167" i="1"/>
  <c r="X175" i="1"/>
  <c r="S183" i="1"/>
  <c r="U191" i="1"/>
  <c r="Y196" i="1"/>
  <c r="X199" i="1"/>
  <c r="S207" i="1"/>
  <c r="X215" i="1"/>
  <c r="T231" i="1"/>
  <c r="U236" i="1"/>
  <c r="T46" i="1"/>
  <c r="U70" i="1"/>
  <c r="T207" i="1"/>
  <c r="X231" i="1"/>
  <c r="Y236" i="1"/>
  <c r="T94" i="1"/>
  <c r="U115" i="1"/>
  <c r="Y123" i="1"/>
  <c r="AA147" i="1"/>
  <c r="AB147" i="1" s="1"/>
  <c r="T203" i="1"/>
  <c r="AC219" i="1"/>
  <c r="AD219" i="1" s="1"/>
  <c r="AC227" i="1"/>
  <c r="AD227" i="1" s="1"/>
  <c r="U99" i="1"/>
  <c r="T107" i="1"/>
  <c r="Y115" i="1"/>
  <c r="X203" i="1"/>
  <c r="S211" i="1"/>
  <c r="T252" i="1"/>
  <c r="W110" i="1"/>
  <c r="U139" i="1"/>
  <c r="T155" i="1"/>
  <c r="S166" i="1"/>
  <c r="W195" i="1"/>
  <c r="T238" i="1"/>
  <c r="U243" i="1"/>
  <c r="AC139" i="1"/>
  <c r="AD139" i="1" s="1"/>
  <c r="AA155" i="1"/>
  <c r="AB155" i="1" s="1"/>
  <c r="S163" i="1"/>
  <c r="Y174" i="1"/>
  <c r="AC131" i="1"/>
  <c r="AD131" i="1" s="1"/>
  <c r="Y171" i="1"/>
  <c r="S179" i="1"/>
  <c r="AA187" i="1"/>
  <c r="AB187" i="1" s="1"/>
  <c r="AA235" i="1"/>
  <c r="AB235" i="1" s="1"/>
  <c r="AA251" i="1"/>
  <c r="AB251" i="1" s="1"/>
  <c r="U123" i="1"/>
  <c r="W147" i="1"/>
  <c r="Y179" i="1"/>
  <c r="U219" i="1"/>
  <c r="U227" i="1"/>
  <c r="AC243" i="1"/>
  <c r="AD243" i="1" s="1"/>
  <c r="Y8" i="1"/>
  <c r="W67" i="1"/>
  <c r="Y75" i="1"/>
  <c r="AC83" i="1"/>
  <c r="AD83" i="1" s="1"/>
  <c r="X91" i="1"/>
  <c r="S99" i="1"/>
  <c r="AC107" i="1"/>
  <c r="AD107" i="1" s="1"/>
  <c r="S115" i="1"/>
  <c r="S123" i="1"/>
  <c r="U131" i="1"/>
  <c r="Y139" i="1"/>
  <c r="T147" i="1"/>
  <c r="Y150" i="1"/>
  <c r="X155" i="1"/>
  <c r="W163" i="1"/>
  <c r="W171" i="1"/>
  <c r="W179" i="1"/>
  <c r="Y182" i="1"/>
  <c r="X187" i="1"/>
  <c r="AA195" i="1"/>
  <c r="AB195" i="1" s="1"/>
  <c r="AC203" i="1"/>
  <c r="AD203" i="1" s="1"/>
  <c r="AA211" i="1"/>
  <c r="AB211" i="1" s="1"/>
  <c r="W214" i="1"/>
  <c r="Y219" i="1"/>
  <c r="Y227" i="1"/>
  <c r="AA234" i="1"/>
  <c r="AB234" i="1" s="1"/>
  <c r="X235" i="1"/>
  <c r="Y243" i="1"/>
  <c r="T251" i="1"/>
  <c r="AC8" i="1"/>
  <c r="AD8" i="1" s="1"/>
  <c r="X67" i="1"/>
  <c r="AA75" i="1"/>
  <c r="AB75" i="1" s="1"/>
  <c r="S83" i="1"/>
  <c r="T86" i="1"/>
  <c r="Y91" i="1"/>
  <c r="T99" i="1"/>
  <c r="AC102" i="1"/>
  <c r="AD102" i="1" s="1"/>
  <c r="S107" i="1"/>
  <c r="T115" i="1"/>
  <c r="AC118" i="1"/>
  <c r="AD118" i="1" s="1"/>
  <c r="T123" i="1"/>
  <c r="W126" i="1"/>
  <c r="W131" i="1"/>
  <c r="AA139" i="1"/>
  <c r="AB139" i="1" s="1"/>
  <c r="U147" i="1"/>
  <c r="Y155" i="1"/>
  <c r="AC158" i="1"/>
  <c r="AD158" i="1" s="1"/>
  <c r="X163" i="1"/>
  <c r="X171" i="1"/>
  <c r="X179" i="1"/>
  <c r="Y187" i="1"/>
  <c r="AC195" i="1"/>
  <c r="AD195" i="1" s="1"/>
  <c r="S203" i="1"/>
  <c r="AC211" i="1"/>
  <c r="AD211" i="1" s="1"/>
  <c r="AC214" i="1"/>
  <c r="AD214" i="1" s="1"/>
  <c r="AA219" i="1"/>
  <c r="AB219" i="1" s="1"/>
  <c r="AA227" i="1"/>
  <c r="AB227" i="1" s="1"/>
  <c r="Y230" i="1"/>
  <c r="Y235" i="1"/>
  <c r="AA243" i="1"/>
  <c r="AB243" i="1" s="1"/>
  <c r="U251" i="1"/>
  <c r="AC91" i="1"/>
  <c r="AD91" i="1" s="1"/>
  <c r="W99" i="1"/>
  <c r="U107" i="1"/>
  <c r="W115" i="1"/>
  <c r="W123" i="1"/>
  <c r="Y131" i="1"/>
  <c r="S139" i="1"/>
  <c r="T142" i="1"/>
  <c r="X147" i="1"/>
  <c r="AC155" i="1"/>
  <c r="AD155" i="1" s="1"/>
  <c r="AA163" i="1"/>
  <c r="AB163" i="1" s="1"/>
  <c r="AA171" i="1"/>
  <c r="AB171" i="1" s="1"/>
  <c r="AA179" i="1"/>
  <c r="AB179" i="1" s="1"/>
  <c r="AC187" i="1"/>
  <c r="AD187" i="1" s="1"/>
  <c r="T195" i="1"/>
  <c r="U203" i="1"/>
  <c r="T211" i="1"/>
  <c r="S219" i="1"/>
  <c r="S227" i="1"/>
  <c r="AC235" i="1"/>
  <c r="AD235" i="1" s="1"/>
  <c r="S243" i="1"/>
  <c r="W250" i="1"/>
  <c r="X251" i="1"/>
  <c r="AC67" i="1"/>
  <c r="AD67" i="1" s="1"/>
  <c r="T75" i="1"/>
  <c r="Y78" i="1"/>
  <c r="W83" i="1"/>
  <c r="S91" i="1"/>
  <c r="X99" i="1"/>
  <c r="W107" i="1"/>
  <c r="X115" i="1"/>
  <c r="X123" i="1"/>
  <c r="AA131" i="1"/>
  <c r="AB131" i="1" s="1"/>
  <c r="T139" i="1"/>
  <c r="Y147" i="1"/>
  <c r="S155" i="1"/>
  <c r="AC163" i="1"/>
  <c r="AD163" i="1" s="1"/>
  <c r="AC171" i="1"/>
  <c r="AD171" i="1" s="1"/>
  <c r="AC179" i="1"/>
  <c r="AD179" i="1" s="1"/>
  <c r="S187" i="1"/>
  <c r="S194" i="1"/>
  <c r="U195" i="1"/>
  <c r="AA202" i="1"/>
  <c r="AB202" i="1" s="1"/>
  <c r="W203" i="1"/>
  <c r="U211" i="1"/>
  <c r="AA213" i="1"/>
  <c r="AB213" i="1" s="1"/>
  <c r="T219" i="1"/>
  <c r="W221" i="1"/>
  <c r="T227" i="1"/>
  <c r="W229" i="1"/>
  <c r="S235" i="1"/>
  <c r="S237" i="1"/>
  <c r="T243" i="1"/>
  <c r="Y251" i="1"/>
  <c r="AC94" i="1"/>
  <c r="AD94" i="1" s="1"/>
  <c r="AA99" i="1"/>
  <c r="AB99" i="1" s="1"/>
  <c r="Y107" i="1"/>
  <c r="AA115" i="1"/>
  <c r="AB115" i="1" s="1"/>
  <c r="AA123" i="1"/>
  <c r="AB123" i="1" s="1"/>
  <c r="S131" i="1"/>
  <c r="T134" i="1"/>
  <c r="W139" i="1"/>
  <c r="AC147" i="1"/>
  <c r="AD147" i="1" s="1"/>
  <c r="U155" i="1"/>
  <c r="T163" i="1"/>
  <c r="T171" i="1"/>
  <c r="T179" i="1"/>
  <c r="U187" i="1"/>
  <c r="X195" i="1"/>
  <c r="Y203" i="1"/>
  <c r="X211" i="1"/>
  <c r="W219" i="1"/>
  <c r="W227" i="1"/>
  <c r="U235" i="1"/>
  <c r="W243" i="1"/>
  <c r="Y246" i="1"/>
  <c r="AC251" i="1"/>
  <c r="AD251" i="1" s="1"/>
  <c r="T150" i="1"/>
  <c r="W190" i="1"/>
  <c r="U198" i="1"/>
  <c r="AA226" i="1"/>
  <c r="AB226" i="1" s="1"/>
  <c r="U234" i="1"/>
  <c r="AC237" i="1"/>
  <c r="AD237" i="1" s="1"/>
  <c r="W242" i="1"/>
  <c r="AA8" i="1"/>
  <c r="AB8" i="1" s="1"/>
  <c r="X14" i="1"/>
  <c r="Y22" i="1"/>
  <c r="AA30" i="1"/>
  <c r="AB30" i="1" s="1"/>
  <c r="AC38" i="1"/>
  <c r="AD38" i="1" s="1"/>
  <c r="S46" i="1"/>
  <c r="T54" i="1"/>
  <c r="U62" i="1"/>
  <c r="W70" i="1"/>
  <c r="AA78" i="1"/>
  <c r="AB78" i="1" s="1"/>
  <c r="U86" i="1"/>
  <c r="S94" i="1"/>
  <c r="S110" i="1"/>
  <c r="S126" i="1"/>
  <c r="S134" i="1"/>
  <c r="S142" i="1"/>
  <c r="U150" i="1"/>
  <c r="AA190" i="1"/>
  <c r="AB190" i="1" s="1"/>
  <c r="T198" i="1"/>
  <c r="X214" i="1"/>
  <c r="S238" i="1"/>
  <c r="X242" i="1"/>
  <c r="S250" i="1"/>
  <c r="S8" i="1"/>
  <c r="AA14" i="1"/>
  <c r="AB14" i="1" s="1"/>
  <c r="AC22" i="1"/>
  <c r="AD22" i="1" s="1"/>
  <c r="S30" i="1"/>
  <c r="T38" i="1"/>
  <c r="U46" i="1"/>
  <c r="W54" i="1"/>
  <c r="X62" i="1"/>
  <c r="Y70" i="1"/>
  <c r="S78" i="1"/>
  <c r="X86" i="1"/>
  <c r="U94" i="1"/>
  <c r="S102" i="1"/>
  <c r="X110" i="1"/>
  <c r="X126" i="1"/>
  <c r="X134" i="1"/>
  <c r="X142" i="1"/>
  <c r="AA150" i="1"/>
  <c r="AB150" i="1" s="1"/>
  <c r="W166" i="1"/>
  <c r="Y198" i="1"/>
  <c r="S206" i="1"/>
  <c r="Y248" i="1"/>
  <c r="T8" i="1"/>
  <c r="AC14" i="1"/>
  <c r="AD14" i="1" s="1"/>
  <c r="S22" i="1"/>
  <c r="T30" i="1"/>
  <c r="U38" i="1"/>
  <c r="W46" i="1"/>
  <c r="X54" i="1"/>
  <c r="Y62" i="1"/>
  <c r="AA70" i="1"/>
  <c r="AB70" i="1" s="1"/>
  <c r="T78" i="1"/>
  <c r="Y86" i="1"/>
  <c r="W94" i="1"/>
  <c r="U102" i="1"/>
  <c r="Y110" i="1"/>
  <c r="AC126" i="1"/>
  <c r="AD126" i="1" s="1"/>
  <c r="Y134" i="1"/>
  <c r="Y142" i="1"/>
  <c r="X166" i="1"/>
  <c r="T206" i="1"/>
  <c r="S222" i="1"/>
  <c r="S245" i="1"/>
  <c r="Y216" i="1"/>
  <c r="U8" i="1"/>
  <c r="S14" i="1"/>
  <c r="T22" i="1"/>
  <c r="U30" i="1"/>
  <c r="W38" i="1"/>
  <c r="X46" i="1"/>
  <c r="Y54" i="1"/>
  <c r="AA62" i="1"/>
  <c r="AB62" i="1" s="1"/>
  <c r="AC70" i="1"/>
  <c r="AD70" i="1" s="1"/>
  <c r="U78" i="1"/>
  <c r="AA86" i="1"/>
  <c r="AB86" i="1" s="1"/>
  <c r="X94" i="1"/>
  <c r="W102" i="1"/>
  <c r="AC110" i="1"/>
  <c r="AD110" i="1" s="1"/>
  <c r="S118" i="1"/>
  <c r="U158" i="1"/>
  <c r="AC166" i="1"/>
  <c r="AD166" i="1" s="1"/>
  <c r="S174" i="1"/>
  <c r="X206" i="1"/>
  <c r="T245" i="1"/>
  <c r="S253" i="1"/>
  <c r="V253" i="1" s="1"/>
  <c r="W8" i="1"/>
  <c r="T14" i="1"/>
  <c r="U22" i="1"/>
  <c r="W30" i="1"/>
  <c r="X38" i="1"/>
  <c r="Y46" i="1"/>
  <c r="AA54" i="1"/>
  <c r="AB54" i="1" s="1"/>
  <c r="AC62" i="1"/>
  <c r="AD62" i="1" s="1"/>
  <c r="S70" i="1"/>
  <c r="W78" i="1"/>
  <c r="AC86" i="1"/>
  <c r="AD86" i="1" s="1"/>
  <c r="Y94" i="1"/>
  <c r="X102" i="1"/>
  <c r="W118" i="1"/>
  <c r="W158" i="1"/>
  <c r="T174" i="1"/>
  <c r="T182" i="1"/>
  <c r="S230" i="1"/>
  <c r="AA102" i="1"/>
  <c r="AB102" i="1" s="1"/>
  <c r="X118" i="1"/>
  <c r="AA158" i="1"/>
  <c r="AB158" i="1" s="1"/>
  <c r="X174" i="1"/>
  <c r="U182" i="1"/>
  <c r="U190" i="1"/>
  <c r="S217" i="1"/>
  <c r="U249" i="1"/>
  <c r="X246" i="1"/>
  <c r="W246" i="1"/>
  <c r="U246" i="1"/>
  <c r="S246" i="1"/>
  <c r="AC246" i="1"/>
  <c r="AD246" i="1" s="1"/>
  <c r="AC238" i="1"/>
  <c r="AD238" i="1" s="1"/>
  <c r="AA238" i="1"/>
  <c r="AB238" i="1" s="1"/>
  <c r="Y238" i="1"/>
  <c r="W238" i="1"/>
  <c r="U238" i="1"/>
  <c r="W230" i="1"/>
  <c r="U230" i="1"/>
  <c r="T230" i="1"/>
  <c r="AC230" i="1"/>
  <c r="AD230" i="1" s="1"/>
  <c r="AA230" i="1"/>
  <c r="AB230" i="1" s="1"/>
  <c r="AA222" i="1"/>
  <c r="AB222" i="1" s="1"/>
  <c r="Y222" i="1"/>
  <c r="X222" i="1"/>
  <c r="U222" i="1"/>
  <c r="T222" i="1"/>
  <c r="S209" i="1"/>
  <c r="T217" i="1"/>
  <c r="W249" i="1"/>
  <c r="U201" i="1"/>
  <c r="X209" i="1"/>
  <c r="U241" i="1"/>
  <c r="Y153" i="1"/>
  <c r="AA161" i="1"/>
  <c r="AB161" i="1" s="1"/>
  <c r="W222" i="1"/>
  <c r="T233" i="1"/>
  <c r="AA241" i="1"/>
  <c r="AB241" i="1" s="1"/>
  <c r="T246" i="1"/>
  <c r="AA250" i="1"/>
  <c r="AB250" i="1" s="1"/>
  <c r="Y250" i="1"/>
  <c r="X250" i="1"/>
  <c r="U250" i="1"/>
  <c r="T250" i="1"/>
  <c r="U242" i="1"/>
  <c r="T242" i="1"/>
  <c r="S242" i="1"/>
  <c r="AA242" i="1"/>
  <c r="AB242" i="1" s="1"/>
  <c r="Y242" i="1"/>
  <c r="Y234" i="1"/>
  <c r="X234" i="1"/>
  <c r="W234" i="1"/>
  <c r="T234" i="1"/>
  <c r="S234" i="1"/>
  <c r="T226" i="1"/>
  <c r="S226" i="1"/>
  <c r="AC226" i="1"/>
  <c r="AD226" i="1" s="1"/>
  <c r="Y226" i="1"/>
  <c r="X226" i="1"/>
  <c r="X218" i="1"/>
  <c r="W218" i="1"/>
  <c r="U218" i="1"/>
  <c r="S218" i="1"/>
  <c r="AC218" i="1"/>
  <c r="AD218" i="1" s="1"/>
  <c r="S210" i="1"/>
  <c r="AC210" i="1"/>
  <c r="AD210" i="1" s="1"/>
  <c r="AA210" i="1"/>
  <c r="AB210" i="1" s="1"/>
  <c r="X210" i="1"/>
  <c r="W210" i="1"/>
  <c r="T249" i="1"/>
  <c r="S249" i="1"/>
  <c r="AC249" i="1"/>
  <c r="AD249" i="1" s="1"/>
  <c r="Y249" i="1"/>
  <c r="X249" i="1"/>
  <c r="Y241" i="1"/>
  <c r="X241" i="1"/>
  <c r="W241" i="1"/>
  <c r="T241" i="1"/>
  <c r="S241" i="1"/>
  <c r="S233" i="1"/>
  <c r="AC233" i="1"/>
  <c r="AD233" i="1" s="1"/>
  <c r="AA233" i="1"/>
  <c r="AB233" i="1" s="1"/>
  <c r="X233" i="1"/>
  <c r="W233" i="1"/>
  <c r="X225" i="1"/>
  <c r="W225" i="1"/>
  <c r="U225" i="1"/>
  <c r="S225" i="1"/>
  <c r="AC225" i="1"/>
  <c r="AD225" i="1" s="1"/>
  <c r="AC217" i="1"/>
  <c r="AD217" i="1" s="1"/>
  <c r="AA217" i="1"/>
  <c r="AB217" i="1" s="1"/>
  <c r="Y217" i="1"/>
  <c r="W217" i="1"/>
  <c r="U217" i="1"/>
  <c r="W209" i="1"/>
  <c r="U209" i="1"/>
  <c r="T209" i="1"/>
  <c r="AC209" i="1"/>
  <c r="AD209" i="1" s="1"/>
  <c r="AA209" i="1"/>
  <c r="AB209" i="1" s="1"/>
  <c r="S201" i="1"/>
  <c r="AC201" i="1"/>
  <c r="AD201" i="1" s="1"/>
  <c r="AA201" i="1"/>
  <c r="AB201" i="1" s="1"/>
  <c r="X201" i="1"/>
  <c r="W201" i="1"/>
  <c r="T193" i="1"/>
  <c r="S193" i="1"/>
  <c r="AC193" i="1"/>
  <c r="AD193" i="1" s="1"/>
  <c r="Y193" i="1"/>
  <c r="X193" i="1"/>
  <c r="S185" i="1"/>
  <c r="AC185" i="1"/>
  <c r="AD185" i="1" s="1"/>
  <c r="AA185" i="1"/>
  <c r="AB185" i="1" s="1"/>
  <c r="X185" i="1"/>
  <c r="W185" i="1"/>
  <c r="AC177" i="1"/>
  <c r="AD177" i="1" s="1"/>
  <c r="AA177" i="1"/>
  <c r="AB177" i="1" s="1"/>
  <c r="Y177" i="1"/>
  <c r="W177" i="1"/>
  <c r="U177" i="1"/>
  <c r="AA169" i="1"/>
  <c r="AB169" i="1" s="1"/>
  <c r="Y169" i="1"/>
  <c r="X169" i="1"/>
  <c r="U169" i="1"/>
  <c r="T169" i="1"/>
  <c r="Y161" i="1"/>
  <c r="X161" i="1"/>
  <c r="T161" i="1"/>
  <c r="S161" i="1"/>
  <c r="X153" i="1"/>
  <c r="W153" i="1"/>
  <c r="S153" i="1"/>
  <c r="AC153" i="1"/>
  <c r="AD153" i="1" s="1"/>
  <c r="W145" i="1"/>
  <c r="U145" i="1"/>
  <c r="AC145" i="1"/>
  <c r="AD145" i="1" s="1"/>
  <c r="AA145" i="1"/>
  <c r="AB145" i="1" s="1"/>
  <c r="W137" i="1"/>
  <c r="U137" i="1"/>
  <c r="AC137" i="1"/>
  <c r="AD137" i="1" s="1"/>
  <c r="AA137" i="1"/>
  <c r="AB137" i="1" s="1"/>
  <c r="U129" i="1"/>
  <c r="T129" i="1"/>
  <c r="AA129" i="1"/>
  <c r="AB129" i="1" s="1"/>
  <c r="Y129" i="1"/>
  <c r="T121" i="1"/>
  <c r="S121" i="1"/>
  <c r="Y121" i="1"/>
  <c r="X121" i="1"/>
  <c r="U113" i="1"/>
  <c r="T113" i="1"/>
  <c r="AA113" i="1"/>
  <c r="AB113" i="1" s="1"/>
  <c r="Y113" i="1"/>
  <c r="T105" i="1"/>
  <c r="S105" i="1"/>
  <c r="Y105" i="1"/>
  <c r="X105" i="1"/>
  <c r="S97" i="1"/>
  <c r="AC97" i="1"/>
  <c r="AD97" i="1" s="1"/>
  <c r="X97" i="1"/>
  <c r="W97" i="1"/>
  <c r="AC89" i="1"/>
  <c r="AD89" i="1" s="1"/>
  <c r="AA89" i="1"/>
  <c r="AB89" i="1" s="1"/>
  <c r="W89" i="1"/>
  <c r="U89" i="1"/>
  <c r="AA81" i="1"/>
  <c r="AB81" i="1" s="1"/>
  <c r="Y81" i="1"/>
  <c r="U81" i="1"/>
  <c r="Y73" i="1"/>
  <c r="T73" i="1"/>
  <c r="U114" i="1"/>
  <c r="Y118" i="1"/>
  <c r="T122" i="1"/>
  <c r="Y126" i="1"/>
  <c r="U130" i="1"/>
  <c r="AA134" i="1"/>
  <c r="AB134" i="1" s="1"/>
  <c r="U138" i="1"/>
  <c r="AA142" i="1"/>
  <c r="AB142" i="1" s="1"/>
  <c r="W146" i="1"/>
  <c r="AC150" i="1"/>
  <c r="AD150" i="1" s="1"/>
  <c r="X154" i="1"/>
  <c r="S158" i="1"/>
  <c r="Y162" i="1"/>
  <c r="T166" i="1"/>
  <c r="AA170" i="1"/>
  <c r="AB170" i="1" s="1"/>
  <c r="U174" i="1"/>
  <c r="AC178" i="1"/>
  <c r="AD178" i="1" s="1"/>
  <c r="AA181" i="1"/>
  <c r="AB181" i="1" s="1"/>
  <c r="W182" i="1"/>
  <c r="S186" i="1"/>
  <c r="AC189" i="1"/>
  <c r="AD189" i="1" s="1"/>
  <c r="X190" i="1"/>
  <c r="T194" i="1"/>
  <c r="AA197" i="1"/>
  <c r="AB197" i="1" s="1"/>
  <c r="W198" i="1"/>
  <c r="S202" i="1"/>
  <c r="Y205" i="1"/>
  <c r="U206" i="1"/>
  <c r="S213" i="1"/>
  <c r="Y214" i="1"/>
  <c r="X221" i="1"/>
  <c r="T229" i="1"/>
  <c r="Y237" i="1"/>
  <c r="U245" i="1"/>
  <c r="AA253" i="1"/>
  <c r="AB253" i="1" s="1"/>
  <c r="Y102" i="1"/>
  <c r="U106" i="1"/>
  <c r="AA110" i="1"/>
  <c r="AB110" i="1" s="1"/>
  <c r="W114" i="1"/>
  <c r="AA118" i="1"/>
  <c r="AB118" i="1" s="1"/>
  <c r="U122" i="1"/>
  <c r="AA126" i="1"/>
  <c r="AB126" i="1" s="1"/>
  <c r="W130" i="1"/>
  <c r="AC134" i="1"/>
  <c r="AD134" i="1" s="1"/>
  <c r="W138" i="1"/>
  <c r="AC142" i="1"/>
  <c r="AD142" i="1" s="1"/>
  <c r="X146" i="1"/>
  <c r="S150" i="1"/>
  <c r="Y154" i="1"/>
  <c r="X157" i="1"/>
  <c r="T158" i="1"/>
  <c r="AA162" i="1"/>
  <c r="AB162" i="1" s="1"/>
  <c r="Y165" i="1"/>
  <c r="U166" i="1"/>
  <c r="AC170" i="1"/>
  <c r="AD170" i="1" s="1"/>
  <c r="AA173" i="1"/>
  <c r="AB173" i="1" s="1"/>
  <c r="W174" i="1"/>
  <c r="S178" i="1"/>
  <c r="AC181" i="1"/>
  <c r="AD181" i="1" s="1"/>
  <c r="X182" i="1"/>
  <c r="T186" i="1"/>
  <c r="S189" i="1"/>
  <c r="Y190" i="1"/>
  <c r="U194" i="1"/>
  <c r="AC197" i="1"/>
  <c r="AD197" i="1" s="1"/>
  <c r="X198" i="1"/>
  <c r="T202" i="1"/>
  <c r="AA205" i="1"/>
  <c r="AB205" i="1" s="1"/>
  <c r="W206" i="1"/>
  <c r="T213" i="1"/>
  <c r="AA214" i="1"/>
  <c r="AB214" i="1" s="1"/>
  <c r="Y221" i="1"/>
  <c r="U229" i="1"/>
  <c r="Y232" i="1"/>
  <c r="AA237" i="1"/>
  <c r="AB237" i="1" s="1"/>
  <c r="W245" i="1"/>
  <c r="AC253" i="1"/>
  <c r="AD253" i="1" s="1"/>
  <c r="U178" i="1"/>
  <c r="AA182" i="1"/>
  <c r="AB182" i="1" s="1"/>
  <c r="W186" i="1"/>
  <c r="AC190" i="1"/>
  <c r="AD190" i="1" s="1"/>
  <c r="X194" i="1"/>
  <c r="AA198" i="1"/>
  <c r="AB198" i="1" s="1"/>
  <c r="W202" i="1"/>
  <c r="Y206" i="1"/>
  <c r="S214" i="1"/>
  <c r="Y106" i="1"/>
  <c r="T110" i="1"/>
  <c r="AA114" i="1"/>
  <c r="AB114" i="1" s="1"/>
  <c r="T118" i="1"/>
  <c r="Y122" i="1"/>
  <c r="T126" i="1"/>
  <c r="AA130" i="1"/>
  <c r="AB130" i="1" s="1"/>
  <c r="U134" i="1"/>
  <c r="AA138" i="1"/>
  <c r="AB138" i="1" s="1"/>
  <c r="U142" i="1"/>
  <c r="AC146" i="1"/>
  <c r="AD146" i="1" s="1"/>
  <c r="W150" i="1"/>
  <c r="S154" i="1"/>
  <c r="AC157" i="1"/>
  <c r="AD157" i="1" s="1"/>
  <c r="X158" i="1"/>
  <c r="T162" i="1"/>
  <c r="S165" i="1"/>
  <c r="Y166" i="1"/>
  <c r="U170" i="1"/>
  <c r="T173" i="1"/>
  <c r="AA174" i="1"/>
  <c r="AB174" i="1" s="1"/>
  <c r="W178" i="1"/>
  <c r="U181" i="1"/>
  <c r="AC182" i="1"/>
  <c r="AD182" i="1" s="1"/>
  <c r="X186" i="1"/>
  <c r="W189" i="1"/>
  <c r="S190" i="1"/>
  <c r="Y194" i="1"/>
  <c r="U197" i="1"/>
  <c r="AC198" i="1"/>
  <c r="AD198" i="1" s="1"/>
  <c r="X202" i="1"/>
  <c r="T205" i="1"/>
  <c r="AA206" i="1"/>
  <c r="AB206" i="1" s="1"/>
  <c r="X213" i="1"/>
  <c r="T214" i="1"/>
  <c r="S221" i="1"/>
  <c r="Y229" i="1"/>
  <c r="T237" i="1"/>
  <c r="AA245" i="1"/>
  <c r="AB245" i="1" s="1"/>
  <c r="AC120" i="1"/>
  <c r="AD120" i="1" s="1"/>
  <c r="AC128" i="1"/>
  <c r="AD128" i="1" s="1"/>
  <c r="AC136" i="1"/>
  <c r="AD136" i="1" s="1"/>
  <c r="AA144" i="1"/>
  <c r="AB144" i="1" s="1"/>
  <c r="AA152" i="1"/>
  <c r="AB152" i="1" s="1"/>
  <c r="AA160" i="1"/>
  <c r="AB160" i="1" s="1"/>
  <c r="AA168" i="1"/>
  <c r="AB168" i="1" s="1"/>
  <c r="AA176" i="1"/>
  <c r="AB176" i="1" s="1"/>
  <c r="AA184" i="1"/>
  <c r="AB184" i="1" s="1"/>
  <c r="Y192" i="1"/>
  <c r="Y208" i="1"/>
  <c r="Y224" i="1"/>
  <c r="Y240" i="1"/>
  <c r="Y64" i="1"/>
  <c r="Y200" i="1"/>
  <c r="Y16" i="1"/>
  <c r="Y24" i="1"/>
  <c r="Y32" i="1"/>
  <c r="Y40" i="1"/>
  <c r="Y48" i="1"/>
  <c r="X72" i="1"/>
  <c r="W80" i="1"/>
  <c r="T88" i="1"/>
  <c r="T96" i="1"/>
  <c r="T104" i="1"/>
  <c r="T112" i="1"/>
  <c r="Y56" i="1"/>
  <c r="S120" i="1"/>
  <c r="AC152" i="1"/>
  <c r="AD152" i="1" s="1"/>
  <c r="AC160" i="1"/>
  <c r="AD160" i="1" s="1"/>
  <c r="AC168" i="1"/>
  <c r="AD168" i="1" s="1"/>
  <c r="AC176" i="1"/>
  <c r="AD176" i="1" s="1"/>
  <c r="AC184" i="1"/>
  <c r="AD184" i="1" s="1"/>
  <c r="AA192" i="1"/>
  <c r="AB192" i="1" s="1"/>
  <c r="AA200" i="1"/>
  <c r="AB200" i="1" s="1"/>
  <c r="AA208" i="1"/>
  <c r="AB208" i="1" s="1"/>
  <c r="AA216" i="1"/>
  <c r="AB216" i="1" s="1"/>
  <c r="AA224" i="1"/>
  <c r="AB224" i="1" s="1"/>
  <c r="AA232" i="1"/>
  <c r="AB232" i="1" s="1"/>
  <c r="AA240" i="1"/>
  <c r="AB240" i="1" s="1"/>
  <c r="AA248" i="1"/>
  <c r="AB248" i="1" s="1"/>
  <c r="AA48" i="1"/>
  <c r="AB48" i="1" s="1"/>
  <c r="AA64" i="1"/>
  <c r="AB64" i="1" s="1"/>
  <c r="U88" i="1"/>
  <c r="U96" i="1"/>
  <c r="U104" i="1"/>
  <c r="U112" i="1"/>
  <c r="S136" i="1"/>
  <c r="AC16" i="1"/>
  <c r="AD16" i="1" s="1"/>
  <c r="AC24" i="1"/>
  <c r="AD24" i="1" s="1"/>
  <c r="AC32" i="1"/>
  <c r="AD32" i="1" s="1"/>
  <c r="AC40" i="1"/>
  <c r="AD40" i="1" s="1"/>
  <c r="AC48" i="1"/>
  <c r="AD48" i="1" s="1"/>
  <c r="AC56" i="1"/>
  <c r="AD56" i="1" s="1"/>
  <c r="AC64" i="1"/>
  <c r="AD64" i="1" s="1"/>
  <c r="AA72" i="1"/>
  <c r="AB72" i="1" s="1"/>
  <c r="Y80" i="1"/>
  <c r="W88" i="1"/>
  <c r="W96" i="1"/>
  <c r="W104" i="1"/>
  <c r="W112" i="1"/>
  <c r="T120" i="1"/>
  <c r="T128" i="1"/>
  <c r="T136" i="1"/>
  <c r="S144" i="1"/>
  <c r="S152" i="1"/>
  <c r="S160" i="1"/>
  <c r="S168" i="1"/>
  <c r="S176" i="1"/>
  <c r="S184" i="1"/>
  <c r="AC192" i="1"/>
  <c r="AD192" i="1" s="1"/>
  <c r="W196" i="1"/>
  <c r="AC200" i="1"/>
  <c r="AD200" i="1" s="1"/>
  <c r="W204" i="1"/>
  <c r="U207" i="1"/>
  <c r="AC208" i="1"/>
  <c r="AD208" i="1" s="1"/>
  <c r="W212" i="1"/>
  <c r="U215" i="1"/>
  <c r="AC216" i="1"/>
  <c r="AD216" i="1" s="1"/>
  <c r="W220" i="1"/>
  <c r="U223" i="1"/>
  <c r="AC224" i="1"/>
  <c r="AD224" i="1" s="1"/>
  <c r="W228" i="1"/>
  <c r="U231" i="1"/>
  <c r="AC232" i="1"/>
  <c r="AD232" i="1" s="1"/>
  <c r="W236" i="1"/>
  <c r="U239" i="1"/>
  <c r="AC240" i="1"/>
  <c r="AD240" i="1" s="1"/>
  <c r="W244" i="1"/>
  <c r="U247" i="1"/>
  <c r="AC248" i="1"/>
  <c r="AD248" i="1" s="1"/>
  <c r="W252" i="1"/>
  <c r="AA16" i="1"/>
  <c r="AB16" i="1" s="1"/>
  <c r="AA24" i="1"/>
  <c r="AB24" i="1" s="1"/>
  <c r="AA32" i="1"/>
  <c r="AB32" i="1" s="1"/>
  <c r="AA40" i="1"/>
  <c r="AB40" i="1" s="1"/>
  <c r="AA56" i="1"/>
  <c r="AB56" i="1" s="1"/>
  <c r="Y72" i="1"/>
  <c r="X80" i="1"/>
  <c r="S128" i="1"/>
  <c r="AC144" i="1"/>
  <c r="AD144" i="1" s="1"/>
  <c r="S16" i="1"/>
  <c r="S24" i="1"/>
  <c r="S32" i="1"/>
  <c r="S40" i="1"/>
  <c r="S48" i="1"/>
  <c r="S56" i="1"/>
  <c r="S64" i="1"/>
  <c r="AC72" i="1"/>
  <c r="AD72" i="1" s="1"/>
  <c r="AA80" i="1"/>
  <c r="AB80" i="1" s="1"/>
  <c r="X88" i="1"/>
  <c r="X96" i="1"/>
  <c r="X104" i="1"/>
  <c r="X112" i="1"/>
  <c r="U120" i="1"/>
  <c r="U128" i="1"/>
  <c r="U136" i="1"/>
  <c r="T144" i="1"/>
  <c r="T152" i="1"/>
  <c r="T160" i="1"/>
  <c r="T168" i="1"/>
  <c r="T176" i="1"/>
  <c r="T184" i="1"/>
  <c r="S192" i="1"/>
  <c r="X196" i="1"/>
  <c r="S200" i="1"/>
  <c r="X204" i="1"/>
  <c r="S208" i="1"/>
  <c r="X212" i="1"/>
  <c r="W215" i="1"/>
  <c r="S216" i="1"/>
  <c r="X220" i="1"/>
  <c r="W223" i="1"/>
  <c r="S224" i="1"/>
  <c r="X228" i="1"/>
  <c r="W231" i="1"/>
  <c r="S232" i="1"/>
  <c r="X236" i="1"/>
  <c r="W239" i="1"/>
  <c r="S240" i="1"/>
  <c r="X244" i="1"/>
  <c r="W247" i="1"/>
  <c r="S248" i="1"/>
  <c r="X252" i="1"/>
  <c r="U168" i="1"/>
  <c r="U176" i="1"/>
  <c r="U184" i="1"/>
  <c r="T192" i="1"/>
  <c r="T200" i="1"/>
  <c r="T208" i="1"/>
  <c r="T216" i="1"/>
  <c r="T224" i="1"/>
  <c r="T232" i="1"/>
  <c r="T240" i="1"/>
  <c r="T248" i="1"/>
  <c r="T16" i="1"/>
  <c r="T24" i="1"/>
  <c r="T40" i="1"/>
  <c r="T56" i="1"/>
  <c r="T64" i="1"/>
  <c r="U144" i="1"/>
  <c r="U152" i="1"/>
  <c r="U160" i="1"/>
  <c r="U16" i="1"/>
  <c r="U24" i="1"/>
  <c r="U32" i="1"/>
  <c r="U40" i="1"/>
  <c r="U48" i="1"/>
  <c r="U56" i="1"/>
  <c r="U64" i="1"/>
  <c r="T72" i="1"/>
  <c r="S80" i="1"/>
  <c r="AA88" i="1"/>
  <c r="AB88" i="1" s="1"/>
  <c r="AA96" i="1"/>
  <c r="AB96" i="1" s="1"/>
  <c r="AA104" i="1"/>
  <c r="AB104" i="1" s="1"/>
  <c r="AA112" i="1"/>
  <c r="AB112" i="1" s="1"/>
  <c r="X120" i="1"/>
  <c r="X128" i="1"/>
  <c r="X136" i="1"/>
  <c r="W144" i="1"/>
  <c r="W152" i="1"/>
  <c r="W160" i="1"/>
  <c r="W168" i="1"/>
  <c r="W176" i="1"/>
  <c r="W184" i="1"/>
  <c r="U192" i="1"/>
  <c r="AA196" i="1"/>
  <c r="AB196" i="1" s="1"/>
  <c r="U200" i="1"/>
  <c r="AA204" i="1"/>
  <c r="AB204" i="1" s="1"/>
  <c r="U208" i="1"/>
  <c r="AA212" i="1"/>
  <c r="AB212" i="1" s="1"/>
  <c r="Y215" i="1"/>
  <c r="U216" i="1"/>
  <c r="AA220" i="1"/>
  <c r="AB220" i="1" s="1"/>
  <c r="Y223" i="1"/>
  <c r="U224" i="1"/>
  <c r="AA228" i="1"/>
  <c r="AB228" i="1" s="1"/>
  <c r="Y231" i="1"/>
  <c r="U232" i="1"/>
  <c r="AA236" i="1"/>
  <c r="AB236" i="1" s="1"/>
  <c r="Y239" i="1"/>
  <c r="U240" i="1"/>
  <c r="AA244" i="1"/>
  <c r="AB244" i="1" s="1"/>
  <c r="Y247" i="1"/>
  <c r="U248" i="1"/>
  <c r="AA252" i="1"/>
  <c r="AB252" i="1" s="1"/>
  <c r="T32" i="1"/>
  <c r="S72" i="1"/>
  <c r="AC80" i="1"/>
  <c r="AD80" i="1" s="1"/>
  <c r="Y96" i="1"/>
  <c r="W16" i="1"/>
  <c r="W24" i="1"/>
  <c r="W32" i="1"/>
  <c r="W40" i="1"/>
  <c r="W48" i="1"/>
  <c r="W56" i="1"/>
  <c r="W64" i="1"/>
  <c r="U72" i="1"/>
  <c r="T80" i="1"/>
  <c r="AC88" i="1"/>
  <c r="AD88" i="1" s="1"/>
  <c r="AC96" i="1"/>
  <c r="AD96" i="1" s="1"/>
  <c r="AC104" i="1"/>
  <c r="AD104" i="1" s="1"/>
  <c r="AC112" i="1"/>
  <c r="AD112" i="1" s="1"/>
  <c r="Y120" i="1"/>
  <c r="Y128" i="1"/>
  <c r="Y136" i="1"/>
  <c r="X144" i="1"/>
  <c r="X152" i="1"/>
  <c r="X160" i="1"/>
  <c r="X168" i="1"/>
  <c r="X176" i="1"/>
  <c r="X184" i="1"/>
  <c r="W192" i="1"/>
  <c r="AC196" i="1"/>
  <c r="AD196" i="1" s="1"/>
  <c r="W200" i="1"/>
  <c r="AC204" i="1"/>
  <c r="AD204" i="1" s="1"/>
  <c r="AA207" i="1"/>
  <c r="AB207" i="1" s="1"/>
  <c r="W208" i="1"/>
  <c r="AC212" i="1"/>
  <c r="AD212" i="1" s="1"/>
  <c r="AA215" i="1"/>
  <c r="AB215" i="1" s="1"/>
  <c r="W216" i="1"/>
  <c r="AC220" i="1"/>
  <c r="AD220" i="1" s="1"/>
  <c r="AA223" i="1"/>
  <c r="AB223" i="1" s="1"/>
  <c r="W224" i="1"/>
  <c r="AC228" i="1"/>
  <c r="AD228" i="1" s="1"/>
  <c r="AA231" i="1"/>
  <c r="AB231" i="1" s="1"/>
  <c r="W232" i="1"/>
  <c r="AC236" i="1"/>
  <c r="AD236" i="1" s="1"/>
  <c r="AA239" i="1"/>
  <c r="AB239" i="1" s="1"/>
  <c r="W240" i="1"/>
  <c r="AC244" i="1"/>
  <c r="AD244" i="1" s="1"/>
  <c r="AA247" i="1"/>
  <c r="AB247" i="1" s="1"/>
  <c r="W248" i="1"/>
  <c r="AC252" i="1"/>
  <c r="AD252" i="1" s="1"/>
  <c r="T48" i="1"/>
  <c r="Y88" i="1"/>
  <c r="Y104" i="1"/>
  <c r="Y112" i="1"/>
  <c r="W120" i="1"/>
  <c r="W128" i="1"/>
  <c r="W136" i="1"/>
  <c r="AL254" i="1"/>
  <c r="AF254" i="1"/>
  <c r="V249" i="3" l="1"/>
  <c r="Z193" i="3"/>
  <c r="Z65" i="3"/>
  <c r="V52" i="3"/>
  <c r="V25" i="3"/>
  <c r="Z153" i="3"/>
  <c r="Z33" i="3"/>
  <c r="AE33" i="3" s="1"/>
  <c r="V177" i="3"/>
  <c r="Z97" i="3"/>
  <c r="Z17" i="3"/>
  <c r="Z25" i="3"/>
  <c r="V49" i="3"/>
  <c r="Z225" i="3"/>
  <c r="V121" i="3"/>
  <c r="Z9" i="3"/>
  <c r="Z241" i="3"/>
  <c r="V17" i="3"/>
  <c r="V73" i="3"/>
  <c r="V129" i="3"/>
  <c r="Z145" i="3"/>
  <c r="V113" i="3"/>
  <c r="Z49" i="3"/>
  <c r="Z41" i="3"/>
  <c r="Z105" i="3"/>
  <c r="Z233" i="3"/>
  <c r="V185" i="3"/>
  <c r="Z129" i="3"/>
  <c r="Z73" i="3"/>
  <c r="Z137" i="3"/>
  <c r="AE137" i="3" s="1"/>
  <c r="V65" i="3"/>
  <c r="V169" i="3"/>
  <c r="Z161" i="3"/>
  <c r="V97" i="3"/>
  <c r="V41" i="3"/>
  <c r="V217" i="3"/>
  <c r="Z89" i="3"/>
  <c r="AE89" i="3" s="1"/>
  <c r="V193" i="3"/>
  <c r="Z217" i="3"/>
  <c r="Z192" i="1"/>
  <c r="V18" i="3"/>
  <c r="V145" i="3"/>
  <c r="V153" i="3"/>
  <c r="V209" i="3"/>
  <c r="Z201" i="3"/>
  <c r="Z385" i="3"/>
  <c r="Z297" i="3"/>
  <c r="V201" i="3"/>
  <c r="V105" i="3"/>
  <c r="Z185" i="3"/>
  <c r="Z249" i="3"/>
  <c r="V161" i="3"/>
  <c r="Z113" i="3"/>
  <c r="Z209" i="3"/>
  <c r="Z42" i="3"/>
  <c r="V241" i="3"/>
  <c r="Z177" i="3"/>
  <c r="Z154" i="3"/>
  <c r="Z169" i="3"/>
  <c r="V473" i="3"/>
  <c r="V289" i="3"/>
  <c r="Z436" i="3"/>
  <c r="V273" i="3"/>
  <c r="V265" i="3"/>
  <c r="V50" i="3"/>
  <c r="V305" i="3"/>
  <c r="V313" i="3"/>
  <c r="V361" i="3"/>
  <c r="V481" i="3"/>
  <c r="Z393" i="3"/>
  <c r="Z281" i="3"/>
  <c r="Z345" i="3"/>
  <c r="Z361" i="3"/>
  <c r="Z337" i="3"/>
  <c r="V449" i="3"/>
  <c r="Z313" i="3"/>
  <c r="V349" i="3"/>
  <c r="V281" i="3"/>
  <c r="Z289" i="3"/>
  <c r="V337" i="3"/>
  <c r="V329" i="3"/>
  <c r="Z273" i="3"/>
  <c r="V321" i="3"/>
  <c r="V202" i="3"/>
  <c r="Z67" i="3"/>
  <c r="V354" i="3"/>
  <c r="Z473" i="3"/>
  <c r="V465" i="3"/>
  <c r="V409" i="3"/>
  <c r="V425" i="3"/>
  <c r="Z377" i="3"/>
  <c r="V369" i="3"/>
  <c r="Z433" i="3"/>
  <c r="Z329" i="3"/>
  <c r="Z321" i="3"/>
  <c r="V401" i="3"/>
  <c r="Z441" i="3"/>
  <c r="Z353" i="3"/>
  <c r="Z409" i="3"/>
  <c r="Z265" i="3"/>
  <c r="V377" i="3"/>
  <c r="Z305" i="3"/>
  <c r="V345" i="3"/>
  <c r="V393" i="3"/>
  <c r="Z369" i="3"/>
  <c r="Z425" i="3"/>
  <c r="Z331" i="3"/>
  <c r="V81" i="3"/>
  <c r="Z234" i="3"/>
  <c r="Z61" i="3"/>
  <c r="Z244" i="3"/>
  <c r="V297" i="3"/>
  <c r="Z50" i="3"/>
  <c r="Z417" i="3"/>
  <c r="Z121" i="3"/>
  <c r="V257" i="3"/>
  <c r="AE257" i="3" s="1"/>
  <c r="Z481" i="3"/>
  <c r="V233" i="3"/>
  <c r="V433" i="3"/>
  <c r="Z401" i="3"/>
  <c r="Z81" i="3"/>
  <c r="V385" i="3"/>
  <c r="V225" i="3"/>
  <c r="V537" i="3"/>
  <c r="V417" i="3"/>
  <c r="V75" i="3"/>
  <c r="V35" i="3"/>
  <c r="V457" i="3"/>
  <c r="Z465" i="3"/>
  <c r="Z457" i="3"/>
  <c r="V441" i="3"/>
  <c r="Z23" i="3"/>
  <c r="V353" i="3"/>
  <c r="Z34" i="3"/>
  <c r="V306" i="3"/>
  <c r="V301" i="3"/>
  <c r="V229" i="3"/>
  <c r="V234" i="3"/>
  <c r="V123" i="3"/>
  <c r="V163" i="3"/>
  <c r="Z59" i="3"/>
  <c r="V26" i="3"/>
  <c r="V210" i="3"/>
  <c r="V258" i="3"/>
  <c r="V298" i="3"/>
  <c r="Z107" i="3"/>
  <c r="Z44" i="3"/>
  <c r="V404" i="3"/>
  <c r="Z449" i="3"/>
  <c r="V10" i="3"/>
  <c r="Z85" i="3"/>
  <c r="Z13" i="3"/>
  <c r="Z58" i="3"/>
  <c r="Z170" i="3"/>
  <c r="V274" i="3"/>
  <c r="V290" i="3"/>
  <c r="Z26" i="3"/>
  <c r="Z178" i="3"/>
  <c r="Z380" i="3"/>
  <c r="Z189" i="3"/>
  <c r="Z138" i="3"/>
  <c r="Z300" i="3"/>
  <c r="Z340" i="3"/>
  <c r="Z266" i="3"/>
  <c r="Z186" i="3"/>
  <c r="V74" i="3"/>
  <c r="V114" i="3"/>
  <c r="V266" i="3"/>
  <c r="Z21" i="3"/>
  <c r="Z183" i="3"/>
  <c r="V141" i="3"/>
  <c r="V191" i="3"/>
  <c r="Z276" i="3"/>
  <c r="V51" i="3"/>
  <c r="V98" i="3"/>
  <c r="V82" i="3"/>
  <c r="V171" i="3"/>
  <c r="Z356" i="3"/>
  <c r="Z213" i="3"/>
  <c r="Z322" i="3"/>
  <c r="V268" i="3"/>
  <c r="V180" i="3"/>
  <c r="Z181" i="3"/>
  <c r="Z91" i="3"/>
  <c r="Z76" i="3"/>
  <c r="Z27" i="3"/>
  <c r="Z122" i="3"/>
  <c r="V186" i="3"/>
  <c r="V348" i="3"/>
  <c r="V205" i="3"/>
  <c r="Z114" i="3"/>
  <c r="V178" i="3"/>
  <c r="Z196" i="3"/>
  <c r="V106" i="3"/>
  <c r="V175" i="3"/>
  <c r="V235" i="3"/>
  <c r="V195" i="3"/>
  <c r="Z460" i="3"/>
  <c r="V170" i="3"/>
  <c r="V284" i="3"/>
  <c r="Z330" i="3"/>
  <c r="V13" i="3"/>
  <c r="Z28" i="3"/>
  <c r="Z210" i="3"/>
  <c r="V335" i="3"/>
  <c r="V251" i="3"/>
  <c r="Z115" i="3"/>
  <c r="V77" i="3"/>
  <c r="V492" i="3"/>
  <c r="Z124" i="3"/>
  <c r="Z348" i="3"/>
  <c r="Z261" i="3"/>
  <c r="V55" i="3"/>
  <c r="V189" i="3"/>
  <c r="Z77" i="3"/>
  <c r="V42" i="3"/>
  <c r="Z258" i="3"/>
  <c r="V109" i="3"/>
  <c r="V322" i="3"/>
  <c r="V428" i="3"/>
  <c r="V140" i="3"/>
  <c r="V139" i="3"/>
  <c r="V91" i="3"/>
  <c r="Z524" i="3"/>
  <c r="Z532" i="3"/>
  <c r="Z195" i="3"/>
  <c r="V370" i="3"/>
  <c r="Z341" i="3"/>
  <c r="V484" i="3"/>
  <c r="Z516" i="3"/>
  <c r="Z155" i="3"/>
  <c r="V83" i="3"/>
  <c r="V324" i="3"/>
  <c r="Z388" i="3"/>
  <c r="Z221" i="3"/>
  <c r="Z277" i="3"/>
  <c r="Z226" i="3"/>
  <c r="V242" i="3"/>
  <c r="V362" i="3"/>
  <c r="V19" i="3"/>
  <c r="Z148" i="3"/>
  <c r="V196" i="3"/>
  <c r="V220" i="3"/>
  <c r="V244" i="3"/>
  <c r="V316" i="3"/>
  <c r="V107" i="3"/>
  <c r="Z212" i="3"/>
  <c r="V58" i="3"/>
  <c r="V37" i="3"/>
  <c r="V380" i="3"/>
  <c r="Z100" i="3"/>
  <c r="V372" i="3"/>
  <c r="V59" i="3"/>
  <c r="Z559" i="3"/>
  <c r="V31" i="3"/>
  <c r="Z283" i="3"/>
  <c r="Z219" i="3"/>
  <c r="V508" i="3"/>
  <c r="Z116" i="3"/>
  <c r="Z66" i="3"/>
  <c r="Z218" i="3"/>
  <c r="Z290" i="3"/>
  <c r="V338" i="3"/>
  <c r="AE338" i="3" s="1"/>
  <c r="V173" i="3"/>
  <c r="Z83" i="3"/>
  <c r="V84" i="3"/>
  <c r="V124" i="3"/>
  <c r="V164" i="3"/>
  <c r="Z228" i="3"/>
  <c r="Z284" i="3"/>
  <c r="Z364" i="3"/>
  <c r="V412" i="3"/>
  <c r="Z165" i="3"/>
  <c r="Z285" i="3"/>
  <c r="V194" i="3"/>
  <c r="V162" i="3"/>
  <c r="Z332" i="3"/>
  <c r="V44" i="3"/>
  <c r="Z316" i="3"/>
  <c r="V309" i="3"/>
  <c r="V67" i="3"/>
  <c r="V116" i="3"/>
  <c r="V340" i="3"/>
  <c r="AE340" i="3" s="1"/>
  <c r="Z197" i="3"/>
  <c r="Z269" i="3"/>
  <c r="V43" i="3"/>
  <c r="Z92" i="3"/>
  <c r="V119" i="3"/>
  <c r="Z127" i="3"/>
  <c r="V183" i="3"/>
  <c r="AE183" i="3" s="1"/>
  <c r="V23" i="3"/>
  <c r="Z468" i="3"/>
  <c r="V436" i="3"/>
  <c r="V115" i="3"/>
  <c r="Z84" i="3"/>
  <c r="Z274" i="3"/>
  <c r="Z51" i="3"/>
  <c r="Z123" i="3"/>
  <c r="V275" i="3"/>
  <c r="Z140" i="3"/>
  <c r="Z180" i="3"/>
  <c r="Z204" i="3"/>
  <c r="Z162" i="3"/>
  <c r="V226" i="3"/>
  <c r="Z242" i="3"/>
  <c r="V132" i="3"/>
  <c r="V92" i="3"/>
  <c r="Z396" i="3"/>
  <c r="V93" i="3"/>
  <c r="V277" i="3"/>
  <c r="Z156" i="3"/>
  <c r="V66" i="3"/>
  <c r="Z35" i="3"/>
  <c r="V300" i="3"/>
  <c r="V36" i="3"/>
  <c r="V90" i="3"/>
  <c r="Z93" i="3"/>
  <c r="V117" i="3"/>
  <c r="V71" i="3"/>
  <c r="V154" i="3"/>
  <c r="V133" i="3"/>
  <c r="Z20" i="3"/>
  <c r="V11" i="3"/>
  <c r="Z10" i="3"/>
  <c r="Z495" i="3"/>
  <c r="Z444" i="3"/>
  <c r="V53" i="3"/>
  <c r="V381" i="3"/>
  <c r="V15" i="3"/>
  <c r="Z11" i="3"/>
  <c r="V21" i="3"/>
  <c r="Z149" i="3"/>
  <c r="Z101" i="3"/>
  <c r="Z402" i="3"/>
  <c r="V365" i="3"/>
  <c r="V155" i="3"/>
  <c r="V203" i="3"/>
  <c r="V476" i="3"/>
  <c r="Z412" i="3"/>
  <c r="Z508" i="3"/>
  <c r="Z404" i="3"/>
  <c r="V172" i="3"/>
  <c r="V101" i="3"/>
  <c r="Z18" i="3"/>
  <c r="Z106" i="3"/>
  <c r="V138" i="3"/>
  <c r="V250" i="3"/>
  <c r="Z306" i="3"/>
  <c r="Z53" i="3"/>
  <c r="Z19" i="3"/>
  <c r="V99" i="3"/>
  <c r="Z484" i="3"/>
  <c r="V20" i="3"/>
  <c r="Z164" i="3"/>
  <c r="V204" i="3"/>
  <c r="V228" i="3"/>
  <c r="Z252" i="3"/>
  <c r="Z268" i="3"/>
  <c r="V308" i="3"/>
  <c r="Z324" i="3"/>
  <c r="Z428" i="3"/>
  <c r="Z237" i="3"/>
  <c r="Z37" i="3"/>
  <c r="Z117" i="3"/>
  <c r="V165" i="3"/>
  <c r="V221" i="3"/>
  <c r="V245" i="3"/>
  <c r="V261" i="3"/>
  <c r="V146" i="3"/>
  <c r="V29" i="3"/>
  <c r="Z98" i="3"/>
  <c r="Z194" i="3"/>
  <c r="Z298" i="3"/>
  <c r="V314" i="3"/>
  <c r="V330" i="3"/>
  <c r="Z362" i="3"/>
  <c r="V500" i="3"/>
  <c r="Z43" i="3"/>
  <c r="Z75" i="3"/>
  <c r="V259" i="3"/>
  <c r="Z308" i="3"/>
  <c r="V12" i="3"/>
  <c r="Z172" i="3"/>
  <c r="Z260" i="3"/>
  <c r="Z292" i="3"/>
  <c r="Z476" i="3"/>
  <c r="Z141" i="3"/>
  <c r="AE141" i="3" s="1"/>
  <c r="V213" i="3"/>
  <c r="Z253" i="3"/>
  <c r="Z301" i="3"/>
  <c r="Z52" i="3"/>
  <c r="V188" i="3"/>
  <c r="V236" i="3"/>
  <c r="V276" i="3"/>
  <c r="V157" i="3"/>
  <c r="V269" i="3"/>
  <c r="Z293" i="3"/>
  <c r="Z317" i="3"/>
  <c r="Z275" i="3"/>
  <c r="V211" i="3"/>
  <c r="V147" i="3"/>
  <c r="Z259" i="3"/>
  <c r="V540" i="3"/>
  <c r="V468" i="3"/>
  <c r="AE468" i="3" s="1"/>
  <c r="V253" i="3"/>
  <c r="V125" i="3"/>
  <c r="AE125" i="3" s="1"/>
  <c r="V260" i="3"/>
  <c r="Z109" i="3"/>
  <c r="Z99" i="3"/>
  <c r="V68" i="3"/>
  <c r="V100" i="3"/>
  <c r="AE100" i="3" s="1"/>
  <c r="Z205" i="3"/>
  <c r="V149" i="3"/>
  <c r="Z245" i="3"/>
  <c r="Z132" i="3"/>
  <c r="Z146" i="3"/>
  <c r="V282" i="3"/>
  <c r="Z314" i="3"/>
  <c r="V346" i="3"/>
  <c r="V61" i="3"/>
  <c r="Z12" i="3"/>
  <c r="V76" i="3"/>
  <c r="V148" i="3"/>
  <c r="Z220" i="3"/>
  <c r="V332" i="3"/>
  <c r="V420" i="3"/>
  <c r="V45" i="3"/>
  <c r="V237" i="3"/>
  <c r="V285" i="3"/>
  <c r="Z188" i="3"/>
  <c r="V156" i="3"/>
  <c r="Z500" i="3"/>
  <c r="V548" i="3"/>
  <c r="V466" i="3"/>
  <c r="Z378" i="3"/>
  <c r="Z291" i="3"/>
  <c r="Z171" i="3"/>
  <c r="V396" i="3"/>
  <c r="Z492" i="3"/>
  <c r="V524" i="3"/>
  <c r="Z90" i="3"/>
  <c r="Z202" i="3"/>
  <c r="V218" i="3"/>
  <c r="Z250" i="3"/>
  <c r="Z354" i="3"/>
  <c r="V252" i="3"/>
  <c r="Z108" i="3"/>
  <c r="Z157" i="3"/>
  <c r="V60" i="3"/>
  <c r="Z36" i="3"/>
  <c r="Z68" i="3"/>
  <c r="V364" i="3"/>
  <c r="V388" i="3"/>
  <c r="V444" i="3"/>
  <c r="AE444" i="3" s="1"/>
  <c r="V460" i="3"/>
  <c r="V85" i="3"/>
  <c r="V181" i="3"/>
  <c r="Z346" i="3"/>
  <c r="Z60" i="3"/>
  <c r="V27" i="3"/>
  <c r="V34" i="3"/>
  <c r="Z82" i="3"/>
  <c r="Z282" i="3"/>
  <c r="Z133" i="3"/>
  <c r="Z45" i="3"/>
  <c r="Z131" i="3"/>
  <c r="V108" i="3"/>
  <c r="V292" i="3"/>
  <c r="V356" i="3"/>
  <c r="Z420" i="3"/>
  <c r="Z173" i="3"/>
  <c r="Z309" i="3"/>
  <c r="V122" i="3"/>
  <c r="Z74" i="3"/>
  <c r="V28" i="3"/>
  <c r="AE28" i="3" s="1"/>
  <c r="V212" i="3"/>
  <c r="Z236" i="3"/>
  <c r="Z372" i="3"/>
  <c r="Z29" i="3"/>
  <c r="V197" i="3"/>
  <c r="Z229" i="3"/>
  <c r="V293" i="3"/>
  <c r="Z604" i="3"/>
  <c r="Z410" i="3"/>
  <c r="Z427" i="3"/>
  <c r="Z119" i="3"/>
  <c r="Z55" i="3"/>
  <c r="Z39" i="3"/>
  <c r="Z31" i="3"/>
  <c r="Z211" i="3"/>
  <c r="Z147" i="3"/>
  <c r="Z540" i="3"/>
  <c r="V532" i="3"/>
  <c r="Z333" i="3"/>
  <c r="V283" i="3"/>
  <c r="V131" i="3"/>
  <c r="V434" i="3"/>
  <c r="Z580" i="3"/>
  <c r="V325" i="3"/>
  <c r="V373" i="3"/>
  <c r="Z564" i="3"/>
  <c r="Z199" i="3"/>
  <c r="Z111" i="3"/>
  <c r="V127" i="3"/>
  <c r="V63" i="3"/>
  <c r="Z175" i="3"/>
  <c r="Z487" i="3"/>
  <c r="Z15" i="3"/>
  <c r="Z561" i="3"/>
  <c r="V615" i="3"/>
  <c r="V431" i="3"/>
  <c r="Z351" i="3"/>
  <c r="V187" i="3"/>
  <c r="V516" i="3"/>
  <c r="V299" i="3"/>
  <c r="Z573" i="3"/>
  <c r="Z151" i="3"/>
  <c r="V227" i="3"/>
  <c r="V555" i="3"/>
  <c r="Z415" i="3"/>
  <c r="Z167" i="3"/>
  <c r="V243" i="3"/>
  <c r="Z139" i="3"/>
  <c r="Z450" i="3"/>
  <c r="V347" i="3"/>
  <c r="V215" i="3"/>
  <c r="Z267" i="3"/>
  <c r="Z235" i="3"/>
  <c r="Z423" i="3"/>
  <c r="V199" i="3"/>
  <c r="Z191" i="3"/>
  <c r="Z163" i="3"/>
  <c r="Z548" i="3"/>
  <c r="Z556" i="3"/>
  <c r="V151" i="3"/>
  <c r="Z47" i="3"/>
  <c r="Z187" i="3"/>
  <c r="V572" i="3"/>
  <c r="V556" i="3"/>
  <c r="V597" i="3"/>
  <c r="V135" i="3"/>
  <c r="V87" i="3"/>
  <c r="V207" i="3"/>
  <c r="Z243" i="3"/>
  <c r="Z463" i="3"/>
  <c r="Z103" i="3"/>
  <c r="V111" i="3"/>
  <c r="V47" i="3"/>
  <c r="Z135" i="3"/>
  <c r="Z203" i="3"/>
  <c r="V267" i="3"/>
  <c r="Z251" i="3"/>
  <c r="V179" i="3"/>
  <c r="V223" i="3"/>
  <c r="Z303" i="3"/>
  <c r="V383" i="3"/>
  <c r="V331" i="3"/>
  <c r="Z207" i="3"/>
  <c r="V143" i="3"/>
  <c r="V79" i="3"/>
  <c r="V39" i="3"/>
  <c r="V219" i="3"/>
  <c r="Z179" i="3"/>
  <c r="Z227" i="3"/>
  <c r="Z63" i="3"/>
  <c r="Z287" i="3"/>
  <c r="Z602" i="3"/>
  <c r="Z431" i="3"/>
  <c r="Z87" i="3"/>
  <c r="V167" i="3"/>
  <c r="Z79" i="3"/>
  <c r="Z263" i="3"/>
  <c r="Z159" i="3"/>
  <c r="Z95" i="3"/>
  <c r="V103" i="3"/>
  <c r="Z455" i="3"/>
  <c r="Z150" i="3"/>
  <c r="Z471" i="3"/>
  <c r="V583" i="3"/>
  <c r="Z375" i="3"/>
  <c r="V159" i="3"/>
  <c r="V95" i="3"/>
  <c r="Z71" i="3"/>
  <c r="Z407" i="3"/>
  <c r="Z271" i="3"/>
  <c r="Z143" i="3"/>
  <c r="Z387" i="3"/>
  <c r="Z215" i="3"/>
  <c r="V239" i="3"/>
  <c r="Z315" i="3"/>
  <c r="V231" i="3"/>
  <c r="V545" i="3"/>
  <c r="Z591" i="3"/>
  <c r="Z567" i="3"/>
  <c r="Z447" i="3"/>
  <c r="Z247" i="3"/>
  <c r="V593" i="3"/>
  <c r="V359" i="3"/>
  <c r="Z239" i="3"/>
  <c r="Z14" i="3"/>
  <c r="Z355" i="3"/>
  <c r="Z373" i="3"/>
  <c r="V489" i="3"/>
  <c r="Z327" i="3"/>
  <c r="Z231" i="3"/>
  <c r="V527" i="3"/>
  <c r="Z255" i="3"/>
  <c r="V439" i="3"/>
  <c r="Z223" i="3"/>
  <c r="Z349" i="3"/>
  <c r="Z8" i="3"/>
  <c r="V575" i="3"/>
  <c r="Z311" i="3"/>
  <c r="V522" i="3"/>
  <c r="Z569" i="3"/>
  <c r="V323" i="3"/>
  <c r="Z22" i="3"/>
  <c r="Z319" i="3"/>
  <c r="Z479" i="3"/>
  <c r="Z386" i="3"/>
  <c r="Z533" i="3"/>
  <c r="Z325" i="3"/>
  <c r="V497" i="3"/>
  <c r="V511" i="3"/>
  <c r="Z413" i="3"/>
  <c r="V16" i="3"/>
  <c r="V475" i="3"/>
  <c r="V507" i="3"/>
  <c r="Z497" i="3"/>
  <c r="Z503" i="3"/>
  <c r="V8" i="3"/>
  <c r="Z295" i="3"/>
  <c r="V391" i="3"/>
  <c r="V519" i="3"/>
  <c r="V486" i="3"/>
  <c r="Z543" i="3"/>
  <c r="Z519" i="3"/>
  <c r="Z78" i="3"/>
  <c r="Z515" i="3"/>
  <c r="Z483" i="3"/>
  <c r="Z307" i="3"/>
  <c r="V628" i="3"/>
  <c r="V521" i="3"/>
  <c r="Z607" i="3"/>
  <c r="Z347" i="3"/>
  <c r="Z62" i="3"/>
  <c r="Z54" i="3"/>
  <c r="V341" i="3"/>
  <c r="V307" i="3"/>
  <c r="V317" i="3"/>
  <c r="Z489" i="3"/>
  <c r="AE489" i="3" s="1"/>
  <c r="Z363" i="3"/>
  <c r="Z418" i="3"/>
  <c r="V333" i="3"/>
  <c r="AE333" i="3" s="1"/>
  <c r="V291" i="3"/>
  <c r="V357" i="3"/>
  <c r="V394" i="3"/>
  <c r="Z394" i="3"/>
  <c r="V315" i="3"/>
  <c r="V327" i="3"/>
  <c r="Z620" i="3"/>
  <c r="Z443" i="3"/>
  <c r="V482" i="3"/>
  <c r="V405" i="3"/>
  <c r="V389" i="3"/>
  <c r="V427" i="3"/>
  <c r="Z299" i="3"/>
  <c r="Z365" i="3"/>
  <c r="Z323" i="3"/>
  <c r="Z38" i="3"/>
  <c r="Z126" i="3"/>
  <c r="V652" i="3"/>
  <c r="V144" i="3"/>
  <c r="Z642" i="3"/>
  <c r="V578" i="3"/>
  <c r="Z537" i="3"/>
  <c r="AE537" i="3" s="1"/>
  <c r="Z166" i="3"/>
  <c r="Z118" i="3"/>
  <c r="Z501" i="3"/>
  <c r="Z339" i="3"/>
  <c r="V517" i="3"/>
  <c r="Z466" i="3"/>
  <c r="AE466" i="3" s="1"/>
  <c r="Z370" i="3"/>
  <c r="AE370" i="3" s="1"/>
  <c r="Z70" i="3"/>
  <c r="Z357" i="3"/>
  <c r="V644" i="3"/>
  <c r="Z102" i="3"/>
  <c r="V387" i="3"/>
  <c r="Z628" i="3"/>
  <c r="Z588" i="3"/>
  <c r="Z379" i="3"/>
  <c r="Z395" i="3"/>
  <c r="V363" i="3"/>
  <c r="Z538" i="3"/>
  <c r="Z474" i="3"/>
  <c r="V350" i="3"/>
  <c r="V467" i="3"/>
  <c r="Z514" i="3"/>
  <c r="V14" i="3"/>
  <c r="V637" i="3"/>
  <c r="V612" i="3"/>
  <c r="V247" i="3"/>
  <c r="V375" i="3"/>
  <c r="V311" i="3"/>
  <c r="V588" i="3"/>
  <c r="V601" i="3"/>
  <c r="Z403" i="3"/>
  <c r="V459" i="3"/>
  <c r="Z621" i="3"/>
  <c r="V594" i="3"/>
  <c r="Z30" i="3"/>
  <c r="V421" i="3"/>
  <c r="Z381" i="3"/>
  <c r="V538" i="3"/>
  <c r="V474" i="3"/>
  <c r="Z458" i="3"/>
  <c r="V534" i="3"/>
  <c r="V633" i="3"/>
  <c r="Z86" i="3"/>
  <c r="Z595" i="3"/>
  <c r="Z507" i="3"/>
  <c r="Z459" i="3"/>
  <c r="Z419" i="3"/>
  <c r="V530" i="3"/>
  <c r="V546" i="3"/>
  <c r="V529" i="3"/>
  <c r="Z142" i="3"/>
  <c r="Z437" i="3"/>
  <c r="Z389" i="3"/>
  <c r="V402" i="3"/>
  <c r="V558" i="3"/>
  <c r="Z644" i="3"/>
  <c r="Z585" i="3"/>
  <c r="V503" i="3"/>
  <c r="V591" i="3"/>
  <c r="Z399" i="3"/>
  <c r="V455" i="3"/>
  <c r="V263" i="3"/>
  <c r="Z511" i="3"/>
  <c r="V110" i="3"/>
  <c r="V46" i="3"/>
  <c r="V214" i="3"/>
  <c r="V509" i="3"/>
  <c r="Z469" i="3"/>
  <c r="Z435" i="3"/>
  <c r="V339" i="3"/>
  <c r="V443" i="3"/>
  <c r="Z411" i="3"/>
  <c r="V458" i="3"/>
  <c r="Z16" i="3"/>
  <c r="V418" i="3"/>
  <c r="Z565" i="3"/>
  <c r="AE565" i="3" s="1"/>
  <c r="Z490" i="3"/>
  <c r="Z530" i="3"/>
  <c r="Z134" i="3"/>
  <c r="V603" i="3"/>
  <c r="V620" i="3"/>
  <c r="Z222" i="3"/>
  <c r="Z326" i="3"/>
  <c r="V586" i="3"/>
  <c r="Z406" i="3"/>
  <c r="V614" i="3"/>
  <c r="V208" i="3"/>
  <c r="Z56" i="3"/>
  <c r="V629" i="3"/>
  <c r="Z651" i="3"/>
  <c r="V626" i="3"/>
  <c r="V342" i="3"/>
  <c r="V505" i="3"/>
  <c r="Z366" i="3"/>
  <c r="V407" i="3"/>
  <c r="V399" i="3"/>
  <c r="Z581" i="3"/>
  <c r="Z491" i="3"/>
  <c r="V541" i="3"/>
  <c r="V355" i="3"/>
  <c r="V469" i="3"/>
  <c r="V589" i="3"/>
  <c r="V445" i="3"/>
  <c r="Z477" i="3"/>
  <c r="V437" i="3"/>
  <c r="Z405" i="3"/>
  <c r="Z461" i="3"/>
  <c r="Z506" i="3"/>
  <c r="V485" i="3"/>
  <c r="Z426" i="3"/>
  <c r="V490" i="3"/>
  <c r="Z434" i="3"/>
  <c r="Z631" i="3"/>
  <c r="V120" i="3"/>
  <c r="V553" i="3"/>
  <c r="Z383" i="3"/>
  <c r="Z110" i="3"/>
  <c r="Z46" i="3"/>
  <c r="V611" i="3"/>
  <c r="V454" i="3"/>
  <c r="V88" i="3"/>
  <c r="Z587" i="3"/>
  <c r="V604" i="3"/>
  <c r="Z586" i="3"/>
  <c r="AE586" i="3" s="1"/>
  <c r="V563" i="3"/>
  <c r="V358" i="3"/>
  <c r="V513" i="3"/>
  <c r="V543" i="3"/>
  <c r="V479" i="3"/>
  <c r="V415" i="3"/>
  <c r="V287" i="3"/>
  <c r="V599" i="3"/>
  <c r="V535" i="3"/>
  <c r="V343" i="3"/>
  <c r="V134" i="3"/>
  <c r="Z470" i="3"/>
  <c r="V174" i="3"/>
  <c r="Z238" i="3"/>
  <c r="Z310" i="3"/>
  <c r="Z438" i="3"/>
  <c r="Z94" i="3"/>
  <c r="V557" i="3"/>
  <c r="Z557" i="3"/>
  <c r="Z571" i="3"/>
  <c r="Z547" i="3"/>
  <c r="V515" i="3"/>
  <c r="V371" i="3"/>
  <c r="Z523" i="3"/>
  <c r="V477" i="3"/>
  <c r="Z597" i="3"/>
  <c r="Z618" i="3"/>
  <c r="V547" i="3"/>
  <c r="Z445" i="3"/>
  <c r="Z421" i="3"/>
  <c r="V426" i="3"/>
  <c r="V397" i="3"/>
  <c r="V410" i="3"/>
  <c r="V514" i="3"/>
  <c r="Z493" i="3"/>
  <c r="Z442" i="3"/>
  <c r="AE442" i="3" s="1"/>
  <c r="V450" i="3"/>
  <c r="Z562" i="3"/>
  <c r="AE562" i="3" s="1"/>
  <c r="V491" i="3"/>
  <c r="Z612" i="3"/>
  <c r="Z539" i="3"/>
  <c r="V413" i="3"/>
  <c r="V386" i="3"/>
  <c r="V411" i="3"/>
  <c r="AE411" i="3" s="1"/>
  <c r="V642" i="3"/>
  <c r="V569" i="3"/>
  <c r="Z367" i="3"/>
  <c r="V435" i="3"/>
  <c r="V403" i="3"/>
  <c r="Z605" i="3"/>
  <c r="V580" i="3"/>
  <c r="Z577" i="3"/>
  <c r="Z374" i="3"/>
  <c r="V510" i="3"/>
  <c r="Z645" i="3"/>
  <c r="V613" i="3"/>
  <c r="Z627" i="3"/>
  <c r="Z603" i="3"/>
  <c r="V579" i="3"/>
  <c r="V494" i="3"/>
  <c r="V472" i="3"/>
  <c r="Z594" i="3"/>
  <c r="Z636" i="3"/>
  <c r="V374" i="3"/>
  <c r="V367" i="3"/>
  <c r="V551" i="3"/>
  <c r="V533" i="3"/>
  <c r="Z615" i="3"/>
  <c r="V566" i="3"/>
  <c r="V440" i="3"/>
  <c r="Z619" i="3"/>
  <c r="Z555" i="3"/>
  <c r="V570" i="3"/>
  <c r="V585" i="3"/>
  <c r="V351" i="3"/>
  <c r="V487" i="3"/>
  <c r="V423" i="3"/>
  <c r="Z359" i="3"/>
  <c r="V607" i="3"/>
  <c r="V94" i="3"/>
  <c r="V30" i="3"/>
  <c r="V142" i="3"/>
  <c r="V78" i="3"/>
  <c r="Z158" i="3"/>
  <c r="Z190" i="3"/>
  <c r="V230" i="3"/>
  <c r="Z294" i="3"/>
  <c r="V334" i="3"/>
  <c r="Z382" i="3"/>
  <c r="Z589" i="3"/>
  <c r="V531" i="3"/>
  <c r="V610" i="3"/>
  <c r="V581" i="3"/>
  <c r="AE581" i="3" s="1"/>
  <c r="Z531" i="3"/>
  <c r="V483" i="3"/>
  <c r="V523" i="3"/>
  <c r="V636" i="3"/>
  <c r="Z572" i="3"/>
  <c r="Z517" i="3"/>
  <c r="Z467" i="3"/>
  <c r="Z610" i="3"/>
  <c r="V525" i="3"/>
  <c r="V493" i="3"/>
  <c r="Z451" i="3"/>
  <c r="Z549" i="3"/>
  <c r="V499" i="3"/>
  <c r="V451" i="3"/>
  <c r="V419" i="3"/>
  <c r="Z371" i="3"/>
  <c r="Z429" i="3"/>
  <c r="Z546" i="3"/>
  <c r="Z482" i="3"/>
  <c r="V378" i="3"/>
  <c r="Z522" i="3"/>
  <c r="V506" i="3"/>
  <c r="Z626" i="3"/>
  <c r="Z509" i="3"/>
  <c r="V453" i="3"/>
  <c r="Z397" i="3"/>
  <c r="Z521" i="3"/>
  <c r="Z613" i="3"/>
  <c r="Z652" i="3"/>
  <c r="V634" i="3"/>
  <c r="Z343" i="3"/>
  <c r="Z653" i="3"/>
  <c r="Z505" i="3"/>
  <c r="Z592" i="3"/>
  <c r="Z32" i="3"/>
  <c r="Z24" i="3"/>
  <c r="V641" i="3"/>
  <c r="Z593" i="3"/>
  <c r="Z529" i="3"/>
  <c r="V567" i="3"/>
  <c r="Z342" i="3"/>
  <c r="V150" i="3"/>
  <c r="V86" i="3"/>
  <c r="V22" i="3"/>
  <c r="Z579" i="3"/>
  <c r="Z611" i="3"/>
  <c r="V564" i="3"/>
  <c r="Z525" i="3"/>
  <c r="Z475" i="3"/>
  <c r="V573" i="3"/>
  <c r="Z541" i="3"/>
  <c r="V395" i="3"/>
  <c r="V539" i="3"/>
  <c r="Z485" i="3"/>
  <c r="Z453" i="3"/>
  <c r="Z499" i="3"/>
  <c r="V501" i="3"/>
  <c r="V379" i="3"/>
  <c r="V461" i="3"/>
  <c r="V429" i="3"/>
  <c r="V414" i="3"/>
  <c r="V502" i="3"/>
  <c r="Z566" i="3"/>
  <c r="Z528" i="3"/>
  <c r="Z560" i="3"/>
  <c r="Z496" i="3"/>
  <c r="Z128" i="3"/>
  <c r="Z176" i="3"/>
  <c r="V635" i="3"/>
  <c r="V619" i="3"/>
  <c r="V618" i="3"/>
  <c r="V625" i="3"/>
  <c r="Z398" i="3"/>
  <c r="Z334" i="3"/>
  <c r="V382" i="3"/>
  <c r="V559" i="3"/>
  <c r="V495" i="3"/>
  <c r="V303" i="3"/>
  <c r="Z551" i="3"/>
  <c r="V102" i="3"/>
  <c r="Z198" i="3"/>
  <c r="V182" i="3"/>
  <c r="V238" i="3"/>
  <c r="Z246" i="3"/>
  <c r="V286" i="3"/>
  <c r="V310" i="3"/>
  <c r="Z637" i="3"/>
  <c r="Z563" i="3"/>
  <c r="V554" i="3"/>
  <c r="Z596" i="3"/>
  <c r="V549" i="3"/>
  <c r="V631" i="3"/>
  <c r="Z414" i="3"/>
  <c r="Z270" i="3"/>
  <c r="V602" i="3"/>
  <c r="V571" i="3"/>
  <c r="AE498" i="3"/>
  <c r="Z502" i="3"/>
  <c r="V430" i="3"/>
  <c r="Z606" i="3"/>
  <c r="V192" i="3"/>
  <c r="Z400" i="3"/>
  <c r="V520" i="3"/>
  <c r="Z448" i="3"/>
  <c r="Z536" i="3"/>
  <c r="Z648" i="3"/>
  <c r="Z200" i="3"/>
  <c r="V512" i="3"/>
  <c r="Z625" i="3"/>
  <c r="Z643" i="3"/>
  <c r="V596" i="3"/>
  <c r="V595" i="3"/>
  <c r="Z570" i="3"/>
  <c r="V390" i="3"/>
  <c r="Z350" i="3"/>
  <c r="Z617" i="3"/>
  <c r="Z391" i="3"/>
  <c r="Z575" i="3"/>
  <c r="V447" i="3"/>
  <c r="V319" i="3"/>
  <c r="V126" i="3"/>
  <c r="V62" i="3"/>
  <c r="V158" i="3"/>
  <c r="V190" i="3"/>
  <c r="V246" i="3"/>
  <c r="V294" i="3"/>
  <c r="V318" i="3"/>
  <c r="V623" i="3"/>
  <c r="Z422" i="3"/>
  <c r="Z635" i="3"/>
  <c r="Z633" i="3"/>
  <c r="V639" i="3"/>
  <c r="V32" i="3"/>
  <c r="V587" i="3"/>
  <c r="V609" i="3"/>
  <c r="Z553" i="3"/>
  <c r="V577" i="3"/>
  <c r="Z641" i="3"/>
  <c r="V295" i="3"/>
  <c r="Z599" i="3"/>
  <c r="Z535" i="3"/>
  <c r="V471" i="3"/>
  <c r="V271" i="3"/>
  <c r="Z583" i="3"/>
  <c r="Z318" i="3"/>
  <c r="V70" i="3"/>
  <c r="Z214" i="3"/>
  <c r="V118" i="3"/>
  <c r="V54" i="3"/>
  <c r="V166" i="3"/>
  <c r="Z182" i="3"/>
  <c r="V198" i="3"/>
  <c r="V222" i="3"/>
  <c r="Z230" i="3"/>
  <c r="V254" i="3"/>
  <c r="V270" i="3"/>
  <c r="V278" i="3"/>
  <c r="Z286" i="3"/>
  <c r="V326" i="3"/>
  <c r="Z390" i="3"/>
  <c r="Z430" i="3"/>
  <c r="Z568" i="3"/>
  <c r="Z208" i="3"/>
  <c r="V104" i="3"/>
  <c r="Z40" i="3"/>
  <c r="V608" i="3"/>
  <c r="V653" i="3"/>
  <c r="V643" i="3"/>
  <c r="Z513" i="3"/>
  <c r="V561" i="3"/>
  <c r="V255" i="3"/>
  <c r="Z527" i="3"/>
  <c r="V463" i="3"/>
  <c r="Z335" i="3"/>
  <c r="Z439" i="3"/>
  <c r="V38" i="3"/>
  <c r="Z174" i="3"/>
  <c r="Z254" i="3"/>
  <c r="Z278" i="3"/>
  <c r="V366" i="3"/>
  <c r="V398" i="3"/>
  <c r="Z623" i="3"/>
  <c r="V598" i="3"/>
  <c r="Z639" i="3"/>
  <c r="Z554" i="3"/>
  <c r="Z598" i="3"/>
  <c r="V392" i="3"/>
  <c r="Z112" i="3"/>
  <c r="Z545" i="3"/>
  <c r="Z478" i="3"/>
  <c r="Z358" i="3"/>
  <c r="Z624" i="3"/>
  <c r="Z600" i="3"/>
  <c r="AE302" i="3"/>
  <c r="AE9" i="3"/>
  <c r="V550" i="3"/>
  <c r="Z488" i="3"/>
  <c r="V528" i="3"/>
  <c r="V576" i="3"/>
  <c r="V616" i="3"/>
  <c r="Z344" i="3"/>
  <c r="Z650" i="3"/>
  <c r="Z601" i="3"/>
  <c r="Z578" i="3"/>
  <c r="Z649" i="3"/>
  <c r="AE649" i="3" s="1"/>
  <c r="V422" i="3"/>
  <c r="Z584" i="3"/>
  <c r="Z544" i="3"/>
  <c r="V406" i="3"/>
  <c r="Z609" i="3"/>
  <c r="V462" i="3"/>
  <c r="V590" i="3"/>
  <c r="V574" i="3"/>
  <c r="V48" i="3"/>
  <c r="V432" i="3"/>
  <c r="Z632" i="3"/>
  <c r="V80" i="3"/>
  <c r="V647" i="3"/>
  <c r="Z494" i="3"/>
  <c r="Z582" i="3"/>
  <c r="Z590" i="3"/>
  <c r="Z654" i="3"/>
  <c r="V568" i="3"/>
  <c r="Z136" i="3"/>
  <c r="V488" i="3"/>
  <c r="Z216" i="3"/>
  <c r="Z264" i="3"/>
  <c r="Z144" i="3"/>
  <c r="Z629" i="3"/>
  <c r="V617" i="3"/>
  <c r="V651" i="3"/>
  <c r="Z534" i="3"/>
  <c r="V160" i="3"/>
  <c r="V33" i="1"/>
  <c r="V542" i="3"/>
  <c r="Z160" i="3"/>
  <c r="Z192" i="3"/>
  <c r="V464" i="3"/>
  <c r="Z520" i="3"/>
  <c r="Z576" i="3"/>
  <c r="V256" i="3"/>
  <c r="V336" i="3"/>
  <c r="Z96" i="3"/>
  <c r="V264" i="3"/>
  <c r="V296" i="3"/>
  <c r="V352" i="3"/>
  <c r="V408" i="3"/>
  <c r="V456" i="3"/>
  <c r="Z552" i="3"/>
  <c r="V638" i="3"/>
  <c r="V526" i="3"/>
  <c r="Z72" i="3"/>
  <c r="V496" i="3"/>
  <c r="V650" i="3"/>
  <c r="V627" i="3"/>
  <c r="V176" i="3"/>
  <c r="V480" i="3"/>
  <c r="V552" i="3"/>
  <c r="Z526" i="3"/>
  <c r="Z558" i="3"/>
  <c r="Z646" i="3"/>
  <c r="V272" i="3"/>
  <c r="V312" i="3"/>
  <c r="V360" i="3"/>
  <c r="V416" i="3"/>
  <c r="V224" i="3"/>
  <c r="V280" i="3"/>
  <c r="V328" i="3"/>
  <c r="V376" i="3"/>
  <c r="V424" i="3"/>
  <c r="Z472" i="3"/>
  <c r="Z640" i="3"/>
  <c r="Z504" i="3"/>
  <c r="V96" i="3"/>
  <c r="Z120" i="3"/>
  <c r="Z480" i="3"/>
  <c r="V645" i="3"/>
  <c r="AE518" i="3"/>
  <c r="V606" i="3"/>
  <c r="V240" i="3"/>
  <c r="V448" i="3"/>
  <c r="V168" i="3"/>
  <c r="V64" i="3"/>
  <c r="V128" i="3"/>
  <c r="V152" i="3"/>
  <c r="Z88" i="3"/>
  <c r="Z104" i="3"/>
  <c r="V200" i="3"/>
  <c r="V248" i="3"/>
  <c r="Z512" i="3"/>
  <c r="V605" i="3"/>
  <c r="V438" i="3"/>
  <c r="Z542" i="3"/>
  <c r="Z574" i="3"/>
  <c r="Z614" i="3"/>
  <c r="Z152" i="3"/>
  <c r="Z304" i="3"/>
  <c r="V478" i="3"/>
  <c r="Z510" i="3"/>
  <c r="Z616" i="3"/>
  <c r="V470" i="3"/>
  <c r="Z486" i="3"/>
  <c r="V622" i="3"/>
  <c r="V630" i="3"/>
  <c r="Z638" i="3"/>
  <c r="V654" i="3"/>
  <c r="V288" i="3"/>
  <c r="V320" i="3"/>
  <c r="V368" i="3"/>
  <c r="Z456" i="3"/>
  <c r="AB655" i="3"/>
  <c r="Z392" i="3"/>
  <c r="V232" i="3"/>
  <c r="V216" i="3"/>
  <c r="V304" i="3"/>
  <c r="V344" i="3"/>
  <c r="V384" i="3"/>
  <c r="Z440" i="3"/>
  <c r="Z608" i="3"/>
  <c r="Z634" i="3"/>
  <c r="Z454" i="3"/>
  <c r="Z462" i="3"/>
  <c r="Z622" i="3"/>
  <c r="Z232" i="3"/>
  <c r="Z272" i="3"/>
  <c r="Z312" i="3"/>
  <c r="Z360" i="3"/>
  <c r="Z416" i="3"/>
  <c r="V560" i="3"/>
  <c r="V632" i="3"/>
  <c r="Z224" i="3"/>
  <c r="Z280" i="3"/>
  <c r="Z328" i="3"/>
  <c r="Z376" i="3"/>
  <c r="Z424" i="3"/>
  <c r="V584" i="3"/>
  <c r="V640" i="3"/>
  <c r="Z184" i="3"/>
  <c r="V504" i="3"/>
  <c r="V600" i="3"/>
  <c r="V72" i="3"/>
  <c r="AE69" i="3"/>
  <c r="V646" i="3"/>
  <c r="V582" i="3"/>
  <c r="Z550" i="3"/>
  <c r="Z630" i="3"/>
  <c r="V184" i="3"/>
  <c r="S655" i="3"/>
  <c r="Z168" i="3"/>
  <c r="V624" i="3"/>
  <c r="X655" i="3"/>
  <c r="N655" i="3"/>
  <c r="Z240" i="3"/>
  <c r="Z288" i="3"/>
  <c r="Z320" i="3"/>
  <c r="Z368" i="3"/>
  <c r="V400" i="3"/>
  <c r="Z432" i="3"/>
  <c r="Z464" i="3"/>
  <c r="V592" i="3"/>
  <c r="AD655" i="3"/>
  <c r="Z80" i="3"/>
  <c r="Y655" i="3"/>
  <c r="Z256" i="3"/>
  <c r="Z336" i="3"/>
  <c r="V536" i="3"/>
  <c r="V136" i="3"/>
  <c r="Z64" i="3"/>
  <c r="V112" i="3"/>
  <c r="Z296" i="3"/>
  <c r="Z352" i="3"/>
  <c r="Z408" i="3"/>
  <c r="V544" i="3"/>
  <c r="V648" i="3"/>
  <c r="Z248" i="3"/>
  <c r="Z384" i="3"/>
  <c r="V56" i="3"/>
  <c r="U655" i="3"/>
  <c r="V621" i="3"/>
  <c r="AE262" i="3"/>
  <c r="AE57" i="3"/>
  <c r="V40" i="3"/>
  <c r="Z48" i="3"/>
  <c r="AC655" i="3"/>
  <c r="V24" i="3"/>
  <c r="T655" i="3"/>
  <c r="AA655" i="3"/>
  <c r="W655" i="3"/>
  <c r="Z647" i="3"/>
  <c r="AE206" i="3"/>
  <c r="V41" i="1"/>
  <c r="Z17" i="1"/>
  <c r="V65" i="1"/>
  <c r="Z25" i="1"/>
  <c r="Z81" i="1"/>
  <c r="V12" i="1"/>
  <c r="V36" i="1"/>
  <c r="AE446" i="3"/>
  <c r="Z28" i="1"/>
  <c r="V44" i="1"/>
  <c r="AE279" i="3"/>
  <c r="AE130" i="3"/>
  <c r="Z12" i="1"/>
  <c r="AE452" i="3"/>
  <c r="V20" i="1"/>
  <c r="AG655" i="3"/>
  <c r="Z20" i="1"/>
  <c r="AI655" i="3"/>
  <c r="V26" i="1"/>
  <c r="V68" i="1"/>
  <c r="Z100" i="1"/>
  <c r="Z124" i="1"/>
  <c r="V28" i="1"/>
  <c r="V52" i="1"/>
  <c r="Z36" i="1"/>
  <c r="V76" i="1"/>
  <c r="Z76" i="1"/>
  <c r="Z116" i="1"/>
  <c r="Z68" i="1"/>
  <c r="V60" i="1"/>
  <c r="V108" i="1"/>
  <c r="Z44" i="1"/>
  <c r="Z92" i="1"/>
  <c r="V116" i="1"/>
  <c r="V124" i="1"/>
  <c r="V137" i="1"/>
  <c r="V132" i="1"/>
  <c r="Z60" i="1"/>
  <c r="Z84" i="1"/>
  <c r="Z52" i="1"/>
  <c r="V148" i="1"/>
  <c r="Z148" i="1"/>
  <c r="V140" i="1"/>
  <c r="Z140" i="1"/>
  <c r="Z132" i="1"/>
  <c r="V97" i="1"/>
  <c r="V89" i="1"/>
  <c r="V146" i="1"/>
  <c r="Z113" i="1"/>
  <c r="V25" i="1"/>
  <c r="Z18" i="1"/>
  <c r="V9" i="1"/>
  <c r="V49" i="1"/>
  <c r="Z49" i="1"/>
  <c r="Z89" i="1"/>
  <c r="V17" i="1"/>
  <c r="Z9" i="1"/>
  <c r="V57" i="1"/>
  <c r="Z73" i="1"/>
  <c r="Z41" i="1"/>
  <c r="V106" i="1"/>
  <c r="Z33" i="1"/>
  <c r="V103" i="1"/>
  <c r="Z57" i="1"/>
  <c r="V233" i="1"/>
  <c r="V10" i="1"/>
  <c r="V145" i="1"/>
  <c r="Z65" i="1"/>
  <c r="Z34" i="1"/>
  <c r="V90" i="1"/>
  <c r="Z69" i="1"/>
  <c r="V220" i="1"/>
  <c r="V228" i="1"/>
  <c r="Z181" i="1"/>
  <c r="Z172" i="1"/>
  <c r="V74" i="1"/>
  <c r="Z114" i="1"/>
  <c r="V180" i="1"/>
  <c r="Z45" i="1"/>
  <c r="Z58" i="1"/>
  <c r="V185" i="1"/>
  <c r="Z82" i="1"/>
  <c r="Z59" i="1"/>
  <c r="V86" i="1"/>
  <c r="Z180" i="1"/>
  <c r="Z50" i="1"/>
  <c r="Z159" i="1"/>
  <c r="Z145" i="1"/>
  <c r="V42" i="1"/>
  <c r="Z40" i="1"/>
  <c r="V164" i="1"/>
  <c r="Z219" i="1"/>
  <c r="Z79" i="1"/>
  <c r="Z240" i="1"/>
  <c r="Z208" i="1"/>
  <c r="Z32" i="1"/>
  <c r="Z197" i="1"/>
  <c r="V133" i="1"/>
  <c r="Z53" i="1"/>
  <c r="Z144" i="1"/>
  <c r="Z112" i="1"/>
  <c r="Z78" i="1"/>
  <c r="V131" i="1"/>
  <c r="Z203" i="1"/>
  <c r="V251" i="1"/>
  <c r="Z155" i="1"/>
  <c r="Z67" i="1"/>
  <c r="Z199" i="1"/>
  <c r="Z35" i="1"/>
  <c r="V157" i="1"/>
  <c r="Z71" i="1"/>
  <c r="Z15" i="1"/>
  <c r="Z136" i="1"/>
  <c r="Z138" i="1"/>
  <c r="V70" i="1"/>
  <c r="Z77" i="1"/>
  <c r="Z31" i="1"/>
  <c r="Z135" i="1"/>
  <c r="Z128" i="1"/>
  <c r="Z235" i="1"/>
  <c r="Z133" i="1"/>
  <c r="Z11" i="1"/>
  <c r="Z117" i="1"/>
  <c r="Z151" i="1"/>
  <c r="V69" i="1"/>
  <c r="Z248" i="1"/>
  <c r="V221" i="1"/>
  <c r="Z170" i="1"/>
  <c r="Z191" i="1"/>
  <c r="Z142" i="1"/>
  <c r="Z22" i="1"/>
  <c r="Z120" i="1"/>
  <c r="Z64" i="1"/>
  <c r="Z184" i="1"/>
  <c r="Z56" i="1"/>
  <c r="Z231" i="1"/>
  <c r="Z196" i="1"/>
  <c r="V154" i="1"/>
  <c r="Z130" i="1"/>
  <c r="Z97" i="1"/>
  <c r="Z38" i="1"/>
  <c r="Z91" i="1"/>
  <c r="Z86" i="1"/>
  <c r="Z251" i="1"/>
  <c r="Z141" i="1"/>
  <c r="Z111" i="1"/>
  <c r="Z43" i="1"/>
  <c r="Z119" i="1"/>
  <c r="V39" i="1"/>
  <c r="V21" i="1"/>
  <c r="Z29" i="1"/>
  <c r="Z26" i="1"/>
  <c r="Z244" i="1"/>
  <c r="V190" i="1"/>
  <c r="V153" i="1"/>
  <c r="Z210" i="1"/>
  <c r="Z230" i="1"/>
  <c r="V198" i="1"/>
  <c r="Z83" i="1"/>
  <c r="V183" i="1"/>
  <c r="Z175" i="1"/>
  <c r="Z61" i="1"/>
  <c r="Z90" i="1"/>
  <c r="V147" i="1"/>
  <c r="Z63" i="1"/>
  <c r="Z189" i="1"/>
  <c r="Z24" i="1"/>
  <c r="Z16" i="1"/>
  <c r="Z239" i="1"/>
  <c r="V64" i="1"/>
  <c r="Z252" i="1"/>
  <c r="Z236" i="1"/>
  <c r="Z220" i="1"/>
  <c r="Z204" i="1"/>
  <c r="V168" i="1"/>
  <c r="Z104" i="1"/>
  <c r="V88" i="1"/>
  <c r="Z186" i="1"/>
  <c r="Z146" i="1"/>
  <c r="Z105" i="1"/>
  <c r="Z121" i="1"/>
  <c r="V193" i="1"/>
  <c r="Z225" i="1"/>
  <c r="V241" i="1"/>
  <c r="Z234" i="1"/>
  <c r="Z222" i="1"/>
  <c r="Z158" i="1"/>
  <c r="Z134" i="1"/>
  <c r="V142" i="1"/>
  <c r="Z107" i="1"/>
  <c r="Z187" i="1"/>
  <c r="Z131" i="1"/>
  <c r="V163" i="1"/>
  <c r="V196" i="1"/>
  <c r="V67" i="1"/>
  <c r="V11" i="1"/>
  <c r="Z27" i="1"/>
  <c r="Z129" i="1"/>
  <c r="Z156" i="1"/>
  <c r="V125" i="1"/>
  <c r="V244" i="1"/>
  <c r="Z23" i="1"/>
  <c r="Z87" i="1"/>
  <c r="Z62" i="1"/>
  <c r="Z10" i="1"/>
  <c r="Z215" i="1"/>
  <c r="Z96" i="1"/>
  <c r="Z80" i="1"/>
  <c r="V178" i="1"/>
  <c r="Z177" i="1"/>
  <c r="V249" i="1"/>
  <c r="Z54" i="1"/>
  <c r="Z242" i="1"/>
  <c r="Z227" i="1"/>
  <c r="Z229" i="1"/>
  <c r="Z99" i="1"/>
  <c r="Z126" i="1"/>
  <c r="V62" i="1"/>
  <c r="Z162" i="1"/>
  <c r="Z125" i="1"/>
  <c r="Z149" i="1"/>
  <c r="V212" i="1"/>
  <c r="V100" i="1"/>
  <c r="Z101" i="1"/>
  <c r="Z37" i="1"/>
  <c r="V85" i="1"/>
  <c r="V141" i="1"/>
  <c r="Z66" i="1"/>
  <c r="V50" i="1"/>
  <c r="Z232" i="1"/>
  <c r="Z216" i="1"/>
  <c r="Z200" i="1"/>
  <c r="Z88" i="1"/>
  <c r="Z72" i="1"/>
  <c r="Z178" i="1"/>
  <c r="Z174" i="1"/>
  <c r="Z201" i="1"/>
  <c r="Z233" i="1"/>
  <c r="Z241" i="1"/>
  <c r="Z118" i="1"/>
  <c r="Z102" i="1"/>
  <c r="Z46" i="1"/>
  <c r="Z250" i="1"/>
  <c r="Z110" i="1"/>
  <c r="V204" i="1"/>
  <c r="Z51" i="1"/>
  <c r="Z211" i="1"/>
  <c r="Z169" i="1"/>
  <c r="Z183" i="1"/>
  <c r="Z13" i="1"/>
  <c r="Z93" i="1"/>
  <c r="V29" i="1"/>
  <c r="Z21" i="1"/>
  <c r="V37" i="1"/>
  <c r="Z14" i="1"/>
  <c r="Z98" i="1"/>
  <c r="V58" i="1"/>
  <c r="Z42" i="1"/>
  <c r="Z176" i="1"/>
  <c r="Z202" i="1"/>
  <c r="Z19" i="1"/>
  <c r="Z47" i="1"/>
  <c r="Z85" i="1"/>
  <c r="Z157" i="1"/>
  <c r="Z106" i="1"/>
  <c r="Z221" i="1"/>
  <c r="Z48" i="1"/>
  <c r="Z168" i="1"/>
  <c r="V248" i="1"/>
  <c r="Z228" i="1"/>
  <c r="Z212" i="1"/>
  <c r="Z150" i="1"/>
  <c r="Z206" i="1"/>
  <c r="V189" i="1"/>
  <c r="V150" i="1"/>
  <c r="Z182" i="1"/>
  <c r="V158" i="1"/>
  <c r="Z137" i="1"/>
  <c r="Z94" i="1"/>
  <c r="Z179" i="1"/>
  <c r="V179" i="1"/>
  <c r="V59" i="1"/>
  <c r="V117" i="1"/>
  <c r="Z154" i="1"/>
  <c r="V92" i="1"/>
  <c r="Z127" i="1"/>
  <c r="Z207" i="1"/>
  <c r="Z55" i="1"/>
  <c r="Z39" i="1"/>
  <c r="Z103" i="1"/>
  <c r="V188" i="1"/>
  <c r="Z95" i="1"/>
  <c r="V252" i="1"/>
  <c r="Z160" i="1"/>
  <c r="Z247" i="1"/>
  <c r="V224" i="1"/>
  <c r="V200" i="1"/>
  <c r="V24" i="1"/>
  <c r="V112" i="1"/>
  <c r="Z245" i="1"/>
  <c r="Z198" i="1"/>
  <c r="Z153" i="1"/>
  <c r="Z209" i="1"/>
  <c r="V242" i="1"/>
  <c r="V230" i="1"/>
  <c r="V174" i="1"/>
  <c r="Z166" i="1"/>
  <c r="Z139" i="1"/>
  <c r="V203" i="1"/>
  <c r="Z214" i="1"/>
  <c r="Z171" i="1"/>
  <c r="V123" i="1"/>
  <c r="Z147" i="1"/>
  <c r="V236" i="1"/>
  <c r="Z237" i="1"/>
  <c r="Z75" i="1"/>
  <c r="Z213" i="1"/>
  <c r="Z194" i="1"/>
  <c r="Z226" i="1"/>
  <c r="Z188" i="1"/>
  <c r="Z161" i="1"/>
  <c r="V84" i="1"/>
  <c r="Z74" i="1"/>
  <c r="V75" i="1"/>
  <c r="V151" i="1"/>
  <c r="V199" i="1"/>
  <c r="V31" i="1"/>
  <c r="Z205" i="1"/>
  <c r="V77" i="1"/>
  <c r="Z122" i="1"/>
  <c r="Z224" i="1"/>
  <c r="Z152" i="1"/>
  <c r="Z223" i="1"/>
  <c r="V113" i="1"/>
  <c r="V129" i="1"/>
  <c r="Z185" i="1"/>
  <c r="Z218" i="1"/>
  <c r="V234" i="1"/>
  <c r="Z249" i="1"/>
  <c r="Z238" i="1"/>
  <c r="V182" i="1"/>
  <c r="Z30" i="1"/>
  <c r="Z190" i="1"/>
  <c r="V227" i="1"/>
  <c r="Z123" i="1"/>
  <c r="Z163" i="1"/>
  <c r="Z195" i="1"/>
  <c r="Z167" i="1"/>
  <c r="Z193" i="1"/>
  <c r="Z164" i="1"/>
  <c r="V82" i="1"/>
  <c r="V47" i="1"/>
  <c r="Z109" i="1"/>
  <c r="Z173" i="1"/>
  <c r="Z217" i="1"/>
  <c r="Z246" i="1"/>
  <c r="Z70" i="1"/>
  <c r="Z243" i="1"/>
  <c r="Z115" i="1"/>
  <c r="Z108" i="1"/>
  <c r="Z143" i="1"/>
  <c r="Z165" i="1"/>
  <c r="V114" i="1"/>
  <c r="V16" i="1"/>
  <c r="V184" i="1"/>
  <c r="V104" i="1"/>
  <c r="V225" i="1"/>
  <c r="V14" i="1"/>
  <c r="V78" i="1"/>
  <c r="V107" i="1"/>
  <c r="V115" i="1"/>
  <c r="V170" i="1"/>
  <c r="V109" i="1"/>
  <c r="V35" i="1"/>
  <c r="V111" i="1"/>
  <c r="V79" i="1"/>
  <c r="V135" i="1"/>
  <c r="V172" i="1"/>
  <c r="V13" i="1"/>
  <c r="V98" i="1"/>
  <c r="V18" i="1"/>
  <c r="V22" i="1"/>
  <c r="V143" i="1"/>
  <c r="V80" i="1"/>
  <c r="V240" i="1"/>
  <c r="V192" i="1"/>
  <c r="V176" i="1"/>
  <c r="V96" i="1"/>
  <c r="V165" i="1"/>
  <c r="V161" i="1"/>
  <c r="V201" i="1"/>
  <c r="V237" i="1"/>
  <c r="V219" i="1"/>
  <c r="V166" i="1"/>
  <c r="V247" i="1"/>
  <c r="V38" i="1"/>
  <c r="V195" i="1"/>
  <c r="V197" i="1"/>
  <c r="V81" i="1"/>
  <c r="V27" i="1"/>
  <c r="V95" i="1"/>
  <c r="V127" i="1"/>
  <c r="V169" i="1"/>
  <c r="V156" i="1"/>
  <c r="V61" i="1"/>
  <c r="V118" i="1"/>
  <c r="V250" i="1"/>
  <c r="V235" i="1"/>
  <c r="V207" i="1"/>
  <c r="V205" i="1"/>
  <c r="V177" i="1"/>
  <c r="V171" i="1"/>
  <c r="V73" i="1"/>
  <c r="V239" i="1"/>
  <c r="V87" i="1"/>
  <c r="V223" i="1"/>
  <c r="V71" i="1"/>
  <c r="V216" i="1"/>
  <c r="V128" i="1"/>
  <c r="V56" i="1"/>
  <c r="V160" i="1"/>
  <c r="V214" i="1"/>
  <c r="V213" i="1"/>
  <c r="V210" i="1"/>
  <c r="V209" i="1"/>
  <c r="V245" i="1"/>
  <c r="V134" i="1"/>
  <c r="V191" i="1"/>
  <c r="V167" i="1"/>
  <c r="V51" i="1"/>
  <c r="V19" i="1"/>
  <c r="V229" i="1"/>
  <c r="V23" i="1"/>
  <c r="V15" i="1"/>
  <c r="V45" i="1"/>
  <c r="V232" i="1"/>
  <c r="V48" i="1"/>
  <c r="V152" i="1"/>
  <c r="V136" i="1"/>
  <c r="V105" i="1"/>
  <c r="V121" i="1"/>
  <c r="V217" i="1"/>
  <c r="V222" i="1"/>
  <c r="V238" i="1"/>
  <c r="V126" i="1"/>
  <c r="V46" i="1"/>
  <c r="V194" i="1"/>
  <c r="V155" i="1"/>
  <c r="V99" i="1"/>
  <c r="V159" i="1"/>
  <c r="V181" i="1"/>
  <c r="V66" i="1"/>
  <c r="V119" i="1"/>
  <c r="V55" i="1"/>
  <c r="V215" i="1"/>
  <c r="V53" i="1"/>
  <c r="V101" i="1"/>
  <c r="V246" i="1"/>
  <c r="V72" i="1"/>
  <c r="V208" i="1"/>
  <c r="V40" i="1"/>
  <c r="V144" i="1"/>
  <c r="V120" i="1"/>
  <c r="V186" i="1"/>
  <c r="V206" i="1"/>
  <c r="V102" i="1"/>
  <c r="V110" i="1"/>
  <c r="V187" i="1"/>
  <c r="V91" i="1"/>
  <c r="V243" i="1"/>
  <c r="V83" i="1"/>
  <c r="V54" i="1"/>
  <c r="V43" i="1"/>
  <c r="V162" i="1"/>
  <c r="V173" i="1"/>
  <c r="V63" i="1"/>
  <c r="V93" i="1"/>
  <c r="V138" i="1"/>
  <c r="V32" i="1"/>
  <c r="V202" i="1"/>
  <c r="V218" i="1"/>
  <c r="V226" i="1"/>
  <c r="V30" i="1"/>
  <c r="V94" i="1"/>
  <c r="V139" i="1"/>
  <c r="V211" i="1"/>
  <c r="V231" i="1"/>
  <c r="V130" i="1"/>
  <c r="V175" i="1"/>
  <c r="V149" i="1"/>
  <c r="V122" i="1"/>
  <c r="V34" i="1"/>
  <c r="Z8" i="1"/>
  <c r="V8" i="1"/>
  <c r="AE253" i="1"/>
  <c r="AD254" i="1"/>
  <c r="T254" i="1"/>
  <c r="S254" i="1"/>
  <c r="W254" i="1"/>
  <c r="Y254" i="1"/>
  <c r="X254" i="1"/>
  <c r="N254" i="1"/>
  <c r="U254" i="1"/>
  <c r="AC254" i="1"/>
  <c r="AB254" i="1"/>
  <c r="AA254" i="1"/>
  <c r="AI254" i="1"/>
  <c r="AG254" i="1"/>
  <c r="AE114" i="3" l="1"/>
  <c r="AE156" i="3"/>
  <c r="AE193" i="3"/>
  <c r="AE249" i="3"/>
  <c r="AE153" i="3"/>
  <c r="AE169" i="3"/>
  <c r="AE41" i="3"/>
  <c r="AE52" i="3"/>
  <c r="AE65" i="3"/>
  <c r="AE177" i="3"/>
  <c r="AE25" i="3"/>
  <c r="AE129" i="3"/>
  <c r="AE97" i="3"/>
  <c r="AE49" i="3"/>
  <c r="AE225" i="3"/>
  <c r="AE121" i="3"/>
  <c r="AE17" i="3"/>
  <c r="AE73" i="3"/>
  <c r="AE185" i="3"/>
  <c r="AE145" i="3"/>
  <c r="AE241" i="3"/>
  <c r="AE217" i="3"/>
  <c r="AE113" i="3"/>
  <c r="AE105" i="3"/>
  <c r="AE233" i="3"/>
  <c r="AE161" i="3"/>
  <c r="AE327" i="3"/>
  <c r="AE253" i="3"/>
  <c r="AE481" i="3"/>
  <c r="AE300" i="3"/>
  <c r="AE209" i="3"/>
  <c r="AE18" i="3"/>
  <c r="AE52" i="1"/>
  <c r="AE307" i="3"/>
  <c r="AE524" i="3"/>
  <c r="AE201" i="3"/>
  <c r="AE50" i="3"/>
  <c r="AE385" i="3"/>
  <c r="AE297" i="3"/>
  <c r="AE473" i="3"/>
  <c r="AE313" i="3"/>
  <c r="AE95" i="3"/>
  <c r="AE289" i="3"/>
  <c r="AE425" i="3"/>
  <c r="AE154" i="3"/>
  <c r="AE42" i="3"/>
  <c r="AE305" i="3"/>
  <c r="AE273" i="3"/>
  <c r="AE265" i="3"/>
  <c r="AE393" i="3"/>
  <c r="AE337" i="3"/>
  <c r="AE436" i="3"/>
  <c r="AE281" i="3"/>
  <c r="AE377" i="3"/>
  <c r="AE401" i="3"/>
  <c r="AE117" i="1"/>
  <c r="AE329" i="3"/>
  <c r="AE361" i="3"/>
  <c r="AE67" i="3"/>
  <c r="AE349" i="3"/>
  <c r="AE449" i="3"/>
  <c r="AE345" i="3"/>
  <c r="AE369" i="3"/>
  <c r="AE409" i="3"/>
  <c r="AE321" i="3"/>
  <c r="AE202" i="3"/>
  <c r="AE465" i="3"/>
  <c r="AE354" i="3"/>
  <c r="AE441" i="3"/>
  <c r="AE433" i="3"/>
  <c r="AE353" i="3"/>
  <c r="AE59" i="3"/>
  <c r="AE234" i="3"/>
  <c r="AE244" i="3"/>
  <c r="AE331" i="3"/>
  <c r="AE417" i="3"/>
  <c r="AE81" i="3"/>
  <c r="AE61" i="3"/>
  <c r="AE457" i="3"/>
  <c r="AE75" i="3"/>
  <c r="AE163" i="3"/>
  <c r="AE23" i="3"/>
  <c r="AE35" i="3"/>
  <c r="AE267" i="3"/>
  <c r="AE301" i="3"/>
  <c r="AE34" i="3"/>
  <c r="AE258" i="3"/>
  <c r="AE229" i="3"/>
  <c r="AE85" i="3"/>
  <c r="AE107" i="3"/>
  <c r="AE26" i="3"/>
  <c r="AE306" i="3"/>
  <c r="AE124" i="3"/>
  <c r="AE123" i="3"/>
  <c r="AE77" i="3"/>
  <c r="AE178" i="3"/>
  <c r="AE44" i="3"/>
  <c r="AE404" i="3"/>
  <c r="AE298" i="3"/>
  <c r="AE10" i="3"/>
  <c r="AE210" i="3"/>
  <c r="AE147" i="3"/>
  <c r="AE45" i="3"/>
  <c r="AE37" i="3"/>
  <c r="AE21" i="3"/>
  <c r="AE58" i="3"/>
  <c r="AE167" i="3"/>
  <c r="AE219" i="3"/>
  <c r="AE138" i="3"/>
  <c r="AE196" i="3"/>
  <c r="AE13" i="3"/>
  <c r="AE274" i="3"/>
  <c r="AE266" i="3"/>
  <c r="AE170" i="3"/>
  <c r="AE290" i="3"/>
  <c r="AE186" i="3"/>
  <c r="AE346" i="3"/>
  <c r="AE11" i="3"/>
  <c r="AE116" i="3"/>
  <c r="AE189" i="3"/>
  <c r="AE74" i="3"/>
  <c r="AE380" i="3"/>
  <c r="AE335" i="3"/>
  <c r="AE226" i="3"/>
  <c r="AE82" i="3"/>
  <c r="AE276" i="3"/>
  <c r="AE460" i="3"/>
  <c r="AE172" i="3"/>
  <c r="AE115" i="3"/>
  <c r="AE191" i="3"/>
  <c r="AE157" i="3"/>
  <c r="AE98" i="3"/>
  <c r="AE412" i="3"/>
  <c r="AE220" i="3"/>
  <c r="AE243" i="3"/>
  <c r="AE211" i="3"/>
  <c r="AE131" i="3"/>
  <c r="AE109" i="3"/>
  <c r="AE381" i="3"/>
  <c r="AE39" i="3"/>
  <c r="AE500" i="3"/>
  <c r="AE146" i="3"/>
  <c r="AE133" i="3"/>
  <c r="AE51" i="3"/>
  <c r="AE324" i="3"/>
  <c r="AE55" i="3"/>
  <c r="AE101" i="3"/>
  <c r="AE134" i="3"/>
  <c r="AE252" i="3"/>
  <c r="AE173" i="3"/>
  <c r="AE91" i="3"/>
  <c r="AE188" i="3"/>
  <c r="AE284" i="3"/>
  <c r="AE213" i="3"/>
  <c r="AE520" i="3"/>
  <c r="AE282" i="3"/>
  <c r="AE245" i="3"/>
  <c r="AE308" i="3"/>
  <c r="AE99" i="3"/>
  <c r="AE71" i="3"/>
  <c r="AE362" i="3"/>
  <c r="AE76" i="3"/>
  <c r="AE242" i="3"/>
  <c r="AE356" i="3"/>
  <c r="AE171" i="3"/>
  <c r="AE268" i="3"/>
  <c r="AE365" i="3"/>
  <c r="AE227" i="3"/>
  <c r="AE212" i="3"/>
  <c r="AE364" i="3"/>
  <c r="AE291" i="3"/>
  <c r="AE205" i="3"/>
  <c r="AE117" i="3"/>
  <c r="AE140" i="3"/>
  <c r="AE162" i="3"/>
  <c r="AE402" i="3"/>
  <c r="AE139" i="3"/>
  <c r="AE108" i="3"/>
  <c r="AE204" i="3"/>
  <c r="AE92" i="3"/>
  <c r="AE275" i="3"/>
  <c r="AE221" i="3"/>
  <c r="AE322" i="3"/>
  <c r="AE348" i="3"/>
  <c r="AE559" i="3"/>
  <c r="AE317" i="3"/>
  <c r="AE199" i="3"/>
  <c r="AE516" i="3"/>
  <c r="AE420" i="3"/>
  <c r="AE314" i="3"/>
  <c r="AE43" i="3"/>
  <c r="AE29" i="3"/>
  <c r="AE132" i="3"/>
  <c r="AE84" i="3"/>
  <c r="AE195" i="3"/>
  <c r="AE53" i="3"/>
  <c r="AE31" i="3"/>
  <c r="AE181" i="3"/>
  <c r="AE148" i="3"/>
  <c r="AE492" i="3"/>
  <c r="AE330" i="3"/>
  <c r="AE251" i="3"/>
  <c r="AE235" i="3"/>
  <c r="AE260" i="3"/>
  <c r="AE155" i="3"/>
  <c r="AE119" i="3"/>
  <c r="AE309" i="3"/>
  <c r="AE19" i="3"/>
  <c r="AE83" i="3"/>
  <c r="AE415" i="3"/>
  <c r="AE283" i="3"/>
  <c r="AE187" i="3"/>
  <c r="AE106" i="3"/>
  <c r="AE615" i="3"/>
  <c r="AE12" i="3"/>
  <c r="AE180" i="3"/>
  <c r="AE299" i="3"/>
  <c r="AE175" i="3"/>
  <c r="AE122" i="3"/>
  <c r="AE47" i="3"/>
  <c r="AE292" i="3"/>
  <c r="AE27" i="3"/>
  <c r="AE237" i="3"/>
  <c r="AE259" i="3"/>
  <c r="AE194" i="3"/>
  <c r="AE508" i="3"/>
  <c r="AE90" i="3"/>
  <c r="AE396" i="3"/>
  <c r="AE197" i="3"/>
  <c r="AE66" i="3"/>
  <c r="AE372" i="3"/>
  <c r="AE277" i="3"/>
  <c r="AE428" i="3"/>
  <c r="AE261" i="3"/>
  <c r="AE68" i="3"/>
  <c r="AE127" i="3"/>
  <c r="AE378" i="3"/>
  <c r="AE532" i="3"/>
  <c r="AE236" i="3"/>
  <c r="AE388" i="3"/>
  <c r="AE285" i="3"/>
  <c r="AE293" i="3"/>
  <c r="AE165" i="3"/>
  <c r="AE93" i="3"/>
  <c r="AE218" i="3"/>
  <c r="AE316" i="3"/>
  <c r="AE484" i="3"/>
  <c r="AE495" i="3"/>
  <c r="AE269" i="3"/>
  <c r="AE228" i="3"/>
  <c r="AE250" i="3"/>
  <c r="AE164" i="3"/>
  <c r="AE476" i="3"/>
  <c r="AE341" i="3"/>
  <c r="AE60" i="3"/>
  <c r="AE332" i="3"/>
  <c r="AE20" i="3"/>
  <c r="AE15" i="3"/>
  <c r="AE149" i="3"/>
  <c r="AE427" i="3"/>
  <c r="AE540" i="3"/>
  <c r="AE36" i="3"/>
  <c r="AE410" i="3"/>
  <c r="AE588" i="3"/>
  <c r="AE431" i="3"/>
  <c r="AE192" i="3"/>
  <c r="AE564" i="3"/>
  <c r="AE560" i="3"/>
  <c r="AE120" i="3"/>
  <c r="AE602" i="3"/>
  <c r="AE450" i="3"/>
  <c r="AE604" i="3"/>
  <c r="AE223" i="3"/>
  <c r="AE487" i="3"/>
  <c r="AE325" i="3"/>
  <c r="AE103" i="3"/>
  <c r="AE521" i="3"/>
  <c r="AE383" i="3"/>
  <c r="AE319" i="3"/>
  <c r="AE203" i="3"/>
  <c r="AE373" i="3"/>
  <c r="AE573" i="3"/>
  <c r="AE548" i="3"/>
  <c r="AE587" i="3"/>
  <c r="AE78" i="3"/>
  <c r="AE351" i="3"/>
  <c r="AE580" i="3"/>
  <c r="AE463" i="3"/>
  <c r="AE54" i="3"/>
  <c r="AE434" i="3"/>
  <c r="AE572" i="3"/>
  <c r="AE63" i="3"/>
  <c r="AE151" i="3"/>
  <c r="AE423" i="3"/>
  <c r="AE545" i="3"/>
  <c r="AE455" i="3"/>
  <c r="AE144" i="3"/>
  <c r="AE471" i="3"/>
  <c r="AE621" i="3"/>
  <c r="AE555" i="3"/>
  <c r="AE561" i="3"/>
  <c r="AE111" i="3"/>
  <c r="AE491" i="3"/>
  <c r="AE443" i="3"/>
  <c r="AE347" i="3"/>
  <c r="AE207" i="3"/>
  <c r="AE395" i="3"/>
  <c r="AE394" i="3"/>
  <c r="AE359" i="3"/>
  <c r="AE87" i="3"/>
  <c r="AE556" i="3"/>
  <c r="AE215" i="3"/>
  <c r="AE635" i="3"/>
  <c r="AE135" i="3"/>
  <c r="AE287" i="3"/>
  <c r="AE79" i="3"/>
  <c r="AE159" i="3"/>
  <c r="AE315" i="3"/>
  <c r="AE179" i="3"/>
  <c r="AE143" i="3"/>
  <c r="AE303" i="3"/>
  <c r="AE597" i="3"/>
  <c r="AE8" i="3"/>
  <c r="AE403" i="3"/>
  <c r="AE24" i="3"/>
  <c r="AE429" i="3"/>
  <c r="AE593" i="3"/>
  <c r="AE363" i="3"/>
  <c r="AE239" i="3"/>
  <c r="AE150" i="3"/>
  <c r="AE16" i="3"/>
  <c r="AE447" i="3"/>
  <c r="AE510" i="3"/>
  <c r="AE625" i="3"/>
  <c r="AE567" i="3"/>
  <c r="AE479" i="3"/>
  <c r="AE594" i="3"/>
  <c r="AE375" i="3"/>
  <c r="AE387" i="3"/>
  <c r="AE405" i="3"/>
  <c r="AE391" i="3"/>
  <c r="AE453" i="3"/>
  <c r="AE529" i="3"/>
  <c r="AE467" i="3"/>
  <c r="AE247" i="3"/>
  <c r="AE515" i="3"/>
  <c r="AE569" i="3"/>
  <c r="AE214" i="3"/>
  <c r="AE517" i="3"/>
  <c r="AE531" i="3"/>
  <c r="AE440" i="3"/>
  <c r="AE230" i="3"/>
  <c r="AE413" i="3"/>
  <c r="AE514" i="3"/>
  <c r="AE263" i="3"/>
  <c r="AE222" i="3"/>
  <c r="AE22" i="3"/>
  <c r="AE30" i="3"/>
  <c r="AE583" i="3"/>
  <c r="AE238" i="3"/>
  <c r="AE86" i="3"/>
  <c r="AE355" i="3"/>
  <c r="AE270" i="3"/>
  <c r="AE255" i="3"/>
  <c r="AE295" i="3"/>
  <c r="AE633" i="3"/>
  <c r="AE190" i="3"/>
  <c r="AE445" i="3"/>
  <c r="AE407" i="3"/>
  <c r="AE511" i="3"/>
  <c r="AE458" i="3"/>
  <c r="AE547" i="3"/>
  <c r="AE158" i="3"/>
  <c r="AE350" i="3"/>
  <c r="AE631" i="3"/>
  <c r="AE652" i="3"/>
  <c r="AE46" i="3"/>
  <c r="AE339" i="3"/>
  <c r="AE474" i="3"/>
  <c r="AE357" i="3"/>
  <c r="AE323" i="3"/>
  <c r="AE174" i="3"/>
  <c r="AE629" i="3"/>
  <c r="AE14" i="3"/>
  <c r="AE472" i="3"/>
  <c r="AE439" i="3"/>
  <c r="AE271" i="3"/>
  <c r="AE483" i="3"/>
  <c r="AE371" i="3"/>
  <c r="AE591" i="3"/>
  <c r="AE88" i="3"/>
  <c r="AE528" i="3"/>
  <c r="AE231" i="3"/>
  <c r="AE558" i="3"/>
  <c r="AE618" i="3"/>
  <c r="AE611" i="3"/>
  <c r="AE208" i="3"/>
  <c r="AE503" i="3"/>
  <c r="AE620" i="3"/>
  <c r="AE519" i="3"/>
  <c r="AE497" i="3"/>
  <c r="AE522" i="3"/>
  <c r="AE513" i="3"/>
  <c r="AE62" i="3"/>
  <c r="AE502" i="3"/>
  <c r="AE634" i="3"/>
  <c r="AE38" i="3"/>
  <c r="AE512" i="3"/>
  <c r="AE617" i="3"/>
  <c r="AE530" i="3"/>
  <c r="AE557" i="3"/>
  <c r="AE527" i="3"/>
  <c r="AE637" i="3"/>
  <c r="AE311" i="3"/>
  <c r="AE390" i="3"/>
  <c r="AE575" i="3"/>
  <c r="AE648" i="3"/>
  <c r="AE386" i="3"/>
  <c r="AE240" i="3"/>
  <c r="AE614" i="3"/>
  <c r="AE459" i="3"/>
  <c r="AE538" i="3"/>
  <c r="AE475" i="3"/>
  <c r="AE426" i="3"/>
  <c r="AE418" i="3"/>
  <c r="AE286" i="3"/>
  <c r="AE166" i="3"/>
  <c r="AE358" i="3"/>
  <c r="AE294" i="3"/>
  <c r="AE366" i="3"/>
  <c r="AE419" i="3"/>
  <c r="AE644" i="3"/>
  <c r="AE533" i="3"/>
  <c r="AE578" i="3"/>
  <c r="AE379" i="3"/>
  <c r="AE600" i="3"/>
  <c r="AE486" i="3"/>
  <c r="AE647" i="3"/>
  <c r="AE549" i="3"/>
  <c r="AE382" i="3"/>
  <c r="AE507" i="3"/>
  <c r="AE607" i="3"/>
  <c r="AE553" i="3"/>
  <c r="AE461" i="3"/>
  <c r="AE509" i="3"/>
  <c r="AE421" i="3"/>
  <c r="AE642" i="3"/>
  <c r="AE628" i="3"/>
  <c r="AE278" i="3"/>
  <c r="AE543" i="3"/>
  <c r="AE254" i="3"/>
  <c r="AE310" i="3"/>
  <c r="AE626" i="3"/>
  <c r="AE142" i="3"/>
  <c r="AE326" i="3"/>
  <c r="AE595" i="3"/>
  <c r="AE367" i="3"/>
  <c r="AE541" i="3"/>
  <c r="AE534" i="3"/>
  <c r="AE102" i="3"/>
  <c r="AE501" i="3"/>
  <c r="AE490" i="3"/>
  <c r="AE454" i="3"/>
  <c r="AE577" i="3"/>
  <c r="AE246" i="3"/>
  <c r="AE598" i="3"/>
  <c r="AE623" i="3"/>
  <c r="AE627" i="3"/>
  <c r="AE477" i="3"/>
  <c r="AE563" i="3"/>
  <c r="AE110" i="3"/>
  <c r="AE485" i="3"/>
  <c r="AE505" i="3"/>
  <c r="AE406" i="3"/>
  <c r="AE389" i="3"/>
  <c r="AE70" i="3"/>
  <c r="AE437" i="3"/>
  <c r="AE478" i="3"/>
  <c r="AE535" i="3"/>
  <c r="AE482" i="3"/>
  <c r="AE94" i="3"/>
  <c r="AE435" i="3"/>
  <c r="AE612" i="3"/>
  <c r="AE342" i="3"/>
  <c r="AE469" i="3"/>
  <c r="AE399" i="3"/>
  <c r="AE118" i="3"/>
  <c r="AE643" i="3"/>
  <c r="AE554" i="3"/>
  <c r="AE198" i="3"/>
  <c r="AE546" i="3"/>
  <c r="AE493" i="3"/>
  <c r="AE619" i="3"/>
  <c r="AE636" i="3"/>
  <c r="AE470" i="3"/>
  <c r="AE126" i="3"/>
  <c r="AE579" i="3"/>
  <c r="AE603" i="3"/>
  <c r="AE571" i="3"/>
  <c r="AE506" i="3"/>
  <c r="AE601" i="3"/>
  <c r="AE525" i="3"/>
  <c r="AE397" i="3"/>
  <c r="AE599" i="3"/>
  <c r="AE344" i="3"/>
  <c r="AE645" i="3"/>
  <c r="AE539" i="3"/>
  <c r="AE585" i="3"/>
  <c r="AE400" i="3"/>
  <c r="AE48" i="3"/>
  <c r="AE392" i="3"/>
  <c r="AE651" i="3"/>
  <c r="AE568" i="3"/>
  <c r="AE448" i="3"/>
  <c r="AE639" i="3"/>
  <c r="AE422" i="3"/>
  <c r="AE200" i="3"/>
  <c r="AE430" i="3"/>
  <c r="AE566" i="3"/>
  <c r="AE343" i="3"/>
  <c r="AE610" i="3"/>
  <c r="AE592" i="3"/>
  <c r="AE320" i="3"/>
  <c r="AE606" i="3"/>
  <c r="AE653" i="3"/>
  <c r="AE570" i="3"/>
  <c r="AE414" i="3"/>
  <c r="AE641" i="3"/>
  <c r="AE499" i="3"/>
  <c r="AE589" i="3"/>
  <c r="AE551" i="3"/>
  <c r="AE496" i="3"/>
  <c r="AE438" i="3"/>
  <c r="AE264" i="3"/>
  <c r="AE398" i="3"/>
  <c r="AE451" i="3"/>
  <c r="AE523" i="3"/>
  <c r="AE374" i="3"/>
  <c r="AE536" i="3"/>
  <c r="AE494" i="3"/>
  <c r="AE605" i="3"/>
  <c r="AE462" i="3"/>
  <c r="AE128" i="3"/>
  <c r="AE334" i="3"/>
  <c r="AE613" i="3"/>
  <c r="AE41" i="1"/>
  <c r="AE550" i="3"/>
  <c r="AE33" i="1"/>
  <c r="AE64" i="3"/>
  <c r="AE328" i="3"/>
  <c r="AE336" i="3"/>
  <c r="AE480" i="3"/>
  <c r="AE408" i="3"/>
  <c r="AE288" i="3"/>
  <c r="AE104" i="3"/>
  <c r="AE80" i="3"/>
  <c r="AE182" i="3"/>
  <c r="AE646" i="3"/>
  <c r="AE112" i="3"/>
  <c r="AE32" i="3"/>
  <c r="AE318" i="3"/>
  <c r="AE596" i="3"/>
  <c r="AE488" i="3"/>
  <c r="AE504" i="3"/>
  <c r="AE654" i="3"/>
  <c r="AE590" i="3"/>
  <c r="AE176" i="3"/>
  <c r="AE416" i="3"/>
  <c r="AE608" i="3"/>
  <c r="AE576" i="3"/>
  <c r="AE609" i="3"/>
  <c r="AE40" i="3"/>
  <c r="AE224" i="3"/>
  <c r="AE248" i="3"/>
  <c r="AE152" i="3"/>
  <c r="AE160" i="3"/>
  <c r="AE640" i="3"/>
  <c r="AE432" i="3"/>
  <c r="AE584" i="3"/>
  <c r="AE456" i="3"/>
  <c r="AE272" i="3"/>
  <c r="AE376" i="3"/>
  <c r="AE96" i="3"/>
  <c r="AE216" i="3"/>
  <c r="AE624" i="3"/>
  <c r="AE582" i="3"/>
  <c r="AE72" i="3"/>
  <c r="AE368" i="3"/>
  <c r="AE168" i="3"/>
  <c r="AE526" i="3"/>
  <c r="AE552" i="3"/>
  <c r="AE616" i="3"/>
  <c r="AE296" i="3"/>
  <c r="AE384" i="3"/>
  <c r="AE280" i="3"/>
  <c r="AE136" i="3"/>
  <c r="AE622" i="3"/>
  <c r="AE650" i="3"/>
  <c r="AE184" i="3"/>
  <c r="AE632" i="3"/>
  <c r="AE232" i="3"/>
  <c r="AE638" i="3"/>
  <c r="AE542" i="3"/>
  <c r="AE544" i="3"/>
  <c r="AE630" i="3"/>
  <c r="AE256" i="3"/>
  <c r="AE574" i="3"/>
  <c r="AE360" i="3"/>
  <c r="AE352" i="3"/>
  <c r="AE424" i="3"/>
  <c r="AE304" i="3"/>
  <c r="V655" i="3"/>
  <c r="AE464" i="3"/>
  <c r="AE312" i="3"/>
  <c r="AE56" i="3"/>
  <c r="Z655" i="3"/>
  <c r="AE12" i="1"/>
  <c r="AE65" i="1"/>
  <c r="AE17" i="1"/>
  <c r="AE36" i="1"/>
  <c r="AE25" i="1"/>
  <c r="AE81" i="1"/>
  <c r="AE28" i="1"/>
  <c r="AE20" i="1"/>
  <c r="AE44" i="1"/>
  <c r="AE148" i="1"/>
  <c r="AE26" i="1"/>
  <c r="AE76" i="1"/>
  <c r="AE124" i="1"/>
  <c r="AE116" i="1"/>
  <c r="AE60" i="1"/>
  <c r="AE68" i="1"/>
  <c r="AE100" i="1"/>
  <c r="AE108" i="1"/>
  <c r="AE92" i="1"/>
  <c r="AE132" i="1"/>
  <c r="AE137" i="1"/>
  <c r="AE84" i="1"/>
  <c r="AE89" i="1"/>
  <c r="AE113" i="1"/>
  <c r="AE140" i="1"/>
  <c r="AE73" i="1"/>
  <c r="AE18" i="1"/>
  <c r="AE9" i="1"/>
  <c r="AE49" i="1"/>
  <c r="AE97" i="1"/>
  <c r="AE146" i="1"/>
  <c r="AE233" i="1"/>
  <c r="AE130" i="1"/>
  <c r="AE53" i="1"/>
  <c r="AE34" i="1"/>
  <c r="AE106" i="1"/>
  <c r="AE103" i="1"/>
  <c r="AE145" i="1"/>
  <c r="AE57" i="1"/>
  <c r="AE10" i="1"/>
  <c r="AE249" i="1"/>
  <c r="AE172" i="1"/>
  <c r="AE59" i="1"/>
  <c r="AE69" i="1"/>
  <c r="AE228" i="1"/>
  <c r="AE90" i="1"/>
  <c r="AE189" i="1"/>
  <c r="AE129" i="1"/>
  <c r="AE181" i="1"/>
  <c r="AE45" i="1"/>
  <c r="AE114" i="1"/>
  <c r="AE74" i="1"/>
  <c r="AE101" i="1"/>
  <c r="AE99" i="1"/>
  <c r="AE77" i="1"/>
  <c r="AE58" i="1"/>
  <c r="AE180" i="1"/>
  <c r="AE42" i="1"/>
  <c r="AE87" i="1"/>
  <c r="AE143" i="1"/>
  <c r="AE111" i="1"/>
  <c r="AE82" i="1"/>
  <c r="AE85" i="1"/>
  <c r="AE138" i="1"/>
  <c r="AE22" i="1"/>
  <c r="AE164" i="1"/>
  <c r="AE199" i="1"/>
  <c r="AE153" i="1"/>
  <c r="AE133" i="1"/>
  <c r="AE185" i="1"/>
  <c r="AE61" i="1"/>
  <c r="AE165" i="1"/>
  <c r="AE151" i="1"/>
  <c r="AE142" i="1"/>
  <c r="AE122" i="1"/>
  <c r="AE173" i="1"/>
  <c r="AE177" i="1"/>
  <c r="AE13" i="1"/>
  <c r="AE31" i="1"/>
  <c r="AE24" i="1"/>
  <c r="AE29" i="1"/>
  <c r="AE221" i="1"/>
  <c r="AE159" i="1"/>
  <c r="AE21" i="1"/>
  <c r="AE50" i="1"/>
  <c r="AE127" i="1"/>
  <c r="AE135" i="1"/>
  <c r="AE37" i="1"/>
  <c r="AE178" i="1"/>
  <c r="AE157" i="1"/>
  <c r="AE141" i="1"/>
  <c r="AE98" i="1"/>
  <c r="AE203" i="1"/>
  <c r="AE213" i="1"/>
  <c r="AE55" i="1"/>
  <c r="AE125" i="1"/>
  <c r="AE109" i="1"/>
  <c r="AE224" i="1"/>
  <c r="AE126" i="1"/>
  <c r="AE191" i="1"/>
  <c r="AE56" i="1"/>
  <c r="AE156" i="1"/>
  <c r="AE66" i="1"/>
  <c r="AE239" i="1"/>
  <c r="AE115" i="1"/>
  <c r="AE48" i="1"/>
  <c r="AE93" i="1"/>
  <c r="AE54" i="1"/>
  <c r="AE63" i="1"/>
  <c r="AE23" i="1"/>
  <c r="AE105" i="1"/>
  <c r="AE237" i="1"/>
  <c r="AE210" i="1"/>
  <c r="AE154" i="1"/>
  <c r="AE149" i="1"/>
  <c r="AE252" i="1"/>
  <c r="AE231" i="1"/>
  <c r="AE162" i="1"/>
  <c r="AE112" i="1"/>
  <c r="AE183" i="1"/>
  <c r="AE39" i="1"/>
  <c r="AE95" i="1"/>
  <c r="AE75" i="1"/>
  <c r="AE119" i="1"/>
  <c r="AE121" i="1"/>
  <c r="AE78" i="1"/>
  <c r="AE245" i="1"/>
  <c r="AE207" i="1"/>
  <c r="AE71" i="1"/>
  <c r="AE196" i="1"/>
  <c r="AE147" i="1"/>
  <c r="AE175" i="1"/>
  <c r="AE170" i="1"/>
  <c r="AE118" i="1"/>
  <c r="AE167" i="1"/>
  <c r="AE204" i="1"/>
  <c r="AE202" i="1"/>
  <c r="AE91" i="1"/>
  <c r="AE47" i="1"/>
  <c r="AE188" i="1"/>
  <c r="AE248" i="1"/>
  <c r="AE205" i="1"/>
  <c r="AE15" i="1"/>
  <c r="AE79" i="1"/>
  <c r="AE225" i="1"/>
  <c r="AE244" i="1"/>
  <c r="AE198" i="1"/>
  <c r="AE62" i="1"/>
  <c r="AE171" i="1"/>
  <c r="AE212" i="1"/>
  <c r="AE27" i="1"/>
  <c r="AE229" i="1"/>
  <c r="AE206" i="1"/>
  <c r="AE182" i="1"/>
  <c r="AE11" i="1"/>
  <c r="AE176" i="1"/>
  <c r="AE30" i="1"/>
  <c r="AE83" i="1"/>
  <c r="AE96" i="1"/>
  <c r="AE247" i="1"/>
  <c r="AE194" i="1"/>
  <c r="AE211" i="1"/>
  <c r="AE86" i="1"/>
  <c r="AE218" i="1"/>
  <c r="AE131" i="1"/>
  <c r="AE232" i="1"/>
  <c r="AE219" i="1"/>
  <c r="AE134" i="1"/>
  <c r="AE67" i="1"/>
  <c r="AE19" i="1"/>
  <c r="AE197" i="1"/>
  <c r="AE223" i="1"/>
  <c r="AE163" i="1"/>
  <c r="AE51" i="1"/>
  <c r="AE158" i="1"/>
  <c r="AE72" i="1"/>
  <c r="AE217" i="1"/>
  <c r="AE226" i="1"/>
  <c r="AE200" i="1"/>
  <c r="AE43" i="1"/>
  <c r="AE195" i="1"/>
  <c r="AE215" i="1"/>
  <c r="AE193" i="1"/>
  <c r="AE220" i="1"/>
  <c r="AE216" i="1"/>
  <c r="AE14" i="1"/>
  <c r="AE102" i="1"/>
  <c r="AE8" i="1"/>
  <c r="AE227" i="1"/>
  <c r="AE250" i="1"/>
  <c r="AE190" i="1"/>
  <c r="AE123" i="1"/>
  <c r="AE35" i="1"/>
  <c r="AE179" i="1"/>
  <c r="AE160" i="1"/>
  <c r="AE184" i="1"/>
  <c r="AE144" i="1"/>
  <c r="AE234" i="1"/>
  <c r="AE241" i="1"/>
  <c r="AE169" i="1"/>
  <c r="AE155" i="1"/>
  <c r="AE208" i="1"/>
  <c r="AE16" i="1"/>
  <c r="AE186" i="1"/>
  <c r="AE214" i="1"/>
  <c r="AE139" i="1"/>
  <c r="AE70" i="1"/>
  <c r="AE38" i="1"/>
  <c r="AE88" i="1"/>
  <c r="AE246" i="1"/>
  <c r="AE235" i="1"/>
  <c r="AE236" i="1"/>
  <c r="AE128" i="1"/>
  <c r="AE201" i="1"/>
  <c r="AE174" i="1"/>
  <c r="AE187" i="1"/>
  <c r="AE46" i="1"/>
  <c r="AE230" i="1"/>
  <c r="AE150" i="1"/>
  <c r="AE104" i="1"/>
  <c r="AE209" i="1"/>
  <c r="AE166" i="1"/>
  <c r="AE94" i="1"/>
  <c r="AE251" i="1"/>
  <c r="AE243" i="1"/>
  <c r="AE161" i="1"/>
  <c r="AE107" i="1"/>
  <c r="AE238" i="1"/>
  <c r="AE240" i="1"/>
  <c r="AE242" i="1"/>
  <c r="AE80" i="1"/>
  <c r="AE110" i="1"/>
  <c r="AE40" i="1"/>
  <c r="AE64" i="1"/>
  <c r="AE222" i="1"/>
  <c r="AE32" i="1"/>
  <c r="AE120" i="1"/>
  <c r="AE168" i="1"/>
  <c r="AE152" i="1"/>
  <c r="AE192" i="1"/>
  <c r="V254" i="1"/>
  <c r="Z254" i="1"/>
  <c r="AE136" i="1"/>
  <c r="AE655" i="3" l="1"/>
  <c r="AH655" i="3"/>
  <c r="AM655" i="3"/>
  <c r="AE254" i="1"/>
  <c r="AH254" i="1"/>
  <c r="AM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N5" authorId="0" shapeId="0" xr:uid="{5850442F-F292-40CE-B987-F9122E189952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Pagu x 68%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N5" authorId="0" shapeId="0" xr:uid="{DE09DE45-D987-41A6-AFF6-99E6D32D745C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Pagu x 68%</t>
        </r>
      </text>
    </comment>
  </commentList>
</comments>
</file>

<file path=xl/sharedStrings.xml><?xml version="1.0" encoding="utf-8"?>
<sst xmlns="http://schemas.openxmlformats.org/spreadsheetml/2006/main" count="7255" uniqueCount="2702">
  <si>
    <t xml:space="preserve">DAFTAR TANDA TERIMA PEMBAYARAN TPP ASN </t>
  </si>
  <si>
    <t>BULAN JANUARI 2025 UNTUK KINERJA DESEMBER 2024</t>
  </si>
  <si>
    <t>DINAS KESEHATAN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</si>
  <si>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</si>
  <si>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</si>
  <si>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</si>
  <si>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</si>
  <si>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</si>
  <si>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</si>
  <si>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</si>
  <si>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</si>
  <si>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</si>
  <si>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</si>
  <si>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</si>
  <si>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</si>
  <si>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</si>
  <si>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</si>
  <si>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</si>
  <si>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Tunjangan PPH 21 (TER)</t>
  </si>
  <si>
    <t>Tunjangan BPJS 4%</t>
  </si>
  <si>
    <t>Jumlah Pembayaran</t>
  </si>
  <si>
    <t>Iuran Jaminan Kesehatan PNS</t>
  </si>
  <si>
    <t>PPH 21 (TER)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</si>
  <si>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</si>
  <si>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</si>
  <si>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</si>
  <si>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</si>
  <si>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</si>
  <si>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</si>
  <si>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</si>
  <si>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</si>
  <si>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</si>
  <si>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</si>
  <si>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</si>
  <si>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</si>
  <si>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</si>
  <si>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</si>
  <si>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</si>
  <si>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Berdasarkan Komponen TPP</t>
  </si>
  <si>
    <t>Absensi (40%)</t>
  </si>
  <si>
    <t>Aktivitas (40%)</t>
  </si>
  <si>
    <t>Kinerja (20%)</t>
  </si>
  <si>
    <t>1</t>
  </si>
  <si>
    <t>dr. H. Muhammad Syaukani</t>
  </si>
  <si>
    <t>198206142009031008</t>
  </si>
  <si>
    <t>Pembina/IV/A</t>
  </si>
  <si>
    <t>Direktur</t>
  </si>
  <si>
    <t>Administrator</t>
  </si>
  <si>
    <t>BAIK</t>
  </si>
  <si>
    <t>2</t>
  </si>
  <si>
    <t>dr. Fathia Arsyiana, Sp. KFR</t>
  </si>
  <si>
    <t>197702142005012006</t>
  </si>
  <si>
    <t>Pembina Tingkat 1/IV/B</t>
  </si>
  <si>
    <t>Dokter Spesialis Madya</t>
  </si>
  <si>
    <t>jft</t>
  </si>
  <si>
    <t>3</t>
  </si>
  <si>
    <t>dr. Indri Haryuni, Sp. Rad</t>
  </si>
  <si>
    <t>198006142008012024</t>
  </si>
  <si>
    <t>4</t>
  </si>
  <si>
    <t>dr. Christianie Setiadi, Sp. GK</t>
  </si>
  <si>
    <t>197601022005012007</t>
  </si>
  <si>
    <t>5</t>
  </si>
  <si>
    <t>dr. Deddy Madakusuma, Sp. OG</t>
  </si>
  <si>
    <t>197510022005011005</t>
  </si>
  <si>
    <t>6</t>
  </si>
  <si>
    <t>dr. Mayla Yahya, Sp. Rad</t>
  </si>
  <si>
    <t>198105212008032004</t>
  </si>
  <si>
    <t>7</t>
  </si>
  <si>
    <t>dr. Yasmien, M.Kes, Sp. A</t>
  </si>
  <si>
    <t>197903212005012011</t>
  </si>
  <si>
    <t>8</t>
  </si>
  <si>
    <t>dr. Siti Khairiah, Sp. KJ</t>
  </si>
  <si>
    <t>197907042005012010</t>
  </si>
  <si>
    <t>9</t>
  </si>
  <si>
    <t>drg. Buyung Maglenda, Sp. KG</t>
  </si>
  <si>
    <t>197803252007011005</t>
  </si>
  <si>
    <t>Dokter Gigi Spesialis Madya</t>
  </si>
  <si>
    <t>10</t>
  </si>
  <si>
    <t>drg. Fransiska Uli. A.P , Sp. Perio</t>
  </si>
  <si>
    <t>197702242008032001</t>
  </si>
  <si>
    <t>11</t>
  </si>
  <si>
    <t>dr. Syaiful Fadilah, Sp. KJ</t>
  </si>
  <si>
    <t>197707202005011007</t>
  </si>
  <si>
    <t>12</t>
  </si>
  <si>
    <t>dr. Bayu Eka Nugraha, Sp. PD</t>
  </si>
  <si>
    <t>198309092009031008</t>
  </si>
  <si>
    <t>13</t>
  </si>
  <si>
    <t>dr. Mutiara Dari Selatan, Sp. PK</t>
  </si>
  <si>
    <t>198104302008032003</t>
  </si>
  <si>
    <t>14</t>
  </si>
  <si>
    <t>dr. Diana Imam, Sp. An</t>
  </si>
  <si>
    <t>198401012009032018</t>
  </si>
  <si>
    <t>15</t>
  </si>
  <si>
    <t>Gusti Ikromi Akbar, S.STP., MM</t>
  </si>
  <si>
    <t>199306222015071001</t>
  </si>
  <si>
    <t>Penata Tingkat 1/III/D</t>
  </si>
  <si>
    <t>Kepala Bagian Administrasi Umum dan Keuangan</t>
  </si>
  <si>
    <t>16</t>
  </si>
  <si>
    <t>Zainal Aripin, SKM.MM</t>
  </si>
  <si>
    <t>197005051992031005</t>
  </si>
  <si>
    <t>Kepala Bidang Keperawatan dan Kebidanan</t>
  </si>
  <si>
    <t>17</t>
  </si>
  <si>
    <t>dr. Hj. Asma'ul Husna, M.Kes</t>
  </si>
  <si>
    <t>197509282002122002</t>
  </si>
  <si>
    <t>Kepala Bidang Pelayanan Medik dan Penunjang Medik</t>
  </si>
  <si>
    <t>18</t>
  </si>
  <si>
    <t>Ahdiat SHobari, S.Kep, NS, M.Kep</t>
  </si>
  <si>
    <t>198508082010011022</t>
  </si>
  <si>
    <t>Penata/III/C</t>
  </si>
  <si>
    <t>Kepala Bidang Pelayanan Kefarmasian dan Penunjang</t>
  </si>
  <si>
    <t>19</t>
  </si>
  <si>
    <t>Hj. Aminah, S.ST</t>
  </si>
  <si>
    <t>196908171990022003</t>
  </si>
  <si>
    <t>Bidan Ahli Madya</t>
  </si>
  <si>
    <t>20</t>
  </si>
  <si>
    <t>Faridah Hairani, SKM</t>
  </si>
  <si>
    <t>196805031989032011</t>
  </si>
  <si>
    <t>Nutrisionis Ahli Madya</t>
  </si>
  <si>
    <t>21</t>
  </si>
  <si>
    <t>drg. Menik Sayekti, Sp.BM, M.Ked.Klin.,FICS</t>
  </si>
  <si>
    <t>198305102009032011</t>
  </si>
  <si>
    <t>Dokter Gigi Spesialis Muda</t>
  </si>
  <si>
    <t>22</t>
  </si>
  <si>
    <t>dr. Alex, Sp. THT-KL</t>
  </si>
  <si>
    <t>197411152006041021</t>
  </si>
  <si>
    <t>Dokter Spesialis Muda</t>
  </si>
  <si>
    <t>23</t>
  </si>
  <si>
    <t>dr. Hj. Nur Silfiah, M. Biomed, Sp. PA.</t>
  </si>
  <si>
    <t>197207252005012011</t>
  </si>
  <si>
    <t>24</t>
  </si>
  <si>
    <t>dr. Muhammad Ichsan S, Sp. S</t>
  </si>
  <si>
    <t>197005132005011009</t>
  </si>
  <si>
    <t>25</t>
  </si>
  <si>
    <t>dr. Zakiah, Sp. OG</t>
  </si>
  <si>
    <t>197504142006042026</t>
  </si>
  <si>
    <t>26</t>
  </si>
  <si>
    <t>dr. Dodo Saputera Damian, Sp. PD</t>
  </si>
  <si>
    <t>198511142011011003</t>
  </si>
  <si>
    <t>Penata Muda Tingkat 1/III/B</t>
  </si>
  <si>
    <t>27</t>
  </si>
  <si>
    <t>dr. Yulia Kartina, Sp.P</t>
  </si>
  <si>
    <t>198007082009032006</t>
  </si>
  <si>
    <t>28</t>
  </si>
  <si>
    <t>dr. Ramlah, Sp. KFR</t>
  </si>
  <si>
    <t>198304272010012013</t>
  </si>
  <si>
    <t>29</t>
  </si>
  <si>
    <t>dr. Noor Maziyati Nida, Sp. A</t>
  </si>
  <si>
    <t>198206152009032007</t>
  </si>
  <si>
    <t>30</t>
  </si>
  <si>
    <t>dr. Ati Rahmipurwandari, M.Biomed, Sp.A</t>
  </si>
  <si>
    <t>198207092009032007</t>
  </si>
  <si>
    <t>31</t>
  </si>
  <si>
    <t>dr. Nur Amalia Santang, Sp. P</t>
  </si>
  <si>
    <t>198309022010012011</t>
  </si>
  <si>
    <t>32</t>
  </si>
  <si>
    <t>dr. Wisnu Dipoyono Budi Wiseso, Sp.B</t>
  </si>
  <si>
    <t>198208112010011007</t>
  </si>
  <si>
    <t>33</t>
  </si>
  <si>
    <t>dr. Risna Ardianti Mitavania, Sp.OG., Med., Klin</t>
  </si>
  <si>
    <t>198401262011012004</t>
  </si>
  <si>
    <t>34</t>
  </si>
  <si>
    <t>dr. Mahliyan Furqani</t>
  </si>
  <si>
    <t>199108272019031006</t>
  </si>
  <si>
    <t>Dokter Muda (Umum)</t>
  </si>
  <si>
    <t>35</t>
  </si>
  <si>
    <t>dr. Hasrullah Anam</t>
  </si>
  <si>
    <t>198403122015021001</t>
  </si>
  <si>
    <t>Dokter Pertama (Umum)</t>
  </si>
  <si>
    <t>36</t>
  </si>
  <si>
    <t>Muhammad Ridhani, S.Kep., Ners</t>
  </si>
  <si>
    <t>197711122006041022</t>
  </si>
  <si>
    <t>Kepala Seksi Keperawatan dan Kebidanan Intensif, Darurat dan Rawat Inap</t>
  </si>
  <si>
    <t>Pengawas</t>
  </si>
  <si>
    <t>37</t>
  </si>
  <si>
    <t>dr. Endra Ramadhan, Sp. B</t>
  </si>
  <si>
    <t>198606012022031001</t>
  </si>
  <si>
    <t>Dokter Spesialis Pertama</t>
  </si>
  <si>
    <t>38</t>
  </si>
  <si>
    <t>dr. Mohammad Fariz</t>
  </si>
  <si>
    <t>199204172022031002</t>
  </si>
  <si>
    <t>39</t>
  </si>
  <si>
    <t>dr. Zhafira Zairinda Cardiva</t>
  </si>
  <si>
    <t>199601222022032008</t>
  </si>
  <si>
    <t>40</t>
  </si>
  <si>
    <t>dr. Rizal Anshari</t>
  </si>
  <si>
    <t>199404062022031004</t>
  </si>
  <si>
    <t>41</t>
  </si>
  <si>
    <t>dr. Vini Yulia Anhar</t>
  </si>
  <si>
    <t>199310112022032010</t>
  </si>
  <si>
    <t>42</t>
  </si>
  <si>
    <t>Eka Ratna Wati, S.ST</t>
  </si>
  <si>
    <t>197303121992022001</t>
  </si>
  <si>
    <t>Bidan Ahli Muda</t>
  </si>
  <si>
    <t>43</t>
  </si>
  <si>
    <t>Muhammad Andry, S.Kep.,Ns</t>
  </si>
  <si>
    <t>198310222007011002</t>
  </si>
  <si>
    <t>Perawat Muda</t>
  </si>
  <si>
    <t>44</t>
  </si>
  <si>
    <t>Nur Madiyah, SE, M.Si</t>
  </si>
  <si>
    <t>197707272009042004</t>
  </si>
  <si>
    <t>Kepala Sub Bagian Umum dan Kepegawaian</t>
  </si>
  <si>
    <t>45</t>
  </si>
  <si>
    <t>Mutmainnah, S.Kep.,Ns</t>
  </si>
  <si>
    <t>198305032010012040</t>
  </si>
  <si>
    <t>46</t>
  </si>
  <si>
    <t>S. Poerwadji, SKM, MA</t>
  </si>
  <si>
    <t>197007221991011001</t>
  </si>
  <si>
    <t>Kepala Seksi Sumber Daya Penunjang Medik dan Non Medik</t>
  </si>
  <si>
    <t>47</t>
  </si>
  <si>
    <t>dr. Denina Setya Ningtyas</t>
  </si>
  <si>
    <t>198901292015022001</t>
  </si>
  <si>
    <t>48</t>
  </si>
  <si>
    <t>dr. Siti Mardiatul Aminah, MH. Kes</t>
  </si>
  <si>
    <t>197803282008012019</t>
  </si>
  <si>
    <t>Kepala Sub Bagian Hukum, Humas, dan Organisasi</t>
  </si>
  <si>
    <t>49</t>
  </si>
  <si>
    <t>Risty Susanti, SKM, MM</t>
  </si>
  <si>
    <t>198211202010012019</t>
  </si>
  <si>
    <t>Kepala Sub Bagian Perencanaan dan Keuangan</t>
  </si>
  <si>
    <t>50</t>
  </si>
  <si>
    <t>dr. Hj. Wahyuniarti</t>
  </si>
  <si>
    <t>197901142008012012</t>
  </si>
  <si>
    <t>Kepala Seksi Pelayanan Penunjang Medik</t>
  </si>
  <si>
    <t>51</t>
  </si>
  <si>
    <t>dr. Masliani</t>
  </si>
  <si>
    <t>198011182008032003</t>
  </si>
  <si>
    <t>Kepala Seksi Pelayanan Medik</t>
  </si>
  <si>
    <t>52</t>
  </si>
  <si>
    <t>Ardiansyah Asmadi, SKM</t>
  </si>
  <si>
    <t>198007172005011014</t>
  </si>
  <si>
    <t>Kepala Seksi Pelayanan Kefarmasian</t>
  </si>
  <si>
    <t>53</t>
  </si>
  <si>
    <t>Hj. Yuanita Pandangsari, S.Kep. Ns</t>
  </si>
  <si>
    <t>198510312010012011</t>
  </si>
  <si>
    <t>54</t>
  </si>
  <si>
    <t>Gusti Herita, S.Kep, Ns, M.Kep</t>
  </si>
  <si>
    <t>197801172010012006</t>
  </si>
  <si>
    <t>55</t>
  </si>
  <si>
    <t>Rusdi,Skep.Ns</t>
  </si>
  <si>
    <t>198205042011011003</t>
  </si>
  <si>
    <t>56</t>
  </si>
  <si>
    <t>Susanti Sulistiyo Dewi, S.Kep. Ns</t>
  </si>
  <si>
    <t>198307272011012004</t>
  </si>
  <si>
    <t>57</t>
  </si>
  <si>
    <t>Roesmanita, S.Kep. Ns</t>
  </si>
  <si>
    <t>197911112010012006</t>
  </si>
  <si>
    <t>58</t>
  </si>
  <si>
    <t>Sri Hidayanti, S.Kep., Ners</t>
  </si>
  <si>
    <t>198110182006042011</t>
  </si>
  <si>
    <t>59</t>
  </si>
  <si>
    <t>Siti Ina Afrilya, S.Kep., Ners</t>
  </si>
  <si>
    <t>198404262009032010</t>
  </si>
  <si>
    <t>Kepala Seksi Keperawatan dan Kebidanan Rawat Jalan</t>
  </si>
  <si>
    <t>60</t>
  </si>
  <si>
    <t>Siti Raudaniah, S.Kep., Ners</t>
  </si>
  <si>
    <t>198304172009032009</t>
  </si>
  <si>
    <t>61</t>
  </si>
  <si>
    <t>Hj. Rita Ningsih</t>
  </si>
  <si>
    <t>197210231992032007</t>
  </si>
  <si>
    <t>Terapis Gigi dan Mulut Ahli Muda</t>
  </si>
  <si>
    <t>62</t>
  </si>
  <si>
    <t>Dewi Safitri, S.Kep., Ners</t>
  </si>
  <si>
    <t>198510042010012014</t>
  </si>
  <si>
    <t>63</t>
  </si>
  <si>
    <t>Maulidaturrahmah, S.Kep., Ners</t>
  </si>
  <si>
    <t>198711212010012006</t>
  </si>
  <si>
    <t>64</t>
  </si>
  <si>
    <t>Supiati, S.Kep., Ners</t>
  </si>
  <si>
    <t>198110112006042032</t>
  </si>
  <si>
    <t>65</t>
  </si>
  <si>
    <t>Rabiatul Adawiah AM.Keb</t>
  </si>
  <si>
    <t>198302132006042028</t>
  </si>
  <si>
    <t>Bidan Penyelia</t>
  </si>
  <si>
    <t>66</t>
  </si>
  <si>
    <t>Andrianto, S.Kep., Ners</t>
  </si>
  <si>
    <t>199003142022031003</t>
  </si>
  <si>
    <t>Perawat Ahli Pertama</t>
  </si>
  <si>
    <t>67</t>
  </si>
  <si>
    <t>Eka Yusvinasari, S.Kep., Ners</t>
  </si>
  <si>
    <t>199205202022032005</t>
  </si>
  <si>
    <t>68</t>
  </si>
  <si>
    <t>Fajar Prasetyo Raharjo, S.Kep., Ners</t>
  </si>
  <si>
    <t>199211292022031001</t>
  </si>
  <si>
    <t>69</t>
  </si>
  <si>
    <t>Fitriani, S.Kep., Ners</t>
  </si>
  <si>
    <t>199104172022032005</t>
  </si>
  <si>
    <t>70</t>
  </si>
  <si>
    <t>Fransiska Oktavia Heppy, S.Kep., Ns</t>
  </si>
  <si>
    <t>199010252022032002</t>
  </si>
  <si>
    <t>71</t>
  </si>
  <si>
    <t>Herdy Julianor, S.Kep., Ns.</t>
  </si>
  <si>
    <t>199007182022031004</t>
  </si>
  <si>
    <t>72</t>
  </si>
  <si>
    <t>Jamiatul Audah, S.Kep., Ners</t>
  </si>
  <si>
    <t>199408052022032012</t>
  </si>
  <si>
    <t>73</t>
  </si>
  <si>
    <t>Jannatun Nikmah H. N., S.Tr.Kep., Ners</t>
  </si>
  <si>
    <t>199610032022032010</t>
  </si>
  <si>
    <t>74</t>
  </si>
  <si>
    <t>Jumiati Akbariah, S.kep., Ners</t>
  </si>
  <si>
    <t>199411222022032004</t>
  </si>
  <si>
    <t>75</t>
  </si>
  <si>
    <t>Lucia Anggraini, S.Kep., Ners</t>
  </si>
  <si>
    <t>198909272022032005</t>
  </si>
  <si>
    <t>76</t>
  </si>
  <si>
    <t>Muhammad Erza Fratama, S.Kep., Ners</t>
  </si>
  <si>
    <t>199406282022031006</t>
  </si>
  <si>
    <t>77</t>
  </si>
  <si>
    <t>Muhammad Zaki Fikri, S.Kep., Ners</t>
  </si>
  <si>
    <t>199010142022031002</t>
  </si>
  <si>
    <t>78</t>
  </si>
  <si>
    <t>Noor Hadi Rahman, S.Kep., Ners</t>
  </si>
  <si>
    <t>199610162022031003</t>
  </si>
  <si>
    <t>79</t>
  </si>
  <si>
    <t>Pauline Angalia, S.Kep., Ners</t>
  </si>
  <si>
    <t>199005012022032005</t>
  </si>
  <si>
    <t>80</t>
  </si>
  <si>
    <t>Ridha Hayati, S.Tr.Kep., Ners</t>
  </si>
  <si>
    <t>199706092022032008</t>
  </si>
  <si>
    <t>81</t>
  </si>
  <si>
    <t>M. Rizwan Setiawan, S.Kep., Ners</t>
  </si>
  <si>
    <t>199211042022031005</t>
  </si>
  <si>
    <t>82</t>
  </si>
  <si>
    <t>Septiyani Astuti, S.Kep., Ners</t>
  </si>
  <si>
    <t>199409012022032010</t>
  </si>
  <si>
    <t>83</t>
  </si>
  <si>
    <t>Bd., Nurul Hikmah, S.Keb</t>
  </si>
  <si>
    <t>199604032022032010</t>
  </si>
  <si>
    <t>Penata Muda/III/A</t>
  </si>
  <si>
    <t>Bidan Ahli Pertama</t>
  </si>
  <si>
    <t>84</t>
  </si>
  <si>
    <t>Marta Pebrina Manurung, S.Tr.Keb</t>
  </si>
  <si>
    <t>199602062022032008</t>
  </si>
  <si>
    <t>85</t>
  </si>
  <si>
    <t>apt. Rossana Rizqita Putri, S.Farm</t>
  </si>
  <si>
    <t>199708252022032011</t>
  </si>
  <si>
    <t>Apoteker Pertama</t>
  </si>
  <si>
    <t>86</t>
  </si>
  <si>
    <t>apt. Amalia Ayuningtyas, S.Farm.</t>
  </si>
  <si>
    <t>199211222022032005</t>
  </si>
  <si>
    <t>87</t>
  </si>
  <si>
    <t>Ade Fitri Rahmah, S.Psi., M.Psi., Psikolog</t>
  </si>
  <si>
    <t>198804212022032002</t>
  </si>
  <si>
    <t>Psikolog Klinis Pertama</t>
  </si>
  <si>
    <t>88</t>
  </si>
  <si>
    <t>Fathiyah, S.Kep, Ners</t>
  </si>
  <si>
    <t>197211041993032005</t>
  </si>
  <si>
    <t>Perawat Penyelia</t>
  </si>
  <si>
    <t>89</t>
  </si>
  <si>
    <t>H. Mahyudin, S.Kep., Ns</t>
  </si>
  <si>
    <t>197408182006041016</t>
  </si>
  <si>
    <t>Pembimbing Kesehatan Kerja Pertama</t>
  </si>
  <si>
    <t>90</t>
  </si>
  <si>
    <t>Faturakhim, S.Farm., Apt</t>
  </si>
  <si>
    <t>199103032019031006</t>
  </si>
  <si>
    <t>91</t>
  </si>
  <si>
    <t>Ayu Purnama Wijayanti, S.Farm., Apt</t>
  </si>
  <si>
    <t>198808262019032007</t>
  </si>
  <si>
    <t>92</t>
  </si>
  <si>
    <t>Victoria Mercurius Pebriasari, S.Farm., Apt</t>
  </si>
  <si>
    <t>199302122019032013</t>
  </si>
  <si>
    <t>93</t>
  </si>
  <si>
    <t>Hj. Harni Rusida, A.Md. Keb</t>
  </si>
  <si>
    <t>197003071990022002</t>
  </si>
  <si>
    <t>94</t>
  </si>
  <si>
    <t>H. Sukirno, S.Kep., Ners</t>
  </si>
  <si>
    <t>196803031991011002</t>
  </si>
  <si>
    <t>95</t>
  </si>
  <si>
    <t>Muhammad Baihaki, SKM</t>
  </si>
  <si>
    <t>197202281994031002</t>
  </si>
  <si>
    <t>Sanitarian Penyelia</t>
  </si>
  <si>
    <t>96</t>
  </si>
  <si>
    <t>Diah Rosalina, S.Tr., Gz</t>
  </si>
  <si>
    <t>199501272019032006</t>
  </si>
  <si>
    <t>Nutrisionis Ahli Pertama</t>
  </si>
  <si>
    <t>97</t>
  </si>
  <si>
    <t>Eva Fakhrunnisa, S.Tr., Kep</t>
  </si>
  <si>
    <t>199508092019032008</t>
  </si>
  <si>
    <t>Penata Anestesi Pertama</t>
  </si>
  <si>
    <t>98</t>
  </si>
  <si>
    <t>Muhammad Syarif, SST</t>
  </si>
  <si>
    <t>197912182005011011</t>
  </si>
  <si>
    <t>Fisioterapis Ahli Pertama</t>
  </si>
  <si>
    <t>99</t>
  </si>
  <si>
    <t>Firman , A.Md.RO</t>
  </si>
  <si>
    <t>198409192010011014</t>
  </si>
  <si>
    <t>Refraksionis Optisen Pelaksana Lanjutan</t>
  </si>
  <si>
    <t>100</t>
  </si>
  <si>
    <t>Trimurti Widiyanto, SE</t>
  </si>
  <si>
    <t>198205032010011026</t>
  </si>
  <si>
    <t>Penyusun Program Anggaran dan Pelaporan</t>
  </si>
  <si>
    <t>jfu</t>
  </si>
  <si>
    <t>101</t>
  </si>
  <si>
    <t>Valentina, A.Md. Kep</t>
  </si>
  <si>
    <t>198210102006042019</t>
  </si>
  <si>
    <t>Perawat Mahir</t>
  </si>
  <si>
    <t>102</t>
  </si>
  <si>
    <t>YAHDIYANOOR, S.E</t>
  </si>
  <si>
    <t>197110111994031008</t>
  </si>
  <si>
    <t>Penyusun Program Perencana Diklat</t>
  </si>
  <si>
    <t>103</t>
  </si>
  <si>
    <t>MUHAMMAD ALMUNA, A.Md.AK</t>
  </si>
  <si>
    <t>199505102019031006</t>
  </si>
  <si>
    <t>Pengatur Tingkat 1/II/D</t>
  </si>
  <si>
    <t>Pranata Laboratorium Kesehatan Pelaksana (Sp.PK)</t>
  </si>
  <si>
    <t>104</t>
  </si>
  <si>
    <t>OKKY DEWI SAPUTRI, A.Md.AK</t>
  </si>
  <si>
    <t>199610102019032007</t>
  </si>
  <si>
    <t>105</t>
  </si>
  <si>
    <t>SELVIA PUTRI KURNIASARI, A.Md.AK</t>
  </si>
  <si>
    <t>199201262019032011</t>
  </si>
  <si>
    <t>106</t>
  </si>
  <si>
    <t>ARIS MUNANDAR, A.Md.AK</t>
  </si>
  <si>
    <t>199505012019031007</t>
  </si>
  <si>
    <t>107</t>
  </si>
  <si>
    <t>NURIN AULIA, A.Md.AK</t>
  </si>
  <si>
    <t>199306272019032016</t>
  </si>
  <si>
    <t>108</t>
  </si>
  <si>
    <t>RISCA DEVI ANGGRAINI, A.Md.KL</t>
  </si>
  <si>
    <t>199212232019032007</t>
  </si>
  <si>
    <t>Pengatur/II/C</t>
  </si>
  <si>
    <t>Sanitarian Pelaksana</t>
  </si>
  <si>
    <t>109</t>
  </si>
  <si>
    <t>ANDRIANI, A.Md.Kg</t>
  </si>
  <si>
    <t>199512242019032007</t>
  </si>
  <si>
    <t>Terapis Gigi dan Mulut Terampil</t>
  </si>
  <si>
    <t>110</t>
  </si>
  <si>
    <t>NORHIDAYAH, A.Md.Kg</t>
  </si>
  <si>
    <t>199501032019032013</t>
  </si>
  <si>
    <t>111</t>
  </si>
  <si>
    <t>ZAKIAH WARDATI, A.Md.Farm</t>
  </si>
  <si>
    <t>199312222019032012</t>
  </si>
  <si>
    <t>Asisten Apoteker Pelaksana</t>
  </si>
  <si>
    <t>112</t>
  </si>
  <si>
    <t>AGUSTINA SARI, A.Md.Farm</t>
  </si>
  <si>
    <t>199708052019032002</t>
  </si>
  <si>
    <t>113</t>
  </si>
  <si>
    <t>ADITYA SAPUTRA, A.Md.Farm</t>
  </si>
  <si>
    <t>199602122019031004</t>
  </si>
  <si>
    <t>114</t>
  </si>
  <si>
    <t>YUNITA DEWI PUTRI, A.Md.Farm</t>
  </si>
  <si>
    <t>199507262019032012</t>
  </si>
  <si>
    <t>115</t>
  </si>
  <si>
    <t>AYU SAFITRI, A.Md.Farm</t>
  </si>
  <si>
    <t>199601212019032013</t>
  </si>
  <si>
    <t>116</t>
  </si>
  <si>
    <t>NURLAILIANI, A.Md.Farm</t>
  </si>
  <si>
    <t>199208022019032012</t>
  </si>
  <si>
    <t>117</t>
  </si>
  <si>
    <t>SAPUTERA HUSNUL YAKIN, A.Md.RMIK</t>
  </si>
  <si>
    <t>199401052019031007</t>
  </si>
  <si>
    <t>Perekam Medis Pelaksana</t>
  </si>
  <si>
    <t>118</t>
  </si>
  <si>
    <t>ENGGAR NORMANTO, A.Md.RMIK</t>
  </si>
  <si>
    <t>199004072019031010</t>
  </si>
  <si>
    <t>119</t>
  </si>
  <si>
    <t>NURUL AINA, A.Md.RMIK</t>
  </si>
  <si>
    <t>199209232019032015</t>
  </si>
  <si>
    <t>120</t>
  </si>
  <si>
    <t>MURSIDAH, A.Md.Rad</t>
  </si>
  <si>
    <t>199012092019032011</t>
  </si>
  <si>
    <t>Radiografer Pelaksana</t>
  </si>
  <si>
    <t>121</t>
  </si>
  <si>
    <t>ELLY MARYATI, A.Md.Keb</t>
  </si>
  <si>
    <t>199103102019032013</t>
  </si>
  <si>
    <t>Bidan Pelaksana</t>
  </si>
  <si>
    <t>122</t>
  </si>
  <si>
    <t>RATNA MAULIDA, A.Md.Keb</t>
  </si>
  <si>
    <t>199405092019032015</t>
  </si>
  <si>
    <t>123</t>
  </si>
  <si>
    <t>KUSUMA WARASTI, A.Md.Keb</t>
  </si>
  <si>
    <t>198911072019032014</t>
  </si>
  <si>
    <t>124</t>
  </si>
  <si>
    <t>FITRI DAMIYANTI, A.Md.Keb</t>
  </si>
  <si>
    <t>198904102019032011</t>
  </si>
  <si>
    <t>125</t>
  </si>
  <si>
    <t>VISCA AGUSTYA EKA RAHMAN, A.Md.Keb</t>
  </si>
  <si>
    <t>199208092019032016</t>
  </si>
  <si>
    <t>126</t>
  </si>
  <si>
    <t>ZAKIATUL FITRIYAH, A.Md.Keb</t>
  </si>
  <si>
    <t>199301232019032015</t>
  </si>
  <si>
    <t>127</t>
  </si>
  <si>
    <t>RIZKY AULIA, A.Md.Keb</t>
  </si>
  <si>
    <t>199404042019032017</t>
  </si>
  <si>
    <t>128</t>
  </si>
  <si>
    <t>MUNADIAH JANNATUN NAIMAH, A.Md.Keb</t>
  </si>
  <si>
    <t>199112092019032015</t>
  </si>
  <si>
    <t>129</t>
  </si>
  <si>
    <t>SITI HAMZAH SARI, A.Md.Keb</t>
  </si>
  <si>
    <t>199102282019032014</t>
  </si>
  <si>
    <t>130</t>
  </si>
  <si>
    <t>LAILAN NAZMI AL WAQIAH, A.Md.Keb</t>
  </si>
  <si>
    <t>199403222019032015</t>
  </si>
  <si>
    <t>131</t>
  </si>
  <si>
    <t>NANNY SULISTYAWATI, A.Md.Keb</t>
  </si>
  <si>
    <t>199403202019032017</t>
  </si>
  <si>
    <t>132</t>
  </si>
  <si>
    <t>ILMA ISWARA, A.Md.Keb</t>
  </si>
  <si>
    <t>199308222019032009</t>
  </si>
  <si>
    <t>133</t>
  </si>
  <si>
    <t>ROSMAYA, A.Md.Keb</t>
  </si>
  <si>
    <t>199405192019032014</t>
  </si>
  <si>
    <t>134</t>
  </si>
  <si>
    <t>NELLY PRATIWI, A.Md.Keb</t>
  </si>
  <si>
    <t>199507102019032012</t>
  </si>
  <si>
    <t>135</t>
  </si>
  <si>
    <t>KHAIRUNNISA, A.Md.Keb</t>
  </si>
  <si>
    <t>199111142019032011</t>
  </si>
  <si>
    <t>136</t>
  </si>
  <si>
    <t>NADYA AMILA SHALEHA, A.Md.Keb</t>
  </si>
  <si>
    <t>199409172019032011</t>
  </si>
  <si>
    <t>137</t>
  </si>
  <si>
    <t>HIKMATUL GEINA, A.Md.Keb</t>
  </si>
  <si>
    <t>199001092019032007</t>
  </si>
  <si>
    <t>138</t>
  </si>
  <si>
    <t>GUSTI KANZANIA FINANSI, A.Md.Keb</t>
  </si>
  <si>
    <t>199403282019032012</t>
  </si>
  <si>
    <t>139</t>
  </si>
  <si>
    <t>LILI SUA'IDA, A.Md.Keb</t>
  </si>
  <si>
    <t>199212182019032012</t>
  </si>
  <si>
    <t>140</t>
  </si>
  <si>
    <t>FRADITA ASTIKA SARI, A.Md.Keb</t>
  </si>
  <si>
    <t>199109022019032013</t>
  </si>
  <si>
    <t>141</t>
  </si>
  <si>
    <t>MUHAMMAD RIZWAN AZMI, A.Md.Kep</t>
  </si>
  <si>
    <t>199412042019031009</t>
  </si>
  <si>
    <t>Perawat Terampil</t>
  </si>
  <si>
    <t>142</t>
  </si>
  <si>
    <t>FITRIADI RAFLI, A.Md.Kep</t>
  </si>
  <si>
    <t>199403132019031012</t>
  </si>
  <si>
    <t>143</t>
  </si>
  <si>
    <t>SAHNI ARIFIN, A.Md.Kep</t>
  </si>
  <si>
    <t>199507052019031012</t>
  </si>
  <si>
    <t>144</t>
  </si>
  <si>
    <t>ROSADI FAHRIZAL, AMK</t>
  </si>
  <si>
    <t>199007302019031003</t>
  </si>
  <si>
    <t>145</t>
  </si>
  <si>
    <t>MUHAMMAD AGUS APRIYANDI, A.Md.Kep</t>
  </si>
  <si>
    <t>199404062019031012</t>
  </si>
  <si>
    <t>146</t>
  </si>
  <si>
    <t>AGUNG NOFRI DAHA DAWA, AMK</t>
  </si>
  <si>
    <t>199311162019031008</t>
  </si>
  <si>
    <t>147</t>
  </si>
  <si>
    <t>KHAIRUS SADIQ, A.Md.Kep</t>
  </si>
  <si>
    <t>199507232019031008</t>
  </si>
  <si>
    <t>148</t>
  </si>
  <si>
    <t>MUH AINUN NAJIB HIDAYATULLOH, A.Md.Kep</t>
  </si>
  <si>
    <t>199309152019031011</t>
  </si>
  <si>
    <t>149</t>
  </si>
  <si>
    <t>MUHAMMAD HELMI, A.Md.Tem</t>
  </si>
  <si>
    <t>199801312020121008</t>
  </si>
  <si>
    <t>Teknisi Elektromedis Pelaksana</t>
  </si>
  <si>
    <t>150</t>
  </si>
  <si>
    <t>RENI SEPTRIANI, A.Md.Tem</t>
  </si>
  <si>
    <t>199709052020122012</t>
  </si>
  <si>
    <t>151</t>
  </si>
  <si>
    <t>Akhmad Fairuz ,Amd.Ro</t>
  </si>
  <si>
    <t>198004232010011017</t>
  </si>
  <si>
    <t>Refraksionis Optisen Pelaksana</t>
  </si>
  <si>
    <t>152</t>
  </si>
  <si>
    <t>Noor Hidayah, AMK</t>
  </si>
  <si>
    <t>198701042022032002</t>
  </si>
  <si>
    <t>153</t>
  </si>
  <si>
    <t>Herlina Hariayati, AMK</t>
  </si>
  <si>
    <t>198810162022032003</t>
  </si>
  <si>
    <t>154</t>
  </si>
  <si>
    <t>Hotmaida Agustina Aceh, AMK</t>
  </si>
  <si>
    <t>198608102022032002</t>
  </si>
  <si>
    <t>155</t>
  </si>
  <si>
    <t>Eka Desy Nur Isriyanti, A.Md.Keb</t>
  </si>
  <si>
    <t>199412222022032007</t>
  </si>
  <si>
    <t>156</t>
  </si>
  <si>
    <t>Upik Kodariatun Agung, A.Md. Keb</t>
  </si>
  <si>
    <t>199004202022032006</t>
  </si>
  <si>
    <t>157</t>
  </si>
  <si>
    <t>Hanifa Maulida, A.Md.Keb</t>
  </si>
  <si>
    <t>199607172022032014</t>
  </si>
  <si>
    <t>158</t>
  </si>
  <si>
    <t>Rezky Yulia Safarina, A.Md. Rad</t>
  </si>
  <si>
    <t>199607042022032010</t>
  </si>
  <si>
    <t>159</t>
  </si>
  <si>
    <t>Bella Nevia Qasuma Putri, A.Md. Kes</t>
  </si>
  <si>
    <t>199811292022032005</t>
  </si>
  <si>
    <t>Fisioterapis Pelaksana</t>
  </si>
  <si>
    <t>160</t>
  </si>
  <si>
    <t>Novia Sri Cahyanti, A.Md.Kes</t>
  </si>
  <si>
    <t>199806182022032011</t>
  </si>
  <si>
    <t>Terapis Wicara Pelaksana</t>
  </si>
  <si>
    <t>161</t>
  </si>
  <si>
    <t>Ulfatul Hasanah, S.Gz., MM</t>
  </si>
  <si>
    <t>198205112006042016</t>
  </si>
  <si>
    <t>Pengelola Pendapatan</t>
  </si>
  <si>
    <t>162</t>
  </si>
  <si>
    <t>Muhammad Aswi, AMG</t>
  </si>
  <si>
    <t>197009061993031012</t>
  </si>
  <si>
    <t>Pengelola Data Layanan Informasi dan Edukasi Publik</t>
  </si>
  <si>
    <t>163</t>
  </si>
  <si>
    <t>Areza Putra Surya, AMF</t>
  </si>
  <si>
    <t>199411232019031007</t>
  </si>
  <si>
    <t>164</t>
  </si>
  <si>
    <t>Nur Nadiya, A.Md.Gz</t>
  </si>
  <si>
    <t>199512122019032014</t>
  </si>
  <si>
    <t>Nutrisionis Pelaksana</t>
  </si>
  <si>
    <t>165</t>
  </si>
  <si>
    <t>Wulan Maulida, A.Md.Kep</t>
  </si>
  <si>
    <t>199209092019032012</t>
  </si>
  <si>
    <t>166</t>
  </si>
  <si>
    <t>Arif Masyuhri, A.Md. Kep</t>
  </si>
  <si>
    <t>199410272019031011</t>
  </si>
  <si>
    <t>167</t>
  </si>
  <si>
    <t>Leny Dian Madodari Pawestri, A.Md. Kep</t>
  </si>
  <si>
    <t>199310132019032018</t>
  </si>
  <si>
    <t>168</t>
  </si>
  <si>
    <t>Normaulida Hayati, A.Md. Kep</t>
  </si>
  <si>
    <t>199607302019032011</t>
  </si>
  <si>
    <t>169</t>
  </si>
  <si>
    <t>Muhammad Ainul Huda, A.Md. Kep</t>
  </si>
  <si>
    <t>199508242019031003</t>
  </si>
  <si>
    <t>170</t>
  </si>
  <si>
    <t>Ervina Anggreani, A.Md. Kep</t>
  </si>
  <si>
    <t>199502122019032016</t>
  </si>
  <si>
    <t>171</t>
  </si>
  <si>
    <t>Vera, A.Md. Kep</t>
  </si>
  <si>
    <t>199310072019032013</t>
  </si>
  <si>
    <t>172</t>
  </si>
  <si>
    <t>Najidah, A.Md. Kep</t>
  </si>
  <si>
    <t>199509242019032014</t>
  </si>
  <si>
    <t>173</t>
  </si>
  <si>
    <t>Novikasari Pradani Putri, A. Md. Kep</t>
  </si>
  <si>
    <t>199611262019032008</t>
  </si>
  <si>
    <t>174</t>
  </si>
  <si>
    <t>Afrida Harmawati, A. Md. Kep</t>
  </si>
  <si>
    <t>199404112019032022</t>
  </si>
  <si>
    <t>175</t>
  </si>
  <si>
    <t>Marisa, A.Md. Kep</t>
  </si>
  <si>
    <t>199505272019032015</t>
  </si>
  <si>
    <t>176</t>
  </si>
  <si>
    <t>Ahmad Risnandar, A.Md. Kep</t>
  </si>
  <si>
    <t>198711252019031007</t>
  </si>
  <si>
    <t>177</t>
  </si>
  <si>
    <t>Sri Lestari, AMK</t>
  </si>
  <si>
    <t>199203202019032008</t>
  </si>
  <si>
    <t>178</t>
  </si>
  <si>
    <t>Nur Melita, AMK</t>
  </si>
  <si>
    <t>199009092019032015</t>
  </si>
  <si>
    <t>179</t>
  </si>
  <si>
    <t>Heni Sukmawati, A.Md. Kep</t>
  </si>
  <si>
    <t>198908102019032010</t>
  </si>
  <si>
    <t>180</t>
  </si>
  <si>
    <t>Khoirul, A. Md. Kep</t>
  </si>
  <si>
    <t>198902262019032009</t>
  </si>
  <si>
    <t>181</t>
  </si>
  <si>
    <t>Muhammad Arie Tanujaya, A.Md. Kep</t>
  </si>
  <si>
    <t>199607142019031007</t>
  </si>
  <si>
    <t>182</t>
  </si>
  <si>
    <t>Muhammad As'ari, AMK</t>
  </si>
  <si>
    <t>199106252019031005</t>
  </si>
  <si>
    <t>183</t>
  </si>
  <si>
    <t>Rahmad Hidayat, AMK</t>
  </si>
  <si>
    <t>199007132019031009</t>
  </si>
  <si>
    <t>184</t>
  </si>
  <si>
    <t>Maryam Al Muthi'ah, AMK</t>
  </si>
  <si>
    <t>198703162019032006</t>
  </si>
  <si>
    <t>185</t>
  </si>
  <si>
    <t>Muhammad Ikhsan, AMK</t>
  </si>
  <si>
    <t>199008042019031012</t>
  </si>
  <si>
    <t>186</t>
  </si>
  <si>
    <t>Taufik Rahman, AMK</t>
  </si>
  <si>
    <t>199507032019031006</t>
  </si>
  <si>
    <t>187</t>
  </si>
  <si>
    <t>Norhalimah, AMK</t>
  </si>
  <si>
    <t>199111192019032015</t>
  </si>
  <si>
    <t>188</t>
  </si>
  <si>
    <t>Robby Aditya Azhar Sugara, AMK</t>
  </si>
  <si>
    <t>199508052019031004</t>
  </si>
  <si>
    <t>189</t>
  </si>
  <si>
    <t>Muhammad Yamin, AMK</t>
  </si>
  <si>
    <t>199210262019031010</t>
  </si>
  <si>
    <t>190</t>
  </si>
  <si>
    <t>Dewi Lestari, AMK</t>
  </si>
  <si>
    <t>199202052019032011</t>
  </si>
  <si>
    <t>191</t>
  </si>
  <si>
    <t>Fera Ana Rulita, AMK</t>
  </si>
  <si>
    <t>198701192019032007</t>
  </si>
  <si>
    <t>192</t>
  </si>
  <si>
    <t>Yulia Widya Pratiwi, A.Md.Kep</t>
  </si>
  <si>
    <t>199507192019032015</t>
  </si>
  <si>
    <t>193</t>
  </si>
  <si>
    <t>Arif Setiawan, AMK</t>
  </si>
  <si>
    <t>199207252019031008</t>
  </si>
  <si>
    <t>194</t>
  </si>
  <si>
    <t>Rini Rahimi, A.Md. Kep</t>
  </si>
  <si>
    <t>199202062019032012</t>
  </si>
  <si>
    <t>195</t>
  </si>
  <si>
    <t>Khairunnisa, AMK</t>
  </si>
  <si>
    <t>199101062019032009</t>
  </si>
  <si>
    <t>196</t>
  </si>
  <si>
    <t>Estinawati, AMK</t>
  </si>
  <si>
    <t>199103292019032009</t>
  </si>
  <si>
    <t>197</t>
  </si>
  <si>
    <t>RIA UNI ADRIANTY, A.Md.Kep</t>
  </si>
  <si>
    <t>198708162019032010</t>
  </si>
  <si>
    <t>198</t>
  </si>
  <si>
    <t>SYLVIA HERLIN, AMK</t>
  </si>
  <si>
    <t>199211182019032021</t>
  </si>
  <si>
    <t>199</t>
  </si>
  <si>
    <t>Dwi Wahyu Utomo Hadi, A.Md.Kep</t>
  </si>
  <si>
    <t>199506142019031006</t>
  </si>
  <si>
    <t>200</t>
  </si>
  <si>
    <t>Berlian, A.Md.Kep</t>
  </si>
  <si>
    <t>199406062019032017</t>
  </si>
  <si>
    <t>201</t>
  </si>
  <si>
    <t>Subakta Permana, AMK</t>
  </si>
  <si>
    <t>199405242019031010</t>
  </si>
  <si>
    <t>202</t>
  </si>
  <si>
    <t>MAHBUBAH, AMK</t>
  </si>
  <si>
    <t>198705292019032009</t>
  </si>
  <si>
    <t>203</t>
  </si>
  <si>
    <t>MIFTAHUL DWI SEPTIYANI, A.Md.Kep</t>
  </si>
  <si>
    <t>199409022019032024</t>
  </si>
  <si>
    <t>204</t>
  </si>
  <si>
    <t>RAHMALINA, A.Md.Kep</t>
  </si>
  <si>
    <t>199409022019032025</t>
  </si>
  <si>
    <t>205</t>
  </si>
  <si>
    <t>DESSY WULANDARI, AMK</t>
  </si>
  <si>
    <t>198812302019032015</t>
  </si>
  <si>
    <t>206</t>
  </si>
  <si>
    <t>FADILA AULIYA PUTRI, A.Md.Kep</t>
  </si>
  <si>
    <t>199508182019032013</t>
  </si>
  <si>
    <t>207</t>
  </si>
  <si>
    <t>SUCI MAWARTI, A.Md.Kep</t>
  </si>
  <si>
    <t>199402072019032010</t>
  </si>
  <si>
    <t>208</t>
  </si>
  <si>
    <t>RINI DWI SETIYAWATI, A.Md.Kep</t>
  </si>
  <si>
    <t>199609162019032011</t>
  </si>
  <si>
    <t>209</t>
  </si>
  <si>
    <t>ARIS WASITAH, A.Md.Kep</t>
  </si>
  <si>
    <t>199610312019032007</t>
  </si>
  <si>
    <t>210</t>
  </si>
  <si>
    <t>RINI YUSDA MUTIA, AMK</t>
  </si>
  <si>
    <t>199312152019032017</t>
  </si>
  <si>
    <t>211</t>
  </si>
  <si>
    <t>AHMAD AZHAR, A.Md.Kep</t>
  </si>
  <si>
    <t>199210072019031011</t>
  </si>
  <si>
    <t>212</t>
  </si>
  <si>
    <t>ARIYADI, A.Md.Kep</t>
  </si>
  <si>
    <t>199208212019031015</t>
  </si>
  <si>
    <t>213</t>
  </si>
  <si>
    <t>SEPTIANO RASJAYA, AMK</t>
  </si>
  <si>
    <t>199409052019031006</t>
  </si>
  <si>
    <t>214</t>
  </si>
  <si>
    <t>MUHAMMAD RIANDI NOPIANI, AMK</t>
  </si>
  <si>
    <t>199011232019031009</t>
  </si>
  <si>
    <t>215</t>
  </si>
  <si>
    <t>AIDA SARI, AMK</t>
  </si>
  <si>
    <t>199206112019032011</t>
  </si>
  <si>
    <t>216</t>
  </si>
  <si>
    <t>REJA AGUNG MAULANA, A.Md.Kep</t>
  </si>
  <si>
    <t>199403142019031009</t>
  </si>
  <si>
    <t>217</t>
  </si>
  <si>
    <t>TRI YOGO SANTOSO, AMK</t>
  </si>
  <si>
    <t>198912252019031008</t>
  </si>
  <si>
    <t>218</t>
  </si>
  <si>
    <t>SAIPURAHMAN, AMK</t>
  </si>
  <si>
    <t>198907012019031006</t>
  </si>
  <si>
    <t>219</t>
  </si>
  <si>
    <t>BAMBANG SETIYO ADI, A.Md.Kep</t>
  </si>
  <si>
    <t>199512222019031008</t>
  </si>
  <si>
    <t>220</t>
  </si>
  <si>
    <t>WINEY PRANTIKA, AMK</t>
  </si>
  <si>
    <t>199209082019032016</t>
  </si>
  <si>
    <t>221</t>
  </si>
  <si>
    <t>APRIL YANTI, A.Md.Kep</t>
  </si>
  <si>
    <t>199504302019032008</t>
  </si>
  <si>
    <t>222</t>
  </si>
  <si>
    <t>MUHAMMAD RIDHO HIDAYAT, A.Md.Kep</t>
  </si>
  <si>
    <t>199212202019031002</t>
  </si>
  <si>
    <t>223</t>
  </si>
  <si>
    <t>PUSPITA ESTER YESSIPHIN SIRAIT, AMK</t>
  </si>
  <si>
    <t>198911152019032011</t>
  </si>
  <si>
    <t>224</t>
  </si>
  <si>
    <t>MUHAMMAD NOOR, A.Md.Kep</t>
  </si>
  <si>
    <t>199410172019031006</t>
  </si>
  <si>
    <t>225</t>
  </si>
  <si>
    <t>ELAM FITRIANI, AMK</t>
  </si>
  <si>
    <t>198601042019032006</t>
  </si>
  <si>
    <t>226</t>
  </si>
  <si>
    <t>MUHAMMAD SYAUFI, AMK</t>
  </si>
  <si>
    <t>199004222019031007</t>
  </si>
  <si>
    <t>227</t>
  </si>
  <si>
    <t>Wisnu Wijaya, A.Md.Kep</t>
  </si>
  <si>
    <t>199201122019031007</t>
  </si>
  <si>
    <t>228</t>
  </si>
  <si>
    <t>ANDI FAHRUL TAMSIR, A.Md.Kep</t>
  </si>
  <si>
    <t>199403262019031010</t>
  </si>
  <si>
    <t>229</t>
  </si>
  <si>
    <t>MUHAMMAD ZAIRIN NOOR, AMK</t>
  </si>
  <si>
    <t>199105252019031018</t>
  </si>
  <si>
    <t>230</t>
  </si>
  <si>
    <t>NURSYIFA ALIYA ROSYADA, A.Md.Kep</t>
  </si>
  <si>
    <t>199703252019032002</t>
  </si>
  <si>
    <t>231</t>
  </si>
  <si>
    <t>MUHAMAD AGUS KARTONO, AMK</t>
  </si>
  <si>
    <t>198608222019031004</t>
  </si>
  <si>
    <t>232</t>
  </si>
  <si>
    <t>AMINULAH, AMK</t>
  </si>
  <si>
    <t>199205062019031007</t>
  </si>
  <si>
    <t>233</t>
  </si>
  <si>
    <t>M. SAHRUL ARIFIN, A.Md.Kep</t>
  </si>
  <si>
    <t>199409172019031006</t>
  </si>
  <si>
    <t>234</t>
  </si>
  <si>
    <t>FAUZI ALWI YANNOOR, A.Md.Kep</t>
  </si>
  <si>
    <t>199305252019031009</t>
  </si>
  <si>
    <t>235</t>
  </si>
  <si>
    <t>MUHAMMAD RAMLIANOR, AMK</t>
  </si>
  <si>
    <t>198903052019031005</t>
  </si>
  <si>
    <t>236</t>
  </si>
  <si>
    <t>IDERUS SYAHRIL, AMK</t>
  </si>
  <si>
    <t>199110072019031004</t>
  </si>
  <si>
    <t>237</t>
  </si>
  <si>
    <t>WULAN RAHAYU ABRIYANI, AMK</t>
  </si>
  <si>
    <t>199010052019032007</t>
  </si>
  <si>
    <t>238</t>
  </si>
  <si>
    <t>AHMAD RIDHANI, A.Md.Kep</t>
  </si>
  <si>
    <t>199511292019031006</t>
  </si>
  <si>
    <t>239</t>
  </si>
  <si>
    <t>EMI OKTIYAWATI, AMK</t>
  </si>
  <si>
    <t>198710292019032005</t>
  </si>
  <si>
    <t>240</t>
  </si>
  <si>
    <t>EMELIA, AMK</t>
  </si>
  <si>
    <t>199003132019032006</t>
  </si>
  <si>
    <t>241</t>
  </si>
  <si>
    <t>VITA RIANI, AMK</t>
  </si>
  <si>
    <t>199410232019032022</t>
  </si>
  <si>
    <t>242</t>
  </si>
  <si>
    <t>SURYA ABDI UTAMA, A.Md.Kep</t>
  </si>
  <si>
    <t>199305102019031009</t>
  </si>
  <si>
    <t>243</t>
  </si>
  <si>
    <t>SUCI NUZULA RAHMA, AMK</t>
  </si>
  <si>
    <t>199004032019032005</t>
  </si>
  <si>
    <t>244</t>
  </si>
  <si>
    <t>AYU RACHMAWATI, A.Md.Kep</t>
  </si>
  <si>
    <t>199603172019032008</t>
  </si>
  <si>
    <t>245</t>
  </si>
  <si>
    <t>TITI KURNIATI, AMK</t>
  </si>
  <si>
    <t>199404182019032015</t>
  </si>
  <si>
    <t>246</t>
  </si>
  <si>
    <t>Nanang Sarwani</t>
  </si>
  <si>
    <t>196706262010011001</t>
  </si>
  <si>
    <t>Pengadministrasi Umum</t>
  </si>
  <si>
    <t>Mengetahui</t>
  </si>
  <si>
    <t>Pengguna Anggaran,</t>
  </si>
  <si>
    <t>…</t>
  </si>
  <si>
    <t>NIP. …</t>
  </si>
  <si>
    <t>Kelas Jabatan</t>
  </si>
  <si>
    <t>Basic TPP 2025</t>
  </si>
  <si>
    <t>x 68%</t>
  </si>
  <si>
    <t xml:space="preserve">PUSKESMAS </t>
  </si>
  <si>
    <t>PUSKESMAS</t>
  </si>
  <si>
    <t>dr. Hj. Sugiani Astuti</t>
  </si>
  <si>
    <t>197606112005012015</t>
  </si>
  <si>
    <t>Dokter Madya</t>
  </si>
  <si>
    <t>baik</t>
  </si>
  <si>
    <t>KAYU TANGI</t>
  </si>
  <si>
    <t>dr. Riska Rismawaty</t>
  </si>
  <si>
    <t>198307112009032009</t>
  </si>
  <si>
    <t>dr. H. Abdul Hakim</t>
  </si>
  <si>
    <t>197112062002121006</t>
  </si>
  <si>
    <t>Dokter Madya (Kepala Puskesmas) Kayu Tangi</t>
  </si>
  <si>
    <t>drg. Selfi</t>
  </si>
  <si>
    <t>197804182009032004</t>
  </si>
  <si>
    <t>Dokter Gigi Madya</t>
  </si>
  <si>
    <t>drg. Erlinda Amaliyana</t>
  </si>
  <si>
    <t>199204022019032023</t>
  </si>
  <si>
    <t>Dokter Gigi Muda</t>
  </si>
  <si>
    <t>Hamidah , S.ST</t>
  </si>
  <si>
    <t>196708161989012004</t>
  </si>
  <si>
    <t>Perawat Gigi Muda</t>
  </si>
  <si>
    <t>Nor Aida , S.Farm.Apt</t>
  </si>
  <si>
    <t>199406102019032014</t>
  </si>
  <si>
    <t>Apoteker Muda</t>
  </si>
  <si>
    <t>Laila , SKM</t>
  </si>
  <si>
    <t>197003091990032005</t>
  </si>
  <si>
    <t>Hj. Noty Herlinda</t>
  </si>
  <si>
    <t>197204021992022003</t>
  </si>
  <si>
    <t>Perawat Gigi Penyelia</t>
  </si>
  <si>
    <t>Masriyah</t>
  </si>
  <si>
    <t>197005261992032005</t>
  </si>
  <si>
    <t>Asisten Apoteker Penyelia</t>
  </si>
  <si>
    <t>Norliana, Amd.AK</t>
  </si>
  <si>
    <t>197107151992022001</t>
  </si>
  <si>
    <t>Pranata Laboratorium Kesehatan Penyelia</t>
  </si>
  <si>
    <t>Endang Mardiyati , Amd.Keb</t>
  </si>
  <si>
    <t>197803062006042014</t>
  </si>
  <si>
    <t>Ratu Farah Diba , Am.Keb</t>
  </si>
  <si>
    <t>198212022008042005</t>
  </si>
  <si>
    <t>Indah Septiarini , SKM</t>
  </si>
  <si>
    <t>199109062019032009</t>
  </si>
  <si>
    <t>Penyuluh Kesehatan Masyarakat Pertama</t>
  </si>
  <si>
    <t>Hj. Noorbaiti , A.Md.Keb</t>
  </si>
  <si>
    <t>197501172000032005</t>
  </si>
  <si>
    <t>Marlina , AM.Keb</t>
  </si>
  <si>
    <t>198710212010012005</t>
  </si>
  <si>
    <t>Bidan Pelaksana Lanjutan</t>
  </si>
  <si>
    <t>Rahmi Wardani , AMK</t>
  </si>
  <si>
    <t>198902272010012002</t>
  </si>
  <si>
    <t>Anna Soraya , AM.Keb</t>
  </si>
  <si>
    <t>198801192011012003</t>
  </si>
  <si>
    <t>Fita Damayanti , A.Md.Ak</t>
  </si>
  <si>
    <t>198707102010012011</t>
  </si>
  <si>
    <t>Pranata Laboratorium Kesehatan Pelaksana Lanjutan</t>
  </si>
  <si>
    <t>Nurul Husna , A.Md.Keb</t>
  </si>
  <si>
    <t>199305192015042003</t>
  </si>
  <si>
    <t>Noorma Rizqi A , AMG</t>
  </si>
  <si>
    <t>198811242010012004</t>
  </si>
  <si>
    <t>Rupika Siti , A.Md.Kes</t>
  </si>
  <si>
    <t>199804142022032007</t>
  </si>
  <si>
    <t>Annisa Nidia , A.Md.Kep</t>
  </si>
  <si>
    <t>199509242022032011</t>
  </si>
  <si>
    <t>Yussiska Mujiati , AMK</t>
  </si>
  <si>
    <t>199505272022032007</t>
  </si>
  <si>
    <t>Bahranuddin</t>
  </si>
  <si>
    <t>196801071988031006</t>
  </si>
  <si>
    <t>Pengadministrasi Rekam Medik dan Informasi</t>
  </si>
  <si>
    <t>dr. Dewi Dhora Amalia</t>
  </si>
  <si>
    <t>198302062009032009</t>
  </si>
  <si>
    <t>SEI MESA</t>
  </si>
  <si>
    <t>dr. Ratih Amelia</t>
  </si>
  <si>
    <t>198403242017042004</t>
  </si>
  <si>
    <t>Dokter Muda</t>
  </si>
  <si>
    <t>dr. Gendis Ratri Kusuma Wardhani</t>
  </si>
  <si>
    <t>198610232017042005</t>
  </si>
  <si>
    <t>dr. Raudah</t>
  </si>
  <si>
    <t>198109172015022001</t>
  </si>
  <si>
    <t>Maria Ulfah , S.Si.Apt ,MM</t>
  </si>
  <si>
    <t>197902122010012011</t>
  </si>
  <si>
    <t>Apoteker Muda (Kepala puskesmas) Sei Mesa</t>
  </si>
  <si>
    <t>Jumaah,S.ST</t>
  </si>
  <si>
    <t>197502212005012006</t>
  </si>
  <si>
    <t>Bidan Muda</t>
  </si>
  <si>
    <t>Eviaty Lyn Pakabu, S.Kep.Ns</t>
  </si>
  <si>
    <t>198509252011012013</t>
  </si>
  <si>
    <t>drg. Ahmad Sukma Faisal</t>
  </si>
  <si>
    <t>199404042022031006</t>
  </si>
  <si>
    <t>Dokter Gigi Pertama</t>
  </si>
  <si>
    <t>Arbainah, Amd.Keb</t>
  </si>
  <si>
    <t>196702141989032008</t>
  </si>
  <si>
    <t>Ummi Zulfikar Jum'atiliany, S.Tr. Kes</t>
  </si>
  <si>
    <t>197308101992032002</t>
  </si>
  <si>
    <t>Ina Hasanti, AMK</t>
  </si>
  <si>
    <t>197311051994032001</t>
  </si>
  <si>
    <t>Budi Ade, AMKG</t>
  </si>
  <si>
    <t>198607012009031002</t>
  </si>
  <si>
    <t>Noor Syahidah, AM.KL</t>
  </si>
  <si>
    <t>197004141994032003</t>
  </si>
  <si>
    <t>Dewi Safitri,SKM</t>
  </si>
  <si>
    <t>199407092019032022</t>
  </si>
  <si>
    <t>Rita O.F.Z, S.Kep.Ns</t>
  </si>
  <si>
    <t>198310202009032009</t>
  </si>
  <si>
    <t>Indria Rizky,AMG</t>
  </si>
  <si>
    <t>198409022010012010</t>
  </si>
  <si>
    <t>Nutrisionis Pelaksana Lanjutan</t>
  </si>
  <si>
    <t>Nurlaila, AMG</t>
  </si>
  <si>
    <t>198802212010012006</t>
  </si>
  <si>
    <t>Warni Nengsih, Amd.Keb</t>
  </si>
  <si>
    <t>197807202006042028</t>
  </si>
  <si>
    <t>Dewi Mahmudah R, Am.Keb</t>
  </si>
  <si>
    <t>198902072011012004</t>
  </si>
  <si>
    <t>RINI MARIA, AMK</t>
  </si>
  <si>
    <t>198007022010012013</t>
  </si>
  <si>
    <t>Syarifah Rizka Amalia, A.Md.Far</t>
  </si>
  <si>
    <t>199105192019032011</t>
  </si>
  <si>
    <t>Dicky Dwi Ikhsani , A.Md.Kes</t>
  </si>
  <si>
    <t>199101292022031003</t>
  </si>
  <si>
    <t>Asriani Pur , AMK</t>
  </si>
  <si>
    <t>198806062022032003</t>
  </si>
  <si>
    <t>Lia Angraini , A.Md.Kep</t>
  </si>
  <si>
    <t>199505012022032013</t>
  </si>
  <si>
    <t>Elma Kurniati , A.Md.Kes</t>
  </si>
  <si>
    <t>199904272022032005</t>
  </si>
  <si>
    <t>Perawat Gigi Terampil</t>
  </si>
  <si>
    <t>Muhammad Surya firdaus</t>
  </si>
  <si>
    <t>199609302022031006</t>
  </si>
  <si>
    <t>Corry Herlina</t>
  </si>
  <si>
    <t>196908191990032005</t>
  </si>
  <si>
    <t>Pengadministrasi Kepegawaian</t>
  </si>
  <si>
    <t>Laila Rahmadani</t>
  </si>
  <si>
    <t>197210231992032008</t>
  </si>
  <si>
    <t>dr.Hj. MEI SARI PRIHATINI</t>
  </si>
  <si>
    <t>198205122009032007</t>
  </si>
  <si>
    <t>Dokter Madya (Kepala puskesmas) Teluk Tiram</t>
  </si>
  <si>
    <t>TELUK TIRAM</t>
  </si>
  <si>
    <t>drg. Apriyanti Khairina</t>
  </si>
  <si>
    <t>199004182015022002</t>
  </si>
  <si>
    <t>dr. Devita Wijayanti</t>
  </si>
  <si>
    <t>199203032019032014</t>
  </si>
  <si>
    <t>Fahridah Laila Martha , SST</t>
  </si>
  <si>
    <t>196911101989122002</t>
  </si>
  <si>
    <t>Pranata Laboratorium Kesehatan Muda</t>
  </si>
  <si>
    <t>Hj. Mariyana , Amd.KG</t>
  </si>
  <si>
    <t>197112101992022002</t>
  </si>
  <si>
    <t>Perawat Gigi Ahli Muda</t>
  </si>
  <si>
    <t>Riswandayani Savitri , S.Far.Apt</t>
  </si>
  <si>
    <t>198206282009042001</t>
  </si>
  <si>
    <t>Erna Junaidah , AMG</t>
  </si>
  <si>
    <t>197110201992022002</t>
  </si>
  <si>
    <t>Nutrisionis Penyelia</t>
  </si>
  <si>
    <t>Jumiati Olpah , A.Md.Keb</t>
  </si>
  <si>
    <t>197105061991012002</t>
  </si>
  <si>
    <t>Elli Novita sari , AM.Keb</t>
  </si>
  <si>
    <t>198011142009032004</t>
  </si>
  <si>
    <t>Ahriyana , AMKL</t>
  </si>
  <si>
    <t>198306052010012019</t>
  </si>
  <si>
    <t>Nova Meli , AMK</t>
  </si>
  <si>
    <t>198311262010012012</t>
  </si>
  <si>
    <t>Adriani zaikun , S.Kep</t>
  </si>
  <si>
    <t>198108172006042031</t>
  </si>
  <si>
    <t>Ridwan Marhal , SKM</t>
  </si>
  <si>
    <t>199503042019031010</t>
  </si>
  <si>
    <t>Khairun Nisa , AM.Keb</t>
  </si>
  <si>
    <t>198908222011012012</t>
  </si>
  <si>
    <t>Fitriani Maulida, A.Md.Gizi</t>
  </si>
  <si>
    <t>199009212014022005</t>
  </si>
  <si>
    <t>Rizky Amalia , AM.Keb</t>
  </si>
  <si>
    <t>199002182011012002</t>
  </si>
  <si>
    <t>Inandi Harini , AMd.AK</t>
  </si>
  <si>
    <t>199002182019032007</t>
  </si>
  <si>
    <t>Pranata Laboratorium Kesehatan Pelaksana</t>
  </si>
  <si>
    <t>Rita Kesumawati , A.Md.Kes</t>
  </si>
  <si>
    <t>198410232014062003</t>
  </si>
  <si>
    <t>M. Rifqi Maulani</t>
  </si>
  <si>
    <t>199710092022031005</t>
  </si>
  <si>
    <t>Gusti Rachmad Dani A</t>
  </si>
  <si>
    <t>199311122022031008</t>
  </si>
  <si>
    <t>Zainuddin</t>
  </si>
  <si>
    <t>196810101987111001</t>
  </si>
  <si>
    <t>Pengadministrasi Rekam Medis dan Informasi</t>
  </si>
  <si>
    <t>Taufik Rahman</t>
  </si>
  <si>
    <t>196711231989031007</t>
  </si>
  <si>
    <t>dr. Yoqa Wardati</t>
  </si>
  <si>
    <t>197807162005012011</t>
  </si>
  <si>
    <t>Dokter Madya (Kepala Puskesmas) Gedang Hanyar</t>
  </si>
  <si>
    <t>GEDANG HANYAR</t>
  </si>
  <si>
    <t>drg. Titin Rizawati</t>
  </si>
  <si>
    <t>197710172010012002</t>
  </si>
  <si>
    <t>dr. Hj. Yenny Roosifah</t>
  </si>
  <si>
    <t>197907172009032005</t>
  </si>
  <si>
    <t>dr. Dewi Kuntari</t>
  </si>
  <si>
    <t>198110062010012016</t>
  </si>
  <si>
    <t>dr. Intan Fitriana Asia</t>
  </si>
  <si>
    <t>198702162019032004</t>
  </si>
  <si>
    <t>Ade Syarif Hakim , S.Si.,Apt</t>
  </si>
  <si>
    <t>197703092011011002</t>
  </si>
  <si>
    <t>Apoteker Ahli Muda</t>
  </si>
  <si>
    <t>Muhammad Abdy Rakhmadhani , SKM</t>
  </si>
  <si>
    <t>198307062009031009</t>
  </si>
  <si>
    <t>Penyuluh Kesehatan Masyarakat Ahli Muda</t>
  </si>
  <si>
    <t>Andi Raya Sadi , SKM</t>
  </si>
  <si>
    <t>198606092010011005</t>
  </si>
  <si>
    <t>Sanitarian Ahli Muda</t>
  </si>
  <si>
    <t>Lisda Yuliana , AMKG</t>
  </si>
  <si>
    <t>197407071996032003</t>
  </si>
  <si>
    <t>Zubaidah</t>
  </si>
  <si>
    <t>197505111994032003</t>
  </si>
  <si>
    <t>Aisya Nahdiya , AMd.AK</t>
  </si>
  <si>
    <t>198303022005012006</t>
  </si>
  <si>
    <t>Hana , AMK</t>
  </si>
  <si>
    <t>198001202009032009</t>
  </si>
  <si>
    <t>Noor Mita Sari , AMK</t>
  </si>
  <si>
    <t>198108282005012012</t>
  </si>
  <si>
    <t>Hayatunnisa , AMKG</t>
  </si>
  <si>
    <t>198507252010012014</t>
  </si>
  <si>
    <t>H. Didi Suryadilaga , AMK</t>
  </si>
  <si>
    <t>198510232010011009</t>
  </si>
  <si>
    <t>Farah Fakhmie Madani ,S.ST</t>
  </si>
  <si>
    <t>197806232011012002</t>
  </si>
  <si>
    <t>Muflihah , AMd.Keb</t>
  </si>
  <si>
    <t>197611092006042020</t>
  </si>
  <si>
    <t>Sri Rahmiyati , AMG</t>
  </si>
  <si>
    <t>198803232010012007</t>
  </si>
  <si>
    <t>Rizky Muliani , AMK</t>
  </si>
  <si>
    <t>198809082010012004</t>
  </si>
  <si>
    <t>RAHMINA ISMAINI, A.Md.Farm</t>
  </si>
  <si>
    <t>197705212011012009</t>
  </si>
  <si>
    <t>Asisten Apoteker Pelaksana Lanjutan</t>
  </si>
  <si>
    <t>Dina Afriana, AMK</t>
  </si>
  <si>
    <t>198004182009042002</t>
  </si>
  <si>
    <t>Rani Devia , AMD</t>
  </si>
  <si>
    <t>198708192010012008</t>
  </si>
  <si>
    <t>Pengelola Keuangan</t>
  </si>
  <si>
    <t>Meilinda , A.Md.Kep</t>
  </si>
  <si>
    <t>199205122022032005</t>
  </si>
  <si>
    <t>Maya Sari</t>
  </si>
  <si>
    <t>198612092022032001</t>
  </si>
  <si>
    <t>Nida Rusna</t>
  </si>
  <si>
    <t>196812181990032007</t>
  </si>
  <si>
    <t>Dedet Zulhairiyani</t>
  </si>
  <si>
    <t>197212211994032001</t>
  </si>
  <si>
    <t>Hj. Mariani</t>
  </si>
  <si>
    <t>196708161987032005</t>
  </si>
  <si>
    <t>dr. ELLY PUJIARTI</t>
  </si>
  <si>
    <t>197711052005012012</t>
  </si>
  <si>
    <t>TERMINAL</t>
  </si>
  <si>
    <t>drg.  Evi Despriyanti</t>
  </si>
  <si>
    <t>196512071992022003</t>
  </si>
  <si>
    <t>dr. Renate , M.Kes</t>
  </si>
  <si>
    <t>197909022009032006</t>
  </si>
  <si>
    <t>Dokter Madya (Kepala Puskesmas) Terminal</t>
  </si>
  <si>
    <t>Haris Padli, S.Kep.,Ns</t>
  </si>
  <si>
    <t>197807111999031001</t>
  </si>
  <si>
    <t>Perawat Ahli Madya</t>
  </si>
  <si>
    <t>dr. Yulia Naila Karima</t>
  </si>
  <si>
    <t>199107252019032010</t>
  </si>
  <si>
    <t>dr. Vita Kartika Rakhma</t>
  </si>
  <si>
    <t>198612052019032010</t>
  </si>
  <si>
    <t>Hj. Rahmi Annissa , S.Farm.Apt</t>
  </si>
  <si>
    <t>198410212011012004</t>
  </si>
  <si>
    <t>Rahmawati , Am.Keb</t>
  </si>
  <si>
    <t>197205251992022001</t>
  </si>
  <si>
    <t>Siti Supiyah , Am.Keb</t>
  </si>
  <si>
    <t>196810021990032006</t>
  </si>
  <si>
    <t>Silvia Irani , A.Md.Keb</t>
  </si>
  <si>
    <t>197105011991012003</t>
  </si>
  <si>
    <t>Rabiatul adawiyah</t>
  </si>
  <si>
    <t>197203011990122001</t>
  </si>
  <si>
    <t>Ismaya Laili , AMK</t>
  </si>
  <si>
    <t>198805312010012006</t>
  </si>
  <si>
    <t>Amalia Fitriani , SKM</t>
  </si>
  <si>
    <t>199502252019032010</t>
  </si>
  <si>
    <t>Umi Dwi Ananda , AM.KEB</t>
  </si>
  <si>
    <t>198906282011012004</t>
  </si>
  <si>
    <t>M. Syaifullah,Amd.Kep</t>
  </si>
  <si>
    <t>196908281991021003</t>
  </si>
  <si>
    <t>M. Kifliansyah</t>
  </si>
  <si>
    <t>196907241990021001</t>
  </si>
  <si>
    <t>Brighita Rizqi Mauli , AM.KEB</t>
  </si>
  <si>
    <t>198910302011012003</t>
  </si>
  <si>
    <t>Septiani Khalidi  Rahman , A.Md.RMIK</t>
  </si>
  <si>
    <t>199308282022031003</t>
  </si>
  <si>
    <t>Laili Sari Marlina</t>
  </si>
  <si>
    <t>199106082022032002</t>
  </si>
  <si>
    <t>Nurul Hasanah , AM.KEB</t>
  </si>
  <si>
    <t>197605042006042008</t>
  </si>
  <si>
    <t>Pengolah Data</t>
  </si>
  <si>
    <t>Freshy Line I , A.MD.AK</t>
  </si>
  <si>
    <t>199604252019032007</t>
  </si>
  <si>
    <t>dr. Hj. Widi Utami , MM</t>
  </si>
  <si>
    <t>197010282000032007</t>
  </si>
  <si>
    <t>PEKAPURAN RAYA</t>
  </si>
  <si>
    <t>Muhammad Ary Aprian Noor , S.Far, Apt</t>
  </si>
  <si>
    <t>198404102008031002</t>
  </si>
  <si>
    <t>Apoteker Madya Dinkes (Kepala puskesmas) Pekapuran Raya</t>
  </si>
  <si>
    <t>drg. Endah Dwi Ariyani</t>
  </si>
  <si>
    <t>199103242019032008</t>
  </si>
  <si>
    <t>Dokter Gigi Ahli Muda</t>
  </si>
  <si>
    <t>dr Indah Luthfiatin</t>
  </si>
  <si>
    <t>198109282011012004</t>
  </si>
  <si>
    <t>Dokter Ahli Muda</t>
  </si>
  <si>
    <t>Nisa Abdina, S.Farm., Apt.</t>
  </si>
  <si>
    <t>199504012019032017</t>
  </si>
  <si>
    <t>Eka Riani , AMKG</t>
  </si>
  <si>
    <t>197012311990112001</t>
  </si>
  <si>
    <t>Wahidah,A Md Kes</t>
  </si>
  <si>
    <t>197201031990122001</t>
  </si>
  <si>
    <t>Hj. Noormaliani , A.Md.Keb</t>
  </si>
  <si>
    <t>196808131989032010</t>
  </si>
  <si>
    <t>Eka Rosmaya , A.Md.Kes</t>
  </si>
  <si>
    <t>197211031994022002</t>
  </si>
  <si>
    <t>Rabiah Rahmah , Amd.Ak</t>
  </si>
  <si>
    <t>197611121997032003</t>
  </si>
  <si>
    <t>Darmawati , AMG</t>
  </si>
  <si>
    <t>197406081994032003</t>
  </si>
  <si>
    <t>Hairawaty , AMK</t>
  </si>
  <si>
    <t>198209182010012006</t>
  </si>
  <si>
    <t>Helmiah ,AMK</t>
  </si>
  <si>
    <t>198210032009032007</t>
  </si>
  <si>
    <t>Rahmawati , AM.Keb</t>
  </si>
  <si>
    <t>198705202010012012</t>
  </si>
  <si>
    <t>Herlina , AMK</t>
  </si>
  <si>
    <t>197901102011012002</t>
  </si>
  <si>
    <t>Lina Puspa Sari , S. Kep., Ns</t>
  </si>
  <si>
    <t>198605292011012002</t>
  </si>
  <si>
    <t>Aditya Saputra , SKM</t>
  </si>
  <si>
    <t>199405052019031007</t>
  </si>
  <si>
    <t>Penyuluh Kesehatan Masyarakat Ahli Pertama</t>
  </si>
  <si>
    <t>Khafizatun Nadia , AM.Keb</t>
  </si>
  <si>
    <t>198907252011012002</t>
  </si>
  <si>
    <t>Nina Rismalia , SKM</t>
  </si>
  <si>
    <t>198012092000122002</t>
  </si>
  <si>
    <t>Evi Setyawati , A.Md</t>
  </si>
  <si>
    <t>198603182010012011</t>
  </si>
  <si>
    <t>Reka Pradina , A.Md.Kes</t>
  </si>
  <si>
    <t>199802062022032009</t>
  </si>
  <si>
    <t>Herman, A.Md. Kep</t>
  </si>
  <si>
    <t>198304112010011014</t>
  </si>
  <si>
    <t>Hj. Marlina</t>
  </si>
  <si>
    <t>198002162006042023</t>
  </si>
  <si>
    <t>Pengatur Muda Tingkat 1/II/B</t>
  </si>
  <si>
    <t>Muhammad Fikri</t>
  </si>
  <si>
    <t>199805032022031006</t>
  </si>
  <si>
    <t>Ernawati</t>
  </si>
  <si>
    <t>198012162014062007</t>
  </si>
  <si>
    <t>Juru/I/C</t>
  </si>
  <si>
    <t>Pramu Kebersihan</t>
  </si>
  <si>
    <t>dr. Tutik Darmayanti</t>
  </si>
  <si>
    <t>197306212005012013</t>
  </si>
  <si>
    <t>9 NOPEMBER</t>
  </si>
  <si>
    <t>dr. Dewi Yulianti</t>
  </si>
  <si>
    <t>198007082009032005</t>
  </si>
  <si>
    <t>drg. Derti Elevi Sabrina</t>
  </si>
  <si>
    <t>199311132019032013</t>
  </si>
  <si>
    <t>Dreiyani Abdi Muliasari, S.Si., Apt</t>
  </si>
  <si>
    <t>198110072011012007</t>
  </si>
  <si>
    <t>Rahmah, A.Md.Kep</t>
  </si>
  <si>
    <t>198403052009042002</t>
  </si>
  <si>
    <t>Hj. Sunarmi , AM.Keb</t>
  </si>
  <si>
    <t>196902051989032008</t>
  </si>
  <si>
    <t>Arkamah Hayati , A.Md.Farm</t>
  </si>
  <si>
    <t>196906301992032010</t>
  </si>
  <si>
    <t>Yuserah , AM.Kg</t>
  </si>
  <si>
    <t>197403091993032003</t>
  </si>
  <si>
    <t>Rahmawati , AMK.g</t>
  </si>
  <si>
    <t>197412271994022002</t>
  </si>
  <si>
    <t>Ainun Bariyah , SKM</t>
  </si>
  <si>
    <t>198003012003122011</t>
  </si>
  <si>
    <t>Hartini , A.Md</t>
  </si>
  <si>
    <t>198202122005012008</t>
  </si>
  <si>
    <t>Syarifah , AMK</t>
  </si>
  <si>
    <t>198304152009032013</t>
  </si>
  <si>
    <t>Eka Sari Fathurida , Am.Keb</t>
  </si>
  <si>
    <t>198712032009032004</t>
  </si>
  <si>
    <t>Arianti , AMK</t>
  </si>
  <si>
    <t>198708192010012009</t>
  </si>
  <si>
    <t>Aulia Rachman , S.Kep</t>
  </si>
  <si>
    <t>198710182010011002</t>
  </si>
  <si>
    <t>Perawat Penyelia (Kepala puskesmas) 9 Nopember</t>
  </si>
  <si>
    <t>Fitri Yuliana , S.Keb</t>
  </si>
  <si>
    <t>198905062011012003</t>
  </si>
  <si>
    <t>Laila Rismawati ,SKM</t>
  </si>
  <si>
    <t>199508302019032012</t>
  </si>
  <si>
    <t>DINA MUKHLISINA, Amd.Keb</t>
  </si>
  <si>
    <t>199008202017052004</t>
  </si>
  <si>
    <t>Sri Nurjumiarni , SKM</t>
  </si>
  <si>
    <t>198305272010012013</t>
  </si>
  <si>
    <t>Ika Yuliani , AMG</t>
  </si>
  <si>
    <t>198507012009032014</t>
  </si>
  <si>
    <t>G. Kristi Agung P.</t>
  </si>
  <si>
    <t>199105232022031006</t>
  </si>
  <si>
    <t>Yulia Eka Safitri</t>
  </si>
  <si>
    <t>199107312022032005</t>
  </si>
  <si>
    <t>Supian</t>
  </si>
  <si>
    <t>198212272014061003</t>
  </si>
  <si>
    <t>dr. Evi Rustanti Noorhayati</t>
  </si>
  <si>
    <t>197902012009032002</t>
  </si>
  <si>
    <t>CEMPAKA</t>
  </si>
  <si>
    <t>drg. Novrianti</t>
  </si>
  <si>
    <t>198011152009032002</t>
  </si>
  <si>
    <t>drg. Dyah Sinda Primaningrum</t>
  </si>
  <si>
    <t>197909012010012011</t>
  </si>
  <si>
    <t>dr. Muhammad Fuadi</t>
  </si>
  <si>
    <t>197806112007011011</t>
  </si>
  <si>
    <t>Dokter Madya (Kepala puskesmas) Cempaka</t>
  </si>
  <si>
    <t>Muhammad  Juanda, S.Si,Apt</t>
  </si>
  <si>
    <t>197705142010011009</t>
  </si>
  <si>
    <t>H Syaipul Nazar, S.Kep, Ns</t>
  </si>
  <si>
    <t>198408162009031005</t>
  </si>
  <si>
    <t>Perawat Ahli Muda</t>
  </si>
  <si>
    <t>Masniah , S.Kep.Ns</t>
  </si>
  <si>
    <t>198106162010012011</t>
  </si>
  <si>
    <t>Rabiatul Wahidah , SKM</t>
  </si>
  <si>
    <t>196905281989122001</t>
  </si>
  <si>
    <t>Eliyana , A.M.Keb</t>
  </si>
  <si>
    <t>196803211990022001</t>
  </si>
  <si>
    <t>Solihin , A.Md.Kes</t>
  </si>
  <si>
    <t>196901051990031011</t>
  </si>
  <si>
    <t>Rohani Marpaung , A.Md.Farm</t>
  </si>
  <si>
    <t>196706161991032017</t>
  </si>
  <si>
    <t>Titin Martina , A.Md.Kes</t>
  </si>
  <si>
    <t>196908231990032009</t>
  </si>
  <si>
    <t>Hj.  Maimunah, A.Md.Kes</t>
  </si>
  <si>
    <t>197309071992022001</t>
  </si>
  <si>
    <t>Nurul Isnaini , A.Md.Farm</t>
  </si>
  <si>
    <t>197109161992032009</t>
  </si>
  <si>
    <t>Lisnawati , A.Md.Keb</t>
  </si>
  <si>
    <t>196810031990032006</t>
  </si>
  <si>
    <t>Trismid Jaya , AMK</t>
  </si>
  <si>
    <t>197503071994031002</t>
  </si>
  <si>
    <t>Ninu Herna Prahesti , AMK</t>
  </si>
  <si>
    <t>198302262009032002</t>
  </si>
  <si>
    <t>H. Riduan , AMK</t>
  </si>
  <si>
    <t>198502192009031001</t>
  </si>
  <si>
    <t>Netty Firgiena , AMKL</t>
  </si>
  <si>
    <t>198804152010012008</t>
  </si>
  <si>
    <t>Norliani ,AMK</t>
  </si>
  <si>
    <t>198703192010012006</t>
  </si>
  <si>
    <t>Sofan Yusuf Al Azis , AMKL</t>
  </si>
  <si>
    <t>198703102010011005</t>
  </si>
  <si>
    <t>Yunni Novita sari , AM.Keb</t>
  </si>
  <si>
    <t>198711112009042003</t>
  </si>
  <si>
    <t>Tri Sugianto , SKM</t>
  </si>
  <si>
    <t>199209172019031004</t>
  </si>
  <si>
    <t>Shinta Ledya , SST</t>
  </si>
  <si>
    <t>198801072010012017</t>
  </si>
  <si>
    <t>Anita Rahmina , AM.Keb</t>
  </si>
  <si>
    <t>199007142011012001</t>
  </si>
  <si>
    <t>Wahyu Dini Oktavia , AMG</t>
  </si>
  <si>
    <t>198410022010012016</t>
  </si>
  <si>
    <t>Elfa Yunika , AMG</t>
  </si>
  <si>
    <t>198806252010012007</t>
  </si>
  <si>
    <t>M. Adhi Wahyudi , Amd.Ro</t>
  </si>
  <si>
    <t>198409022010011007</t>
  </si>
  <si>
    <t>Refraksi Optisien Pelaksana</t>
  </si>
  <si>
    <t>Siti Aisyah , A.Md.RMIK</t>
  </si>
  <si>
    <t>199411192022032005</t>
  </si>
  <si>
    <t>Taty , SKM,HJ</t>
  </si>
  <si>
    <t>197511191999032002</t>
  </si>
  <si>
    <t>Pengelola Bahan Perencanaan</t>
  </si>
  <si>
    <t>Sri Hartati , A.Md</t>
  </si>
  <si>
    <t>198403172010012012</t>
  </si>
  <si>
    <t>Fahriyan , AMd.AK</t>
  </si>
  <si>
    <t>199403052019031006</t>
  </si>
  <si>
    <t>Sitti Fatimah</t>
  </si>
  <si>
    <t>196907092014062003</t>
  </si>
  <si>
    <t>dr. Rini Kuntari</t>
  </si>
  <si>
    <t>198205132009042003</t>
  </si>
  <si>
    <t>Dokter Madya (Kepala puskesmas) Cempaka Putih</t>
  </si>
  <si>
    <t>CEMPAKA PUTIH</t>
  </si>
  <si>
    <t>dr. Ellyana Sandi</t>
  </si>
  <si>
    <t>198310032011012003</t>
  </si>
  <si>
    <t>dr. AYU WILDA AINUSYIFA</t>
  </si>
  <si>
    <t>199111012019032014</t>
  </si>
  <si>
    <t>dr. Nurul Huda</t>
  </si>
  <si>
    <t>198703072015022001</t>
  </si>
  <si>
    <t>Fathul Jannah,S.Si.Apt</t>
  </si>
  <si>
    <t>197702082010012008</t>
  </si>
  <si>
    <t>Syarifah , SKM</t>
  </si>
  <si>
    <t>198903272022032003</t>
  </si>
  <si>
    <t>Ernawati, A.Md.Kes</t>
  </si>
  <si>
    <t>196807131988122003</t>
  </si>
  <si>
    <t>Haryana, A.Md.Kes</t>
  </si>
  <si>
    <t>196809121989122001</t>
  </si>
  <si>
    <t>Isnuriana, AMG</t>
  </si>
  <si>
    <t>196710191989032010</t>
  </si>
  <si>
    <t>Khamisah, A.Md.Kes</t>
  </si>
  <si>
    <t>197007091992032006</t>
  </si>
  <si>
    <t>Silvia Muspiartinah, Am.Keb</t>
  </si>
  <si>
    <t>197806162006042007</t>
  </si>
  <si>
    <t>Rita Syahriani, AMK</t>
  </si>
  <si>
    <t>197710102009032005</t>
  </si>
  <si>
    <t>Novia Anggraini,AMd.Keb</t>
  </si>
  <si>
    <t>198111222005012016</t>
  </si>
  <si>
    <t>Dewi Sri Supriyati Rahayu</t>
  </si>
  <si>
    <t>198605292010012014</t>
  </si>
  <si>
    <t>Erni Masitah, Amd.Keb</t>
  </si>
  <si>
    <t>197703062006042007</t>
  </si>
  <si>
    <t>Khamsunah Umar, A.Md.Kep</t>
  </si>
  <si>
    <t>198304052008032001</t>
  </si>
  <si>
    <t>Luci Desiana,A.Md.Ak</t>
  </si>
  <si>
    <t>198812262010012003</t>
  </si>
  <si>
    <t>Utin Ernawati, Am.Keb</t>
  </si>
  <si>
    <t>198001182007012007</t>
  </si>
  <si>
    <t>Sri Mutia Indriani, AMG</t>
  </si>
  <si>
    <t>198205292010012014</t>
  </si>
  <si>
    <t>Ahmad Rifa'i , A.Md.RMIK</t>
  </si>
  <si>
    <t>199910082022031001</t>
  </si>
  <si>
    <t>Widati , A.Md.Kep</t>
  </si>
  <si>
    <t>199310202022032007</t>
  </si>
  <si>
    <t>Anita Karnasih, A.Md.Keb</t>
  </si>
  <si>
    <t>197503202000032004</t>
  </si>
  <si>
    <t>Zainal Arifin</t>
  </si>
  <si>
    <t>197801052014061001</t>
  </si>
  <si>
    <t>Pengadministrasi Rekam Medik dan Informasi zainal</t>
  </si>
  <si>
    <t>dr. Jurmiati</t>
  </si>
  <si>
    <t>198509272011012006</t>
  </si>
  <si>
    <t>SEI JINGAH</t>
  </si>
  <si>
    <t>dr Hj Sri Pramudian K</t>
  </si>
  <si>
    <t>197806072007012016</t>
  </si>
  <si>
    <t>Dokter Madya (Kepala puskesmas) Sei Jingah</t>
  </si>
  <si>
    <t>drg. Noor Aina</t>
  </si>
  <si>
    <t>199007182019032004</t>
  </si>
  <si>
    <t>dr. Ridha Hijratie</t>
  </si>
  <si>
    <t>198708242015022002</t>
  </si>
  <si>
    <t>Bethy Nurhayaty , S. Farm., Apt.</t>
  </si>
  <si>
    <t>198208252010012013</t>
  </si>
  <si>
    <t>Erlin Milyani , AM.Keb</t>
  </si>
  <si>
    <t>198402232006042007</t>
  </si>
  <si>
    <t>Aida , AMK</t>
  </si>
  <si>
    <t>197309022008032001</t>
  </si>
  <si>
    <t>Ulfah Iswary , A.md.Keb</t>
  </si>
  <si>
    <t>198601072008032002</t>
  </si>
  <si>
    <t>Iti , AM.Keb</t>
  </si>
  <si>
    <t>197006261991012002</t>
  </si>
  <si>
    <t>Lisdawati , AMd.Keb</t>
  </si>
  <si>
    <t>196902091990022003</t>
  </si>
  <si>
    <t>Hj. Salasiah , Amd.Kep</t>
  </si>
  <si>
    <t>196706061991032020</t>
  </si>
  <si>
    <t>Ermien , AMG</t>
  </si>
  <si>
    <t>196907291991032010</t>
  </si>
  <si>
    <t>Herlina , SKM</t>
  </si>
  <si>
    <t>199205032019032011</t>
  </si>
  <si>
    <t>Noradina Anggi Agustin ,S.Keb</t>
  </si>
  <si>
    <t>198711022011012004</t>
  </si>
  <si>
    <t>Difa Nadia Khumairo , Am.Keb</t>
  </si>
  <si>
    <t>198905232011012003</t>
  </si>
  <si>
    <t>Eddina Nugrahawati Pratiwi , AMG</t>
  </si>
  <si>
    <t>198510062010012016</t>
  </si>
  <si>
    <t>Tyna Nurrachmida , AMKG</t>
  </si>
  <si>
    <t>198708282010012014</t>
  </si>
  <si>
    <t>Perawat Gigi Mahir</t>
  </si>
  <si>
    <t>Lingga Akhdiatma , AMKL</t>
  </si>
  <si>
    <t>198706202010011003</t>
  </si>
  <si>
    <t>Sanitarian Pelaksana Lanjutan</t>
  </si>
  <si>
    <t>Nor Laila , AMK</t>
  </si>
  <si>
    <t>199005222022032007</t>
  </si>
  <si>
    <t>247</t>
  </si>
  <si>
    <t>Raifi Fadillah, AMK</t>
  </si>
  <si>
    <t>199205212022031001</t>
  </si>
  <si>
    <t>248</t>
  </si>
  <si>
    <t>Riskiah , AMKG</t>
  </si>
  <si>
    <t>198807182022032005</t>
  </si>
  <si>
    <t>249</t>
  </si>
  <si>
    <t>Gusti Ridha Ahda Putri</t>
  </si>
  <si>
    <t>199207222022032006</t>
  </si>
  <si>
    <t>250</t>
  </si>
  <si>
    <t>Afifah , A.Md</t>
  </si>
  <si>
    <t>198509172010012011</t>
  </si>
  <si>
    <t>251</t>
  </si>
  <si>
    <t>Erma Maulida , A.Md.Ak</t>
  </si>
  <si>
    <t>199209212019032011</t>
  </si>
  <si>
    <t>252</t>
  </si>
  <si>
    <t>Erliani</t>
  </si>
  <si>
    <t>196801311988022003</t>
  </si>
  <si>
    <t>253</t>
  </si>
  <si>
    <t>Riska Mirnawati</t>
  </si>
  <si>
    <t>197604261995032001</t>
  </si>
  <si>
    <t>Pengadministrasi Pengaduan Publik</t>
  </si>
  <si>
    <t>254</t>
  </si>
  <si>
    <t>dr. Budi Irawan</t>
  </si>
  <si>
    <t>198107072009031008</t>
  </si>
  <si>
    <t>Dokter Madya (Kepala puskesmas) Kelayan Dalam</t>
  </si>
  <si>
    <t>KELAYAN DALAM</t>
  </si>
  <si>
    <t>255</t>
  </si>
  <si>
    <t>dr. Rizkina Yulianti</t>
  </si>
  <si>
    <t>199007222019032007</t>
  </si>
  <si>
    <t>256</t>
  </si>
  <si>
    <t>drg. Mohammad Zulkhaidir Zailani</t>
  </si>
  <si>
    <t>199106242019031012</t>
  </si>
  <si>
    <t>257</t>
  </si>
  <si>
    <t>apt. Hj. Annisa, S.Farm</t>
  </si>
  <si>
    <t>199402222022032007</t>
  </si>
  <si>
    <t>Apoteker Ahli Pertama</t>
  </si>
  <si>
    <t>258</t>
  </si>
  <si>
    <t>Ruslina, AM.Keb</t>
  </si>
  <si>
    <t>197602012006042022</t>
  </si>
  <si>
    <t>259</t>
  </si>
  <si>
    <t>Hj. Herliana , Am.Keb</t>
  </si>
  <si>
    <t>196909241990032003</t>
  </si>
  <si>
    <t>260</t>
  </si>
  <si>
    <t>Sri Suharti , Amd. Far</t>
  </si>
  <si>
    <t>196901021992032011</t>
  </si>
  <si>
    <t>261</t>
  </si>
  <si>
    <t>Nurinawati , Amd.AK</t>
  </si>
  <si>
    <t>197301051992032005</t>
  </si>
  <si>
    <t>262</t>
  </si>
  <si>
    <t>Satumi , Am.Keb</t>
  </si>
  <si>
    <t>197909042005012013</t>
  </si>
  <si>
    <t>263</t>
  </si>
  <si>
    <t>Muhammad Ridha Anshari, AMK</t>
  </si>
  <si>
    <t>197502022006041028</t>
  </si>
  <si>
    <t>264</t>
  </si>
  <si>
    <t>Fathul Jannah</t>
  </si>
  <si>
    <t>197609301998032004</t>
  </si>
  <si>
    <t>265</t>
  </si>
  <si>
    <t>Murni Apriani , AMK</t>
  </si>
  <si>
    <t>198504052010012028</t>
  </si>
  <si>
    <t>266</t>
  </si>
  <si>
    <t>Hikmah Hasanah , AMK</t>
  </si>
  <si>
    <t>198703052010012003</t>
  </si>
  <si>
    <t>267</t>
  </si>
  <si>
    <t>Yunaida , AMK</t>
  </si>
  <si>
    <t>198910012011012005</t>
  </si>
  <si>
    <t>268</t>
  </si>
  <si>
    <t>Ginna Yuniarty Almira , SKM</t>
  </si>
  <si>
    <t>199406042019032010</t>
  </si>
  <si>
    <t>269</t>
  </si>
  <si>
    <t>Juhairiyah, Am.Keb</t>
  </si>
  <si>
    <t>198904282011012003</t>
  </si>
  <si>
    <t>270</t>
  </si>
  <si>
    <t>Retno Dwiyanty , AMG</t>
  </si>
  <si>
    <t>198602092010012015</t>
  </si>
  <si>
    <t>271</t>
  </si>
  <si>
    <t>Faridah , A.Md.Kep</t>
  </si>
  <si>
    <t>199007092022032001</t>
  </si>
  <si>
    <t>272</t>
  </si>
  <si>
    <t>Nur Hayati , A.Md.Kg</t>
  </si>
  <si>
    <t>199703182022032008</t>
  </si>
  <si>
    <t>273</t>
  </si>
  <si>
    <t>Misriani</t>
  </si>
  <si>
    <t>198302032014062006</t>
  </si>
  <si>
    <t>274</t>
  </si>
  <si>
    <t>Mariyati</t>
  </si>
  <si>
    <t>197103232014062002</t>
  </si>
  <si>
    <t>275</t>
  </si>
  <si>
    <t>dr.Hj. Sri Heriyani.</t>
  </si>
  <si>
    <t>197308252005012009</t>
  </si>
  <si>
    <t>Dokter Madya (Kepala puskesmas) Sei Bilu</t>
  </si>
  <si>
    <t>SEI BILU</t>
  </si>
  <si>
    <t>276</t>
  </si>
  <si>
    <t>dr. Yesi Asta</t>
  </si>
  <si>
    <t>198511022011012011</t>
  </si>
  <si>
    <t>277</t>
  </si>
  <si>
    <t>drg. RENI RAHMAWATI</t>
  </si>
  <si>
    <t>199009192019032015</t>
  </si>
  <si>
    <t>278</t>
  </si>
  <si>
    <t>dr. Nawis Esti Wibowo</t>
  </si>
  <si>
    <t>199011242019031006</t>
  </si>
  <si>
    <t>279</t>
  </si>
  <si>
    <t>dr. Henny Novianti</t>
  </si>
  <si>
    <t>199011082019032014</t>
  </si>
  <si>
    <t>Dokter  Muda</t>
  </si>
  <si>
    <t>280</t>
  </si>
  <si>
    <t>Chairiati Yulidasari,S.ST ,. Bdn</t>
  </si>
  <si>
    <t>197907032010012012</t>
  </si>
  <si>
    <t>281</t>
  </si>
  <si>
    <t>Hj. Rosa Sosiawati, S.KEP.Ns</t>
  </si>
  <si>
    <t>198108282009032008</t>
  </si>
  <si>
    <t>282</t>
  </si>
  <si>
    <t>Dwi Risnawati, AM.Kep.</t>
  </si>
  <si>
    <t>196704251990032007</t>
  </si>
  <si>
    <t>283</t>
  </si>
  <si>
    <t>Rismarini</t>
  </si>
  <si>
    <t>196912141989032003</t>
  </si>
  <si>
    <t>284</t>
  </si>
  <si>
    <t>Hj. Dariah</t>
  </si>
  <si>
    <t>196905031989032009</t>
  </si>
  <si>
    <t>285</t>
  </si>
  <si>
    <t>Rustiyanti, AM.Keb</t>
  </si>
  <si>
    <t>196802241989112001</t>
  </si>
  <si>
    <t>286</t>
  </si>
  <si>
    <t>Noor Hasanah. Amd.AK.</t>
  </si>
  <si>
    <t>197011291992032004</t>
  </si>
  <si>
    <t>287</t>
  </si>
  <si>
    <t>Nur Asmi Latifah,A.Md.Gizi</t>
  </si>
  <si>
    <t>197809112000032002</t>
  </si>
  <si>
    <t>288</t>
  </si>
  <si>
    <t>Berniati, S.Kep</t>
  </si>
  <si>
    <t>197610202006042032</t>
  </si>
  <si>
    <t>289</t>
  </si>
  <si>
    <t>Tazkiyatul Helmiah,AMKL</t>
  </si>
  <si>
    <t>198705292010012012</t>
  </si>
  <si>
    <t>290</t>
  </si>
  <si>
    <t>Hairun Nisa, A.Md.Kep.</t>
  </si>
  <si>
    <t>198307092009032005</t>
  </si>
  <si>
    <t>291</t>
  </si>
  <si>
    <t>Dewi Hartini, AMKG</t>
  </si>
  <si>
    <t>198702112010012012</t>
  </si>
  <si>
    <t>292</t>
  </si>
  <si>
    <t>Muhammad Ridha Ansyari, SKM</t>
  </si>
  <si>
    <t>199304082019031011</t>
  </si>
  <si>
    <t>293</t>
  </si>
  <si>
    <t>Zulaiha , Amd.Keb</t>
  </si>
  <si>
    <t>197901172009042001</t>
  </si>
  <si>
    <t>294</t>
  </si>
  <si>
    <t>Syahruddin, A.Md.Kep</t>
  </si>
  <si>
    <t>196703051989031012</t>
  </si>
  <si>
    <t>295</t>
  </si>
  <si>
    <t>Zumrotush Sholihah,AM.Keb.</t>
  </si>
  <si>
    <t>198603312011012005</t>
  </si>
  <si>
    <t>296</t>
  </si>
  <si>
    <t>EKA MAULINDA, A.Md.Kg</t>
  </si>
  <si>
    <t>199312122019032015</t>
  </si>
  <si>
    <t>297</t>
  </si>
  <si>
    <t>Khairini Rizky Septia, A.Md.RMIK</t>
  </si>
  <si>
    <t>199509132022032012</t>
  </si>
  <si>
    <t>298</t>
  </si>
  <si>
    <t>Vivin Maharani , A.Md.Keb</t>
  </si>
  <si>
    <t>198108112017042001</t>
  </si>
  <si>
    <t>299</t>
  </si>
  <si>
    <t>Noorjamilah, A.Md.</t>
  </si>
  <si>
    <t>198303232010012017</t>
  </si>
  <si>
    <t>300</t>
  </si>
  <si>
    <t>SAIDAH HARYATIE</t>
  </si>
  <si>
    <t>196907012014062003</t>
  </si>
  <si>
    <t>301</t>
  </si>
  <si>
    <t>dr. Hj. Rislian Nufus</t>
  </si>
  <si>
    <t>198311042011012002</t>
  </si>
  <si>
    <t>KELAYAN TIMUR</t>
  </si>
  <si>
    <t>302</t>
  </si>
  <si>
    <t>dr. Yus Karni Sihombing</t>
  </si>
  <si>
    <t>197803082006042005</t>
  </si>
  <si>
    <t>303</t>
  </si>
  <si>
    <t>drg. Roy Kurniady, M.M.</t>
  </si>
  <si>
    <t>198607162011011002</t>
  </si>
  <si>
    <t>Dokter Gigi Madya (Kepala puskesmas) Kelayan Timur</t>
  </si>
  <si>
    <t>304</t>
  </si>
  <si>
    <t>dr Syaulia Fatmah</t>
  </si>
  <si>
    <t>198407192017042005</t>
  </si>
  <si>
    <t>305</t>
  </si>
  <si>
    <t>H.Rony,S.Farm,Apt</t>
  </si>
  <si>
    <t>198204052011011001</t>
  </si>
  <si>
    <t>306</t>
  </si>
  <si>
    <t>Fitriyani,S.Kep.,Ns</t>
  </si>
  <si>
    <t>198509062009032017</t>
  </si>
  <si>
    <t>307</t>
  </si>
  <si>
    <t>Hj. Noraida, AM.Keb</t>
  </si>
  <si>
    <t>196707241988032010</t>
  </si>
  <si>
    <t>308</t>
  </si>
  <si>
    <t>Hayati , AM.Keb</t>
  </si>
  <si>
    <t>198611012009042003</t>
  </si>
  <si>
    <t>309</t>
  </si>
  <si>
    <t>Mahyudin</t>
  </si>
  <si>
    <t>196709101990021002</t>
  </si>
  <si>
    <t>310</t>
  </si>
  <si>
    <t>Yanu Saputro</t>
  </si>
  <si>
    <t>197101161998031011</t>
  </si>
  <si>
    <t>311</t>
  </si>
  <si>
    <t>Aslamiah</t>
  </si>
  <si>
    <t>196710311991012001</t>
  </si>
  <si>
    <t>312</t>
  </si>
  <si>
    <t>Nurul Amalyah</t>
  </si>
  <si>
    <t>196906131992022001</t>
  </si>
  <si>
    <t>313</t>
  </si>
  <si>
    <t>Muztaba, A.Md.Kes</t>
  </si>
  <si>
    <t>197212231993031002</t>
  </si>
  <si>
    <t>314</t>
  </si>
  <si>
    <t>Hartati , S.Kep</t>
  </si>
  <si>
    <t>198507162006042007</t>
  </si>
  <si>
    <t>315</t>
  </si>
  <si>
    <t>Denny Suwandi ,AMK</t>
  </si>
  <si>
    <t>198004072005011009</t>
  </si>
  <si>
    <t>316</t>
  </si>
  <si>
    <t>Ridha Wahyuni,AMKL</t>
  </si>
  <si>
    <t>197511162010012005</t>
  </si>
  <si>
    <t>317</t>
  </si>
  <si>
    <t>Eko Budi Sulistyo,AMKL</t>
  </si>
  <si>
    <t>198602232010011010</t>
  </si>
  <si>
    <t>318</t>
  </si>
  <si>
    <t>Tri Widiastuti,S.ST</t>
  </si>
  <si>
    <t>198105222009032007</t>
  </si>
  <si>
    <t>319</t>
  </si>
  <si>
    <t>Taqwa Haqiqi,SKM</t>
  </si>
  <si>
    <t>199202042019031002</t>
  </si>
  <si>
    <t>320</t>
  </si>
  <si>
    <t>Sovia Linda , A.Md.Farm</t>
  </si>
  <si>
    <t>199105242010012001</t>
  </si>
  <si>
    <t>321</t>
  </si>
  <si>
    <t>Laila Wahyuni.AMK</t>
  </si>
  <si>
    <t>198706232010012007</t>
  </si>
  <si>
    <t>322</t>
  </si>
  <si>
    <t>Ana Rahayu,AMG</t>
  </si>
  <si>
    <t>198511042010012018</t>
  </si>
  <si>
    <t>323</t>
  </si>
  <si>
    <t>Nurul Hikmah AM.Keb</t>
  </si>
  <si>
    <t>198408122011012004</t>
  </si>
  <si>
    <t>324</t>
  </si>
  <si>
    <t>Nisa Fitrianida, A.Md.AK</t>
  </si>
  <si>
    <t>199401282019032008</t>
  </si>
  <si>
    <t>325</t>
  </si>
  <si>
    <t>Rahmasari , A.Md.RMIK</t>
  </si>
  <si>
    <t>199906032022032005</t>
  </si>
  <si>
    <t>326</t>
  </si>
  <si>
    <t>Yuliani. A.Md</t>
  </si>
  <si>
    <t>198507102008032002</t>
  </si>
  <si>
    <t>327</t>
  </si>
  <si>
    <t>Ratnawati</t>
  </si>
  <si>
    <t>197903172014062003</t>
  </si>
  <si>
    <t>328</t>
  </si>
  <si>
    <t>dr. Hj. santi Indriyani Achmadiyah</t>
  </si>
  <si>
    <t>198211172011012005</t>
  </si>
  <si>
    <t>Dokter Madya (Kepala puskesmas) S.Parman</t>
  </si>
  <si>
    <t>S. PARMAN</t>
  </si>
  <si>
    <t>329</t>
  </si>
  <si>
    <t>dr.Teti Dwi Puspitasari</t>
  </si>
  <si>
    <t>198812242015022001</t>
  </si>
  <si>
    <t>330</t>
  </si>
  <si>
    <t>dr.Aulia Rahmah</t>
  </si>
  <si>
    <t>198609172019032008</t>
  </si>
  <si>
    <t>331</t>
  </si>
  <si>
    <t>drg. Puteri Islami Savitri</t>
  </si>
  <si>
    <t>199305152019032022</t>
  </si>
  <si>
    <t>332</t>
  </si>
  <si>
    <t>Soraya, S.Si, Apt</t>
  </si>
  <si>
    <t>198603282010012011</t>
  </si>
  <si>
    <t>333</t>
  </si>
  <si>
    <t>Sri Muliana, SST</t>
  </si>
  <si>
    <t>198101152006042013</t>
  </si>
  <si>
    <t>334</t>
  </si>
  <si>
    <t>Ernawati , SST</t>
  </si>
  <si>
    <t>197211091995032003</t>
  </si>
  <si>
    <t>Nutrisionis Ahli Muda</t>
  </si>
  <si>
    <t>335</t>
  </si>
  <si>
    <t>Hj. Asiah, AM.Keb</t>
  </si>
  <si>
    <t>196806071989032013</t>
  </si>
  <si>
    <t>336</t>
  </si>
  <si>
    <t>Waliyudin, A.Md.Kes</t>
  </si>
  <si>
    <t>196703081989031010</t>
  </si>
  <si>
    <t>337</t>
  </si>
  <si>
    <t>Hj. Umi Mufliha, AMK</t>
  </si>
  <si>
    <t>198008222010012004</t>
  </si>
  <si>
    <t>338</t>
  </si>
  <si>
    <t>Aulia Rahmi Rezkia, SKM</t>
  </si>
  <si>
    <t>199510282019032012</t>
  </si>
  <si>
    <t>339</t>
  </si>
  <si>
    <t>Risa Ika Marianci , Am.Keb</t>
  </si>
  <si>
    <t>198601272009042005</t>
  </si>
  <si>
    <t>340</t>
  </si>
  <si>
    <t>Hidayatullah, Amd.Ak</t>
  </si>
  <si>
    <t>196907221997031003</t>
  </si>
  <si>
    <t>341</t>
  </si>
  <si>
    <t>Hj.Anna Rufaida, A.Md,Ak</t>
  </si>
  <si>
    <t>198801072010012009</t>
  </si>
  <si>
    <t>342</t>
  </si>
  <si>
    <t>Adisty Anbasari, AMK</t>
  </si>
  <si>
    <t>198802222011012004</t>
  </si>
  <si>
    <t>343</t>
  </si>
  <si>
    <t>Lia Fatmawati, Amd, Farm</t>
  </si>
  <si>
    <t>198505102006042007</t>
  </si>
  <si>
    <t>344</t>
  </si>
  <si>
    <t>Amalia Haqueena , AMG</t>
  </si>
  <si>
    <t>198904182010012001</t>
  </si>
  <si>
    <t>345</t>
  </si>
  <si>
    <t>EVA CHRISNAWATY SINAGA, A.Md.Kep</t>
  </si>
  <si>
    <t>198601112009042004</t>
  </si>
  <si>
    <t>346</t>
  </si>
  <si>
    <t>Sofiah Assegaf , A.Md.Far</t>
  </si>
  <si>
    <t>199003172009032001</t>
  </si>
  <si>
    <t>347</t>
  </si>
  <si>
    <t>Yusninda Nora , Amd.Kes</t>
  </si>
  <si>
    <t>197004031990122001</t>
  </si>
  <si>
    <t>348</t>
  </si>
  <si>
    <t>Teguh Noor Rahmatillah, A.Md.Kes</t>
  </si>
  <si>
    <t>199703262022031003</t>
  </si>
  <si>
    <t>349</t>
  </si>
  <si>
    <t>Rinjani Ikhsan</t>
  </si>
  <si>
    <t>199608072022031006</t>
  </si>
  <si>
    <t>350</t>
  </si>
  <si>
    <t>Fathul Zannah , A.Md.Kl</t>
  </si>
  <si>
    <t>199503232022032004</t>
  </si>
  <si>
    <t>351</t>
  </si>
  <si>
    <t>Siti Kusnah</t>
  </si>
  <si>
    <t>196912051992032011</t>
  </si>
  <si>
    <t>352</t>
  </si>
  <si>
    <t>Sri Herlina</t>
  </si>
  <si>
    <t>197602042014062002</t>
  </si>
  <si>
    <t>353</t>
  </si>
  <si>
    <t>dr. Aulia Rahmatina Sofia</t>
  </si>
  <si>
    <t>198210172010012013</t>
  </si>
  <si>
    <t>KARANG MEKAR</t>
  </si>
  <si>
    <t>354</t>
  </si>
  <si>
    <t>dr. Irma Nurniyati</t>
  </si>
  <si>
    <t>198001102009032006</t>
  </si>
  <si>
    <t>Dokter Madya (Kepala puskesmas) Karang Mekar</t>
  </si>
  <si>
    <t>355</t>
  </si>
  <si>
    <t>drg. Soraya Fatimah</t>
  </si>
  <si>
    <t>199109132019032013</t>
  </si>
  <si>
    <t>356</t>
  </si>
  <si>
    <t>Endang Purnama Sujarwati , S.Kep.Ns</t>
  </si>
  <si>
    <t>198801082011012002</t>
  </si>
  <si>
    <t>357</t>
  </si>
  <si>
    <t>SUPIANA, S.Tr.A.K</t>
  </si>
  <si>
    <t>197208281992032010</t>
  </si>
  <si>
    <t>Pranata Laboratorium Kesehatan Ahli Muda</t>
  </si>
  <si>
    <t>358</t>
  </si>
  <si>
    <t>Hj. Mursyidah , A.Md.Kes</t>
  </si>
  <si>
    <t>197003311990112001</t>
  </si>
  <si>
    <t>359</t>
  </si>
  <si>
    <t>Anton Mutahar, Amd. Kep</t>
  </si>
  <si>
    <t>197007101990031005</t>
  </si>
  <si>
    <t>360</t>
  </si>
  <si>
    <t>Khairidayati, AMG</t>
  </si>
  <si>
    <t>197103141994032005</t>
  </si>
  <si>
    <t>361</t>
  </si>
  <si>
    <t>Nor Idiniah , Am.Keb</t>
  </si>
  <si>
    <t>197508132003122011</t>
  </si>
  <si>
    <t>362</t>
  </si>
  <si>
    <t>Maika Handaya , SKM</t>
  </si>
  <si>
    <t>199005012019031004</t>
  </si>
  <si>
    <t>363</t>
  </si>
  <si>
    <t>Nurul Inayah ,  S.ST , Bdn</t>
  </si>
  <si>
    <t>198902042010012008</t>
  </si>
  <si>
    <t>364</t>
  </si>
  <si>
    <t>Muhammad Ramli Adi , A.Md.Kep</t>
  </si>
  <si>
    <t>196708191991011001</t>
  </si>
  <si>
    <t>365</t>
  </si>
  <si>
    <t>Santy Farianty , AMK</t>
  </si>
  <si>
    <t>197809302010012005</t>
  </si>
  <si>
    <t>366</t>
  </si>
  <si>
    <t>Rima Astriani , AM.Keb</t>
  </si>
  <si>
    <t>198712292010012006</t>
  </si>
  <si>
    <t>367</t>
  </si>
  <si>
    <t>Listya Wulansari , AM.Keb</t>
  </si>
  <si>
    <t>198910152011012002</t>
  </si>
  <si>
    <t>368</t>
  </si>
  <si>
    <t>Siti Patimah , A.Md.Ak</t>
  </si>
  <si>
    <t>199208082019032018</t>
  </si>
  <si>
    <t>369</t>
  </si>
  <si>
    <t>Rezki Abdillah, A.Md.Kes</t>
  </si>
  <si>
    <t>199805012022031003</t>
  </si>
  <si>
    <t>370</t>
  </si>
  <si>
    <t>Monia Arfa , A.Md.Kes</t>
  </si>
  <si>
    <t>199605182022032008</t>
  </si>
  <si>
    <t>371</t>
  </si>
  <si>
    <t>198910222022032003</t>
  </si>
  <si>
    <t>372</t>
  </si>
  <si>
    <t>Murjiah</t>
  </si>
  <si>
    <t>196712191989122002</t>
  </si>
  <si>
    <t>Pengadministrasi Keuangan</t>
  </si>
  <si>
    <t>373</t>
  </si>
  <si>
    <t>Jumiati</t>
  </si>
  <si>
    <t>197209151993022004</t>
  </si>
  <si>
    <t>374</t>
  </si>
  <si>
    <t>dr. Farah Feizarina</t>
  </si>
  <si>
    <t>198403072010012016</t>
  </si>
  <si>
    <t>Dokter Madya (Kepala puskesmas) Beruntung Raya</t>
  </si>
  <si>
    <t>BERUNTUNG RAYA</t>
  </si>
  <si>
    <t>375</t>
  </si>
  <si>
    <t>dr. Annisa Puty Widaryanto</t>
  </si>
  <si>
    <t>198907032019032014</t>
  </si>
  <si>
    <t>376</t>
  </si>
  <si>
    <t>drg. Melissa Ariana</t>
  </si>
  <si>
    <t>199107302019032009</t>
  </si>
  <si>
    <t>377</t>
  </si>
  <si>
    <t>Aulia Rahmah , S.Farm , Apt</t>
  </si>
  <si>
    <t>199407282019032021</t>
  </si>
  <si>
    <t>378</t>
  </si>
  <si>
    <t>Zainab, AMd Farm</t>
  </si>
  <si>
    <t>197111171992032009</t>
  </si>
  <si>
    <t>379</t>
  </si>
  <si>
    <t>Riswanti , AMd.Ak</t>
  </si>
  <si>
    <t>197001011994022003</t>
  </si>
  <si>
    <t>380</t>
  </si>
  <si>
    <t>H. Zainal Arifin , AMK, SKM</t>
  </si>
  <si>
    <t>197010281992031004</t>
  </si>
  <si>
    <t>381</t>
  </si>
  <si>
    <t>Susi Andriyani</t>
  </si>
  <si>
    <t>196907021991012002</t>
  </si>
  <si>
    <t>382</t>
  </si>
  <si>
    <t>Hj. Rina Syaidah , AMG</t>
  </si>
  <si>
    <t>197807232000122003</t>
  </si>
  <si>
    <t>383</t>
  </si>
  <si>
    <t>Yuni Indriati , AMd.Keb</t>
  </si>
  <si>
    <t>197806082006042019</t>
  </si>
  <si>
    <t>384</t>
  </si>
  <si>
    <t>Sekar Sriwahyu Wulan Astuti, AMd.Keb</t>
  </si>
  <si>
    <t>198209182007012017</t>
  </si>
  <si>
    <t>385</t>
  </si>
  <si>
    <t>Hj. NORHAYATI, AM.KEB</t>
  </si>
  <si>
    <t>197409022000122004</t>
  </si>
  <si>
    <t>386</t>
  </si>
  <si>
    <t>Riki Hidayat , SKM</t>
  </si>
  <si>
    <t>199602172019031006</t>
  </si>
  <si>
    <t>387</t>
  </si>
  <si>
    <t>Yenita Istiani , S.Tr.Kes</t>
  </si>
  <si>
    <t>198401162010012007</t>
  </si>
  <si>
    <t>388</t>
  </si>
  <si>
    <t>Hj. Husnul Khatimah , AMd.Kep</t>
  </si>
  <si>
    <t>197806142006042034</t>
  </si>
  <si>
    <t>389</t>
  </si>
  <si>
    <t>Mini Rahmiati , AM.Keb</t>
  </si>
  <si>
    <t>198903292011012002</t>
  </si>
  <si>
    <t>390</t>
  </si>
  <si>
    <t>Ais Santi , AMd.Keb</t>
  </si>
  <si>
    <t>197810202006042021</t>
  </si>
  <si>
    <t>391</t>
  </si>
  <si>
    <t>Siti Bachriah , AM.Keb</t>
  </si>
  <si>
    <t>197903102007012016</t>
  </si>
  <si>
    <t>392</t>
  </si>
  <si>
    <t>Tia Puspita Dewi , AMd.Kep</t>
  </si>
  <si>
    <t>199209042015022001</t>
  </si>
  <si>
    <t>393</t>
  </si>
  <si>
    <t>dr. Hj. Makkiyah</t>
  </si>
  <si>
    <t>198105082009032005</t>
  </si>
  <si>
    <t>PEMURUS BARU</t>
  </si>
  <si>
    <t>394</t>
  </si>
  <si>
    <t>dr. H. Fajar Sukma Nan Agung</t>
  </si>
  <si>
    <t>197708262007011008</t>
  </si>
  <si>
    <t>Dokter Madya (Kepala puskesmas) pemurus baru</t>
  </si>
  <si>
    <t>395</t>
  </si>
  <si>
    <t>dr. Gusti Wahyu Adinanthera</t>
  </si>
  <si>
    <t>199306182019031006</t>
  </si>
  <si>
    <t>396</t>
  </si>
  <si>
    <t>drg. Widamayanti Cahyani</t>
  </si>
  <si>
    <t>199401012019032017</t>
  </si>
  <si>
    <t>397</t>
  </si>
  <si>
    <t>Muhammad Rafi'ie Al-Arif, S.Kep., Ners</t>
  </si>
  <si>
    <t>198304222006041003</t>
  </si>
  <si>
    <t>398</t>
  </si>
  <si>
    <t>Yulia Kurniawati , SKM</t>
  </si>
  <si>
    <t>199507082019032004</t>
  </si>
  <si>
    <t>399</t>
  </si>
  <si>
    <t>Dahliani, A.M.Keb.</t>
  </si>
  <si>
    <t>197209091992022004</t>
  </si>
  <si>
    <t>400</t>
  </si>
  <si>
    <t>Siti Noorfaeda, A.Md.Kes.</t>
  </si>
  <si>
    <t>196703041988122001</t>
  </si>
  <si>
    <t>401</t>
  </si>
  <si>
    <t>Masliana, AMKL</t>
  </si>
  <si>
    <t>197005241993032006</t>
  </si>
  <si>
    <t>402</t>
  </si>
  <si>
    <t>Wiwik Ramadhani, A.M.Keb.</t>
  </si>
  <si>
    <t>197210181992032008</t>
  </si>
  <si>
    <t>403</t>
  </si>
  <si>
    <t>Siti Aisyah</t>
  </si>
  <si>
    <t>197406291993032002</t>
  </si>
  <si>
    <t>404</t>
  </si>
  <si>
    <t>Gusti Hidayatullah, A.Md.</t>
  </si>
  <si>
    <t>198104122005011011</t>
  </si>
  <si>
    <t>405</t>
  </si>
  <si>
    <t>Nitaliya, A.M.Keb.</t>
  </si>
  <si>
    <t>197912252008032002</t>
  </si>
  <si>
    <t>406</t>
  </si>
  <si>
    <t>Sari Handayani , A.M.Keb</t>
  </si>
  <si>
    <t>198809222010012006</t>
  </si>
  <si>
    <t>407</t>
  </si>
  <si>
    <t>Noorma Hadiyati , S.ST</t>
  </si>
  <si>
    <t>198702252011012003</t>
  </si>
  <si>
    <t>408</t>
  </si>
  <si>
    <t>Nuraeni , AMK</t>
  </si>
  <si>
    <t>198403302010012013</t>
  </si>
  <si>
    <t>409</t>
  </si>
  <si>
    <t>Redhatul Jannah , A.Md.Keb</t>
  </si>
  <si>
    <t>197703292006042017</t>
  </si>
  <si>
    <t>410</t>
  </si>
  <si>
    <t>Aprida Fitri , AMG</t>
  </si>
  <si>
    <t>198704292010012007</t>
  </si>
  <si>
    <t>411</t>
  </si>
  <si>
    <t>Hj. Lily Hartini , A.M.Keb</t>
  </si>
  <si>
    <t>198007262007012006</t>
  </si>
  <si>
    <t>412</t>
  </si>
  <si>
    <t>Mariyana , S.Kep.Ners</t>
  </si>
  <si>
    <t>197903192006042007</t>
  </si>
  <si>
    <t>413</t>
  </si>
  <si>
    <t>Roliya Olfah , A.Md</t>
  </si>
  <si>
    <t>198412232010012011</t>
  </si>
  <si>
    <t>414</t>
  </si>
  <si>
    <t>Mahmudah , A.Md.Far</t>
  </si>
  <si>
    <t>199110102019032016</t>
  </si>
  <si>
    <t>415</t>
  </si>
  <si>
    <t>Yenny Kurniawati , A.Md.Kes</t>
  </si>
  <si>
    <t>199701052022032016</t>
  </si>
  <si>
    <t>416</t>
  </si>
  <si>
    <t>Lia Purnama Sari, AMK</t>
  </si>
  <si>
    <t>199302072022032004</t>
  </si>
  <si>
    <t>417</t>
  </si>
  <si>
    <t>Yudianto Bustami</t>
  </si>
  <si>
    <t>196803111988031006</t>
  </si>
  <si>
    <t>418</t>
  </si>
  <si>
    <t>drg. Rinna Kartika Sari</t>
  </si>
  <si>
    <t>197501262007012008</t>
  </si>
  <si>
    <t>PEKAUMAN</t>
  </si>
  <si>
    <t>419</t>
  </si>
  <si>
    <t>dr. Afri Amorrinto</t>
  </si>
  <si>
    <t>197804182009031002</t>
  </si>
  <si>
    <t>Dokter Madya (Kepala puskesmas) Pekauman</t>
  </si>
  <si>
    <t>420</t>
  </si>
  <si>
    <t>dr. Hj. Noor Hartini</t>
  </si>
  <si>
    <t>198404062011012006</t>
  </si>
  <si>
    <t>421</t>
  </si>
  <si>
    <t>dr. Dewi Jayanti</t>
  </si>
  <si>
    <t>199004112019032013</t>
  </si>
  <si>
    <t>422</t>
  </si>
  <si>
    <t>Rina Feteriyani , S.Far, Apt</t>
  </si>
  <si>
    <t>198207292009032003</t>
  </si>
  <si>
    <t>423</t>
  </si>
  <si>
    <t>Marlina, S.Kep.Ns</t>
  </si>
  <si>
    <t>198105202003122011</t>
  </si>
  <si>
    <t>424</t>
  </si>
  <si>
    <t>Hamidah , AMK</t>
  </si>
  <si>
    <t>196703031991022003</t>
  </si>
  <si>
    <t>425</t>
  </si>
  <si>
    <t>Hj. Masniah , Amd.Keb</t>
  </si>
  <si>
    <t>196812091988022001</t>
  </si>
  <si>
    <t>426</t>
  </si>
  <si>
    <t>Hj. Rahmaniah , Amd.Keb</t>
  </si>
  <si>
    <t>196705171988032010</t>
  </si>
  <si>
    <t>427</t>
  </si>
  <si>
    <t>Zakiyah Jamalie , S.Tr.Kes</t>
  </si>
  <si>
    <t>197405131994022004</t>
  </si>
  <si>
    <t>428</t>
  </si>
  <si>
    <t>Norlaila , Am.Keb</t>
  </si>
  <si>
    <t>197205101991012001</t>
  </si>
  <si>
    <t>429</t>
  </si>
  <si>
    <t>Anshari , A.Md.Kes</t>
  </si>
  <si>
    <t>196905171992031015</t>
  </si>
  <si>
    <t>430</t>
  </si>
  <si>
    <t>Halimatus Sa'diah</t>
  </si>
  <si>
    <t>197008031991012002</t>
  </si>
  <si>
    <t>431</t>
  </si>
  <si>
    <t>Punanggi , Amd.Kep</t>
  </si>
  <si>
    <t>197009051991011001</t>
  </si>
  <si>
    <t>432</t>
  </si>
  <si>
    <t>Ahmad Noor Ikhsan , AMK</t>
  </si>
  <si>
    <t>197311101994021001</t>
  </si>
  <si>
    <t>433</t>
  </si>
  <si>
    <t>Ida Risanti , Am.Keb</t>
  </si>
  <si>
    <t>197008211990022001</t>
  </si>
  <si>
    <t>434</t>
  </si>
  <si>
    <t>Mahrita Haryani , AMG</t>
  </si>
  <si>
    <t>197312221993032006</t>
  </si>
  <si>
    <t>435</t>
  </si>
  <si>
    <t>Wandy Supriadi , SKM</t>
  </si>
  <si>
    <t>198410252010011010</t>
  </si>
  <si>
    <t>436</t>
  </si>
  <si>
    <t>Hj. Dewi Marolita , AM.Keb</t>
  </si>
  <si>
    <t>199002162011012002</t>
  </si>
  <si>
    <t>437</t>
  </si>
  <si>
    <t>Hema Ekavita T , Am.Keb</t>
  </si>
  <si>
    <t>199004062011012001</t>
  </si>
  <si>
    <t>438</t>
  </si>
  <si>
    <t>Rabiatul Adawiyah , S.Si.T</t>
  </si>
  <si>
    <t>197512272002122005</t>
  </si>
  <si>
    <t>439</t>
  </si>
  <si>
    <t>Siti Khairunnisa , SKM</t>
  </si>
  <si>
    <t>199601202019032008</t>
  </si>
  <si>
    <t>440</t>
  </si>
  <si>
    <t>Hj.Ermawati</t>
  </si>
  <si>
    <t>197008041991012001</t>
  </si>
  <si>
    <t>441</t>
  </si>
  <si>
    <t>Desy Sapariana , AMK</t>
  </si>
  <si>
    <t>198112172009032004</t>
  </si>
  <si>
    <t>442</t>
  </si>
  <si>
    <t>Noorhidayah Ulfah , AMK</t>
  </si>
  <si>
    <t>198711302011012006</t>
  </si>
  <si>
    <t>443</t>
  </si>
  <si>
    <t>Noor Fithrah Wisda, Am.Keb</t>
  </si>
  <si>
    <t>197911232011012002</t>
  </si>
  <si>
    <t>444</t>
  </si>
  <si>
    <t>Erna Kusumawaty , AMG</t>
  </si>
  <si>
    <t>197511252010012007</t>
  </si>
  <si>
    <t>445</t>
  </si>
  <si>
    <t>Venny Indriyani, AMG</t>
  </si>
  <si>
    <t>198309122010012018</t>
  </si>
  <si>
    <t>446</t>
  </si>
  <si>
    <t>Sri Wahyuni , AMG</t>
  </si>
  <si>
    <t>198007032010012016</t>
  </si>
  <si>
    <t>447</t>
  </si>
  <si>
    <t>Endah Henrini , S.Sos</t>
  </si>
  <si>
    <t>197201111996032002</t>
  </si>
  <si>
    <t>448</t>
  </si>
  <si>
    <t>Hanisya , AMK</t>
  </si>
  <si>
    <t>198912242022032004</t>
  </si>
  <si>
    <t>449</t>
  </si>
  <si>
    <t>Aspiansyah</t>
  </si>
  <si>
    <t>196904071991011001</t>
  </si>
  <si>
    <t>450</t>
  </si>
  <si>
    <t>Rini Rahmawati , A.Md</t>
  </si>
  <si>
    <t>199504212019032012</t>
  </si>
  <si>
    <t>451</t>
  </si>
  <si>
    <t>Lisna , A.Md.KG</t>
  </si>
  <si>
    <t>199301072019032011</t>
  </si>
  <si>
    <t>452</t>
  </si>
  <si>
    <t>Ananda Prastuti, A.Md.Keb</t>
  </si>
  <si>
    <t>199205192019032009</t>
  </si>
  <si>
    <t>453</t>
  </si>
  <si>
    <t>Muhammad Rizkian Noor</t>
  </si>
  <si>
    <t>199503232019031009</t>
  </si>
  <si>
    <t>454</t>
  </si>
  <si>
    <t>Hj. Nuru Ramdahaniyah , SKM</t>
  </si>
  <si>
    <t>197808212006042011</t>
  </si>
  <si>
    <t>455</t>
  </si>
  <si>
    <t>M. Ahyani</t>
  </si>
  <si>
    <t>197009231991031003</t>
  </si>
  <si>
    <t>456</t>
  </si>
  <si>
    <t>dr. H Ris Mohammad Abrar</t>
  </si>
  <si>
    <t>197405142005011013</t>
  </si>
  <si>
    <t>Dokter Madya (Kepala puskesmas) Teluk Dalam</t>
  </si>
  <si>
    <t>TELUK DALAM</t>
  </si>
  <si>
    <t>457</t>
  </si>
  <si>
    <t>dr. Jamilah</t>
  </si>
  <si>
    <t>197904232006042025</t>
  </si>
  <si>
    <t>458</t>
  </si>
  <si>
    <t>drg. Wahyu Machyuni</t>
  </si>
  <si>
    <t>197304252005011011</t>
  </si>
  <si>
    <t>459</t>
  </si>
  <si>
    <t>dr. Tuti Alawiyah</t>
  </si>
  <si>
    <t>198806092015022003</t>
  </si>
  <si>
    <t>460</t>
  </si>
  <si>
    <t>dr Gina Afriliani</t>
  </si>
  <si>
    <t>198504072019032005</t>
  </si>
  <si>
    <t>461</t>
  </si>
  <si>
    <t>M. Erriyadi F,S.Farm, Apt.</t>
  </si>
  <si>
    <t>197909182010011008</t>
  </si>
  <si>
    <t>462</t>
  </si>
  <si>
    <t>Lindawati SKM</t>
  </si>
  <si>
    <t>197108101996032003</t>
  </si>
  <si>
    <t>463</t>
  </si>
  <si>
    <t>Hj Nirmalasari, S.Kep,Ners</t>
  </si>
  <si>
    <t>197909162010012014</t>
  </si>
  <si>
    <t>464</t>
  </si>
  <si>
    <t>Sariwati, SST</t>
  </si>
  <si>
    <t>197406082009032002</t>
  </si>
  <si>
    <t>465</t>
  </si>
  <si>
    <t>Hj. Fitriah, A.Md.Keb</t>
  </si>
  <si>
    <t>196908071990022003</t>
  </si>
  <si>
    <t>466</t>
  </si>
  <si>
    <t>Syarifah Shalehah, A.Md.Keb</t>
  </si>
  <si>
    <t>197101221992032003</t>
  </si>
  <si>
    <t>467</t>
  </si>
  <si>
    <t>Budi Winarti, Amd.Farm</t>
  </si>
  <si>
    <t>196906061991032013</t>
  </si>
  <si>
    <t>468</t>
  </si>
  <si>
    <t>Raudhah, SKM</t>
  </si>
  <si>
    <t>197010101992022002</t>
  </si>
  <si>
    <t>469</t>
  </si>
  <si>
    <t>Herniwaty,AMG</t>
  </si>
  <si>
    <t>197412121997032006</t>
  </si>
  <si>
    <t>470</t>
  </si>
  <si>
    <t>Mafhumah,  A,Md. AK</t>
  </si>
  <si>
    <t>197202172005012010</t>
  </si>
  <si>
    <t>471</t>
  </si>
  <si>
    <t>Ria Nengsih, AMK</t>
  </si>
  <si>
    <t>198203292006042023</t>
  </si>
  <si>
    <t>472</t>
  </si>
  <si>
    <t>Eka Rani Norlailasari,AMK</t>
  </si>
  <si>
    <t>198805262010012004</t>
  </si>
  <si>
    <t>473</t>
  </si>
  <si>
    <t>Nina Yuniar, SKM</t>
  </si>
  <si>
    <t>199006062019032017</t>
  </si>
  <si>
    <t>474</t>
  </si>
  <si>
    <t>M. Yusuf Yacob , AMKG</t>
  </si>
  <si>
    <t>197811162009031001</t>
  </si>
  <si>
    <t>475</t>
  </si>
  <si>
    <t>Ety Ruhayati, A.M.Keb</t>
  </si>
  <si>
    <t>197804062006042018</t>
  </si>
  <si>
    <t>476</t>
  </si>
  <si>
    <t>Faridah A.M.Keb</t>
  </si>
  <si>
    <t>197602122006042020</t>
  </si>
  <si>
    <t>477</t>
  </si>
  <si>
    <t>Eny Yuniarti, Am.Keb</t>
  </si>
  <si>
    <t>198009072011012002</t>
  </si>
  <si>
    <t>478</t>
  </si>
  <si>
    <t>Ruskabiyanti, AMKG</t>
  </si>
  <si>
    <t>198312102003122002</t>
  </si>
  <si>
    <t>479</t>
  </si>
  <si>
    <t>Amalia Maretha, AMd. Far</t>
  </si>
  <si>
    <t>198603052005012002</t>
  </si>
  <si>
    <t>480</t>
  </si>
  <si>
    <t>dr. Hj. Jumiyati</t>
  </si>
  <si>
    <t>197608132010012002</t>
  </si>
  <si>
    <t>PELAMBUAN</t>
  </si>
  <si>
    <t>481</t>
  </si>
  <si>
    <t>dr. Lisa Ariani</t>
  </si>
  <si>
    <t>198112192010012007</t>
  </si>
  <si>
    <t>482</t>
  </si>
  <si>
    <t>dr. Ella Isedora Simanjuntak</t>
  </si>
  <si>
    <t>198108302011012001</t>
  </si>
  <si>
    <t>483</t>
  </si>
  <si>
    <t>Nurhayati Dewi. S.Kep, Ns</t>
  </si>
  <si>
    <t>198108172010012031</t>
  </si>
  <si>
    <t>484</t>
  </si>
  <si>
    <t>dr. Putri Radita Effendi</t>
  </si>
  <si>
    <t>198906302019032009</t>
  </si>
  <si>
    <t>485</t>
  </si>
  <si>
    <t>drg. Daniel Guruh</t>
  </si>
  <si>
    <t>199103042019031006</t>
  </si>
  <si>
    <t>486</t>
  </si>
  <si>
    <t>Rahmat Januar Nor , SKM, M. M</t>
  </si>
  <si>
    <t>198701092010011002</t>
  </si>
  <si>
    <t>487</t>
  </si>
  <si>
    <t>Anastasia Simanjuntak , S.Farm.,Apt</t>
  </si>
  <si>
    <t>198809012019032012</t>
  </si>
  <si>
    <t>488</t>
  </si>
  <si>
    <t>Siti Aisyah, S.Kep, Ners</t>
  </si>
  <si>
    <t>197108221997032004</t>
  </si>
  <si>
    <t>Perawat Ahli Muda (Kepala puskesmas) Pelambuan</t>
  </si>
  <si>
    <t>489</t>
  </si>
  <si>
    <t>Siti Pathonah, AM.Keb</t>
  </si>
  <si>
    <t>196806121988122002</t>
  </si>
  <si>
    <t>490</t>
  </si>
  <si>
    <t>Patmah , Amd.Kes</t>
  </si>
  <si>
    <t>196703121989032013</t>
  </si>
  <si>
    <t>491</t>
  </si>
  <si>
    <t>Hj. Rita Erlina , AMG</t>
  </si>
  <si>
    <t>196711071988122005</t>
  </si>
  <si>
    <t>492</t>
  </si>
  <si>
    <t>Barkiah , A.Md.Farm</t>
  </si>
  <si>
    <t>196903291992032013</t>
  </si>
  <si>
    <t>493</t>
  </si>
  <si>
    <t>Nilam Permata , AMK</t>
  </si>
  <si>
    <t>198801222009032003</t>
  </si>
  <si>
    <t>494</t>
  </si>
  <si>
    <t>Mariatul Qibtiah , AMK</t>
  </si>
  <si>
    <t>198203292010012011</t>
  </si>
  <si>
    <t>495</t>
  </si>
  <si>
    <t>Indra Radianisa , AMKG</t>
  </si>
  <si>
    <t>198905302010012003</t>
  </si>
  <si>
    <t>496</t>
  </si>
  <si>
    <t>Husnul Khotimah , SKM</t>
  </si>
  <si>
    <t>199005102019032007</t>
  </si>
  <si>
    <t>497</t>
  </si>
  <si>
    <t>Mardhiah Hayati , AMKG</t>
  </si>
  <si>
    <t>198603242009032009</t>
  </si>
  <si>
    <t>498</t>
  </si>
  <si>
    <t>Renny Octaria , S.Tr.Keb</t>
  </si>
  <si>
    <t>198710052010012009</t>
  </si>
  <si>
    <t>499</t>
  </si>
  <si>
    <t>Irawati Amalia , AMG</t>
  </si>
  <si>
    <t>198402262010012005</t>
  </si>
  <si>
    <t>500</t>
  </si>
  <si>
    <t>Annisa M Zein , Amd.Ak</t>
  </si>
  <si>
    <t>199307172019032012</t>
  </si>
  <si>
    <t>501</t>
  </si>
  <si>
    <t>Novia Rahmatika . AM.Keb</t>
  </si>
  <si>
    <t>198911272011012002</t>
  </si>
  <si>
    <t>502</t>
  </si>
  <si>
    <t>Muhammad Haris Saputra , A.Md.Kep</t>
  </si>
  <si>
    <t>199412192022031007</t>
  </si>
  <si>
    <t>503</t>
  </si>
  <si>
    <t>Mutia Nur Aisyah</t>
  </si>
  <si>
    <t>199709272022032011</t>
  </si>
  <si>
    <t>504</t>
  </si>
  <si>
    <t>M. Abdul Rasyid , SKM</t>
  </si>
  <si>
    <t>197408171994031009</t>
  </si>
  <si>
    <t>505</t>
  </si>
  <si>
    <t>196906032014062001</t>
  </si>
  <si>
    <t>506</t>
  </si>
  <si>
    <t>dr. Mei Vita Ariyani</t>
  </si>
  <si>
    <t>198405232019032007</t>
  </si>
  <si>
    <t>Dokter Muda (Kepala Puskesmas) Sungai Andai</t>
  </si>
  <si>
    <t>SUNGAI ANDAI</t>
  </si>
  <si>
    <t>507</t>
  </si>
  <si>
    <t>Sunaryo, A.Md.Kep</t>
  </si>
  <si>
    <t>197103271993031005</t>
  </si>
  <si>
    <t>508</t>
  </si>
  <si>
    <t>Deviati Juwita Sari</t>
  </si>
  <si>
    <t>198710302009032002</t>
  </si>
  <si>
    <t>509</t>
  </si>
  <si>
    <t>Ima Septiana , AMK</t>
  </si>
  <si>
    <t>198709152010012006</t>
  </si>
  <si>
    <t>510</t>
  </si>
  <si>
    <t>Novita Mahyuni ,S.Kep</t>
  </si>
  <si>
    <t>197811022006042020</t>
  </si>
  <si>
    <t>511</t>
  </si>
  <si>
    <t>Mei Satra Sidabutar , AM.Keb</t>
  </si>
  <si>
    <t>198605102017052005</t>
  </si>
  <si>
    <t>512</t>
  </si>
  <si>
    <t>drg. Siti Khotijah</t>
  </si>
  <si>
    <t>196705141998032003</t>
  </si>
  <si>
    <t>Dokter Gigi  Madya (Kepala puskesmas) Alalak Selatan (kosong)</t>
  </si>
  <si>
    <t>ALALAK SELATAN</t>
  </si>
  <si>
    <t>513</t>
  </si>
  <si>
    <t>dr. Soraya Kausalliah</t>
  </si>
  <si>
    <t>197605282006042019</t>
  </si>
  <si>
    <t>514</t>
  </si>
  <si>
    <t>dr. Mahrina Hayati</t>
  </si>
  <si>
    <t>198409252019032004</t>
  </si>
  <si>
    <t>515</t>
  </si>
  <si>
    <t>Huzainah , A.Md.Kes</t>
  </si>
  <si>
    <t>196804251989032012</t>
  </si>
  <si>
    <t>516</t>
  </si>
  <si>
    <t>Sugeng , AMKG</t>
  </si>
  <si>
    <t>197104081992031007</t>
  </si>
  <si>
    <t>517</t>
  </si>
  <si>
    <t>Hj. Sri Ningsih , AMK</t>
  </si>
  <si>
    <t>196707271988032019</t>
  </si>
  <si>
    <t>518</t>
  </si>
  <si>
    <t>Said Mahdi , A.Md.Kep</t>
  </si>
  <si>
    <t>196909041990031003</t>
  </si>
  <si>
    <t>519</t>
  </si>
  <si>
    <t>Herwan , A.Md.Kep</t>
  </si>
  <si>
    <t>196911101992021002</t>
  </si>
  <si>
    <t>520</t>
  </si>
  <si>
    <t>Lisdawati , A.Md</t>
  </si>
  <si>
    <t>198307172005012011</t>
  </si>
  <si>
    <t>521</t>
  </si>
  <si>
    <t>Zumaira , AM.Keb</t>
  </si>
  <si>
    <t>197802012006042009</t>
  </si>
  <si>
    <t>522</t>
  </si>
  <si>
    <t>Rina Aryati , Am.Keb</t>
  </si>
  <si>
    <t>197308271993022002</t>
  </si>
  <si>
    <t>523</t>
  </si>
  <si>
    <t>Mohd Didi Rizali , AMKG</t>
  </si>
  <si>
    <t>198611152009031003</t>
  </si>
  <si>
    <t>524</t>
  </si>
  <si>
    <t>Yenny Sri W , AMK</t>
  </si>
  <si>
    <t>198209262008042007</t>
  </si>
  <si>
    <t>525</t>
  </si>
  <si>
    <t>Tati Herawati , AM.Keb</t>
  </si>
  <si>
    <t>197611162006042006</t>
  </si>
  <si>
    <t>526</t>
  </si>
  <si>
    <t>Rini Hendriaty , AMKL</t>
  </si>
  <si>
    <t>197806092010012010</t>
  </si>
  <si>
    <t>527</t>
  </si>
  <si>
    <t>Khairunnikmah , AMK</t>
  </si>
  <si>
    <t>198612152010012010</t>
  </si>
  <si>
    <t>528</t>
  </si>
  <si>
    <t>Erina Lestiarini</t>
  </si>
  <si>
    <t>198604092008032001</t>
  </si>
  <si>
    <t>529</t>
  </si>
  <si>
    <t>Mina Rahmawaty , S.Gz</t>
  </si>
  <si>
    <t>198603022010012023</t>
  </si>
  <si>
    <t>530</t>
  </si>
  <si>
    <t>Nursafarina Putri , AMK</t>
  </si>
  <si>
    <t>198809242011012003</t>
  </si>
  <si>
    <t>531</t>
  </si>
  <si>
    <t>197904032000122002</t>
  </si>
  <si>
    <t>532</t>
  </si>
  <si>
    <t>Irma Damayanti Zubay , AM.Keb</t>
  </si>
  <si>
    <t>198703022009042004</t>
  </si>
  <si>
    <t>533</t>
  </si>
  <si>
    <t>Ayu Wulan Puspitawati , SKM</t>
  </si>
  <si>
    <t>199210022019032009</t>
  </si>
  <si>
    <t>534</t>
  </si>
  <si>
    <t>Andi Pamungkas Widiarsih, AM.Keb</t>
  </si>
  <si>
    <t>198210032007012007</t>
  </si>
  <si>
    <t>535</t>
  </si>
  <si>
    <t>Noorhayani , AMKeb</t>
  </si>
  <si>
    <t>198005302006042010</t>
  </si>
  <si>
    <t>536</t>
  </si>
  <si>
    <t>Siti Bulkis , A.Md.Farm</t>
  </si>
  <si>
    <t>196701031990032009</t>
  </si>
  <si>
    <t>537</t>
  </si>
  <si>
    <t>Hairun Fitmi , A.Md.Farm</t>
  </si>
  <si>
    <t>196712201989032004</t>
  </si>
  <si>
    <t>538</t>
  </si>
  <si>
    <t>Hj. Ratna Sari , AMK</t>
  </si>
  <si>
    <t>196911251992032009</t>
  </si>
  <si>
    <t>539</t>
  </si>
  <si>
    <t>Nurwitri , AM.Keb</t>
  </si>
  <si>
    <t>197606122003122011</t>
  </si>
  <si>
    <t>540</t>
  </si>
  <si>
    <t>Ika Rifana , Am.Keb</t>
  </si>
  <si>
    <t>198709062011012003</t>
  </si>
  <si>
    <t>541</t>
  </si>
  <si>
    <t>Novia Maulidina , AMD</t>
  </si>
  <si>
    <t>198811062010012006</t>
  </si>
  <si>
    <t>542</t>
  </si>
  <si>
    <t>Herry Fadli , AMG</t>
  </si>
  <si>
    <t>198806202010011002</t>
  </si>
  <si>
    <t>543</t>
  </si>
  <si>
    <t>Muhammad Alfianoor , A.Md.RMIK</t>
  </si>
  <si>
    <t>199309292022031002</t>
  </si>
  <si>
    <t>544</t>
  </si>
  <si>
    <t>Hj. Sarinah</t>
  </si>
  <si>
    <t>196807171989022004</t>
  </si>
  <si>
    <t>545</t>
  </si>
  <si>
    <t>Nirawati</t>
  </si>
  <si>
    <t>196708061990112001</t>
  </si>
  <si>
    <t>546</t>
  </si>
  <si>
    <t>Mariana Olfah</t>
  </si>
  <si>
    <t>198103042014062006</t>
  </si>
  <si>
    <t>547</t>
  </si>
  <si>
    <t>Noor Syaidah</t>
  </si>
  <si>
    <t>196910082014062003</t>
  </si>
  <si>
    <t>548</t>
  </si>
  <si>
    <t>Sri Rahmawati</t>
  </si>
  <si>
    <t>198304182014062005</t>
  </si>
  <si>
    <t>549</t>
  </si>
  <si>
    <t>dr Hj. Hidayati</t>
  </si>
  <si>
    <t>198009172011012002</t>
  </si>
  <si>
    <t>Dokter Madya (Kepala puskesmas) Alalak Tengah</t>
  </si>
  <si>
    <t>ALALAK TENGAH</t>
  </si>
  <si>
    <t>550</t>
  </si>
  <si>
    <t>dr. Esti Handayani</t>
  </si>
  <si>
    <t>198002172009032008</t>
  </si>
  <si>
    <t>551</t>
  </si>
  <si>
    <t>dr. Eka Rusmawati</t>
  </si>
  <si>
    <t>198409202010012011</t>
  </si>
  <si>
    <t>552</t>
  </si>
  <si>
    <t>dr. Hidayati Effiza</t>
  </si>
  <si>
    <t>199308062019032018</t>
  </si>
  <si>
    <t>553</t>
  </si>
  <si>
    <t>drg. Melinda Hairi</t>
  </si>
  <si>
    <t>199407272022032007</t>
  </si>
  <si>
    <t>Dokter Gigi Ahli Pertama</t>
  </si>
  <si>
    <t>554</t>
  </si>
  <si>
    <t>Rusmawarni , S.Tr.Kes</t>
  </si>
  <si>
    <t>197504051994022001</t>
  </si>
  <si>
    <t>555</t>
  </si>
  <si>
    <t>Erwin Fakhrani , S.Far, Apt</t>
  </si>
  <si>
    <t>198412012010011014</t>
  </si>
  <si>
    <t>556</t>
  </si>
  <si>
    <t>Marini , SST</t>
  </si>
  <si>
    <t>198412272005012003</t>
  </si>
  <si>
    <t>557</t>
  </si>
  <si>
    <t>Diyang Haraty BI Barito , SST</t>
  </si>
  <si>
    <t>197402181993022002</t>
  </si>
  <si>
    <t>558</t>
  </si>
  <si>
    <t>IDA YANI, AMKG</t>
  </si>
  <si>
    <t>197211161991022001</t>
  </si>
  <si>
    <t>559</t>
  </si>
  <si>
    <t>Nurul Syamsiah , AMK</t>
  </si>
  <si>
    <t>197003211992032008</t>
  </si>
  <si>
    <t>560</t>
  </si>
  <si>
    <t>Rasidah , SKM</t>
  </si>
  <si>
    <t>197304081993032003</t>
  </si>
  <si>
    <t>561</t>
  </si>
  <si>
    <t>LAYLA YATMINI. Amd. Farm</t>
  </si>
  <si>
    <t>197505211997032002</t>
  </si>
  <si>
    <t>562</t>
  </si>
  <si>
    <t>Diah Efri Astuti , AMK</t>
  </si>
  <si>
    <t>198104282007012008</t>
  </si>
  <si>
    <t>563</t>
  </si>
  <si>
    <t>Yulia Istiqomah , AMK</t>
  </si>
  <si>
    <t>197907202009032007</t>
  </si>
  <si>
    <t>564</t>
  </si>
  <si>
    <t>Fitrian Noor , A.Md.Kep</t>
  </si>
  <si>
    <t>197111171991011004</t>
  </si>
  <si>
    <t>565</t>
  </si>
  <si>
    <t>Sri Dwi Erleny , AMK</t>
  </si>
  <si>
    <t>197809242010012010</t>
  </si>
  <si>
    <t>566</t>
  </si>
  <si>
    <t>Siti Raudatul Rahmah , SKM</t>
  </si>
  <si>
    <t>199304272019032012</t>
  </si>
  <si>
    <t>567</t>
  </si>
  <si>
    <t>Mahriani , AM.Keb</t>
  </si>
  <si>
    <t>198308282011012003</t>
  </si>
  <si>
    <t>568</t>
  </si>
  <si>
    <t>Helda Riyanti , AMG</t>
  </si>
  <si>
    <t>198804292010012005</t>
  </si>
  <si>
    <t>569</t>
  </si>
  <si>
    <t>Eni Adriani , Amd.Keb</t>
  </si>
  <si>
    <t>197605282002122008</t>
  </si>
  <si>
    <t>570</t>
  </si>
  <si>
    <t>Uswatun Hasanah , S.Keb.,Bdn.</t>
  </si>
  <si>
    <t>198905082011012002</t>
  </si>
  <si>
    <t>571</t>
  </si>
  <si>
    <t>Marlian Noor, AMKL</t>
  </si>
  <si>
    <t>197503062014062004</t>
  </si>
  <si>
    <t>572</t>
  </si>
  <si>
    <t>Nur Rita Sari , A.Md.RMIK</t>
  </si>
  <si>
    <t>199305022022032006</t>
  </si>
  <si>
    <t>573</t>
  </si>
  <si>
    <t>Ardansyah , AMG</t>
  </si>
  <si>
    <t>196812181991011001</t>
  </si>
  <si>
    <t>574</t>
  </si>
  <si>
    <t>Hastina Fauziah</t>
  </si>
  <si>
    <t>197306181994022002</t>
  </si>
  <si>
    <t>575</t>
  </si>
  <si>
    <t>dr.Sulistiyowati</t>
  </si>
  <si>
    <t>197607222005012013</t>
  </si>
  <si>
    <t>KUIN RAYA</t>
  </si>
  <si>
    <t>576</t>
  </si>
  <si>
    <t>dr. H. Sadiman</t>
  </si>
  <si>
    <t>196811112002121006</t>
  </si>
  <si>
    <t>Dokter Madya (Kepala puskesmas) Kuin Raya</t>
  </si>
  <si>
    <t>577</t>
  </si>
  <si>
    <t>drg. RONY SIM</t>
  </si>
  <si>
    <t>197409102005011005</t>
  </si>
  <si>
    <t>578</t>
  </si>
  <si>
    <t>drg. Dea Raissa Pratiwi</t>
  </si>
  <si>
    <t>199212302019032013</t>
  </si>
  <si>
    <t>579</t>
  </si>
  <si>
    <t>Faridah , S.Farm,Apt</t>
  </si>
  <si>
    <t>198010022005012013</t>
  </si>
  <si>
    <t>580</t>
  </si>
  <si>
    <t>H. Wahyudinnor , S.Kep.Ns</t>
  </si>
  <si>
    <t>197209201992011003</t>
  </si>
  <si>
    <t>581</t>
  </si>
  <si>
    <t>Agustina , A.Md.Keb</t>
  </si>
  <si>
    <t>196708291989032009</t>
  </si>
  <si>
    <t>582</t>
  </si>
  <si>
    <t>Maisyarah , A.Md.Far</t>
  </si>
  <si>
    <t>196703241989032010</t>
  </si>
  <si>
    <t>583</t>
  </si>
  <si>
    <t>Ruslina , AMKG</t>
  </si>
  <si>
    <t>196908111990032008</t>
  </si>
  <si>
    <t>584</t>
  </si>
  <si>
    <t>Dahlina , S.Tr.Kes</t>
  </si>
  <si>
    <t>197311041993032003</t>
  </si>
  <si>
    <t>585</t>
  </si>
  <si>
    <t>Anggia Murthi , A.Md</t>
  </si>
  <si>
    <t>197502281997032008</t>
  </si>
  <si>
    <t>586</t>
  </si>
  <si>
    <t>Pujianto , A.Md.Kep</t>
  </si>
  <si>
    <t>197007201992021001</t>
  </si>
  <si>
    <t>587</t>
  </si>
  <si>
    <t>Barkiah Rahmi , A.Md.Keb</t>
  </si>
  <si>
    <t>196907301991032012</t>
  </si>
  <si>
    <t>588</t>
  </si>
  <si>
    <t>Husaini , A.Md.Kep</t>
  </si>
  <si>
    <t>196805111990021002</t>
  </si>
  <si>
    <t>589</t>
  </si>
  <si>
    <t>Sumiati Hartati, AMK</t>
  </si>
  <si>
    <t>198903262011012004</t>
  </si>
  <si>
    <t>590</t>
  </si>
  <si>
    <t>Siti Rahmatillah , SKM</t>
  </si>
  <si>
    <t>199303132019032019</t>
  </si>
  <si>
    <t>591</t>
  </si>
  <si>
    <t>Fitria Dewi , S.ST</t>
  </si>
  <si>
    <t>199106012014022002</t>
  </si>
  <si>
    <t>592</t>
  </si>
  <si>
    <t>Mahriyanti , AM.Keb</t>
  </si>
  <si>
    <t>197707122009032002</t>
  </si>
  <si>
    <t>593</t>
  </si>
  <si>
    <t>Novie Agustina , AMG</t>
  </si>
  <si>
    <t>198408302010012009</t>
  </si>
  <si>
    <t>594</t>
  </si>
  <si>
    <t>Rusnida , AMG</t>
  </si>
  <si>
    <t>198712082010012007</t>
  </si>
  <si>
    <t>595</t>
  </si>
  <si>
    <t>Anri Augus Triany , AM.Keb</t>
  </si>
  <si>
    <t>197708082009032003</t>
  </si>
  <si>
    <t>596</t>
  </si>
  <si>
    <t>Isma Hariyani , A.Md.Keb</t>
  </si>
  <si>
    <t>197810092007012010</t>
  </si>
  <si>
    <t>597</t>
  </si>
  <si>
    <t>Novia Lestiani , A.Md.Kes</t>
  </si>
  <si>
    <t>199404252022032011</t>
  </si>
  <si>
    <t>598</t>
  </si>
  <si>
    <t>Indah Susanti , SE</t>
  </si>
  <si>
    <t>198511112010012017</t>
  </si>
  <si>
    <t>599</t>
  </si>
  <si>
    <t>Isnaniah</t>
  </si>
  <si>
    <t>198111212014062004</t>
  </si>
  <si>
    <t>600</t>
  </si>
  <si>
    <t>Irma Yulia Sarini</t>
  </si>
  <si>
    <t>198107022014062005</t>
  </si>
  <si>
    <t>601</t>
  </si>
  <si>
    <t>Ahmad Rifani</t>
  </si>
  <si>
    <t>198210282014061003</t>
  </si>
  <si>
    <t>Juru Tingkat 1/I/D</t>
  </si>
  <si>
    <t>Petugas Keamanan</t>
  </si>
  <si>
    <t>602</t>
  </si>
  <si>
    <t>dr. Chusna Farida</t>
  </si>
  <si>
    <t>198406012009022007</t>
  </si>
  <si>
    <t>Dokter Ahli Madya ( Kepala Puskesmas )</t>
  </si>
  <si>
    <t>BANJARMASIN INDAH</t>
  </si>
  <si>
    <t>603</t>
  </si>
  <si>
    <t>drg. Muniroh</t>
  </si>
  <si>
    <t>197903312009032002</t>
  </si>
  <si>
    <t>Dokter Gigi Ahli Madya</t>
  </si>
  <si>
    <t>604</t>
  </si>
  <si>
    <t>dr. Dame Glory Naiborhu</t>
  </si>
  <si>
    <t>197011172000032004</t>
  </si>
  <si>
    <t>605</t>
  </si>
  <si>
    <t>dr. Lessyana Yulita</t>
  </si>
  <si>
    <t>198707242019032011</t>
  </si>
  <si>
    <t>606</t>
  </si>
  <si>
    <t>Sarbini , A.Md.Kes</t>
  </si>
  <si>
    <t>196809011991011003</t>
  </si>
  <si>
    <t>607</t>
  </si>
  <si>
    <t>Sartika Bestarini Sari , SKM</t>
  </si>
  <si>
    <t>199512092022032016</t>
  </si>
  <si>
    <t>608</t>
  </si>
  <si>
    <t>Gusti Mulyani , Amd.Keb</t>
  </si>
  <si>
    <t>197009111991012002</t>
  </si>
  <si>
    <t>609</t>
  </si>
  <si>
    <t>Sri Herlini , Amd.Keb</t>
  </si>
  <si>
    <t>197110011991012001</t>
  </si>
  <si>
    <t>610</t>
  </si>
  <si>
    <t>Nurul Ainah , SKM</t>
  </si>
  <si>
    <t>197305041992022002</t>
  </si>
  <si>
    <t>611</t>
  </si>
  <si>
    <t>Faulin Agustina , SKM</t>
  </si>
  <si>
    <t>197108091992032006</t>
  </si>
  <si>
    <t>612</t>
  </si>
  <si>
    <t>Normiyati , AMG</t>
  </si>
  <si>
    <t>197307092000122002</t>
  </si>
  <si>
    <t>613</t>
  </si>
  <si>
    <t>Zakiah , AMK</t>
  </si>
  <si>
    <t>198608262010012009</t>
  </si>
  <si>
    <t>614</t>
  </si>
  <si>
    <t>Rahmiati Utami , AMK</t>
  </si>
  <si>
    <t>198906222011012004</t>
  </si>
  <si>
    <t>615</t>
  </si>
  <si>
    <t>Stevy Kumboti , AM.Keb</t>
  </si>
  <si>
    <t>198703102011012008</t>
  </si>
  <si>
    <t>616</t>
  </si>
  <si>
    <t>Yeni Andikawati , AM.Keb</t>
  </si>
  <si>
    <t>198701122011012004</t>
  </si>
  <si>
    <t>617</t>
  </si>
  <si>
    <t>Aris Setiawan , A.Md.Farm</t>
  </si>
  <si>
    <t>199509222019031003</t>
  </si>
  <si>
    <t>618</t>
  </si>
  <si>
    <t>M. Sahru Riza Delmy</t>
  </si>
  <si>
    <t>197504232000121002</t>
  </si>
  <si>
    <t>619</t>
  </si>
  <si>
    <t>dr. Sismiyati</t>
  </si>
  <si>
    <t>198305022011012005</t>
  </si>
  <si>
    <t>Dokter Madya (Kepala puskesmas) Basirih Baru</t>
  </si>
  <si>
    <t>BASIRIH BARU</t>
  </si>
  <si>
    <t>620</t>
  </si>
  <si>
    <t>dr. Saidah Khalisa</t>
  </si>
  <si>
    <t>198305052010012019</t>
  </si>
  <si>
    <t>621</t>
  </si>
  <si>
    <t>dr. Jaidah</t>
  </si>
  <si>
    <t>198909252019032017</t>
  </si>
  <si>
    <t>622</t>
  </si>
  <si>
    <t>drg. Nita Herlina</t>
  </si>
  <si>
    <t>199311032022032009</t>
  </si>
  <si>
    <t>623</t>
  </si>
  <si>
    <t>Sri Junjung Diana , SST</t>
  </si>
  <si>
    <t>197502122000032002</t>
  </si>
  <si>
    <t>624</t>
  </si>
  <si>
    <t>Akhmad Fakhriadi , S.Far,Apt , M.Sc</t>
  </si>
  <si>
    <t>198507122010011011</t>
  </si>
  <si>
    <t>625</t>
  </si>
  <si>
    <t>Nur Fadhilah , SKM</t>
  </si>
  <si>
    <t>197801302000122001</t>
  </si>
  <si>
    <t>626</t>
  </si>
  <si>
    <t>Ida Kesuma Wijayanti , AMK</t>
  </si>
  <si>
    <t>197609032005012014</t>
  </si>
  <si>
    <t>627</t>
  </si>
  <si>
    <t>Menik Astri Wahyuning , A.Md.Ak</t>
  </si>
  <si>
    <t>198302072005012007</t>
  </si>
  <si>
    <t>628</t>
  </si>
  <si>
    <t>Yuli Susilowati , S.Kep</t>
  </si>
  <si>
    <t>198507232011012006</t>
  </si>
  <si>
    <t>629</t>
  </si>
  <si>
    <t>Slamet Riyadi , SKM</t>
  </si>
  <si>
    <t>199501132019031003</t>
  </si>
  <si>
    <t>630</t>
  </si>
  <si>
    <t>Romauli Boru Silalahi , Am.Keb</t>
  </si>
  <si>
    <t>198007132006042025</t>
  </si>
  <si>
    <t>631</t>
  </si>
  <si>
    <t>Hj.Nurul Khairawati , Am.Keb , SKM</t>
  </si>
  <si>
    <t>197803102005012009</t>
  </si>
  <si>
    <t>632</t>
  </si>
  <si>
    <t>dr. H. Taufik Rahman</t>
  </si>
  <si>
    <t>198210092009031001</t>
  </si>
  <si>
    <t>Dokter Madya (Kepala puskesmas) Pemurus Dalam</t>
  </si>
  <si>
    <t>PEMURUS DALAM</t>
  </si>
  <si>
    <t>633</t>
  </si>
  <si>
    <t>drg. Ghea Tri Andini</t>
  </si>
  <si>
    <t>199203072019032017</t>
  </si>
  <si>
    <t>634</t>
  </si>
  <si>
    <t>Dian Kusuma Putra , S.Farm,Apt</t>
  </si>
  <si>
    <t>198806032015021001</t>
  </si>
  <si>
    <t>635</t>
  </si>
  <si>
    <t>Annisa , AM.Keb</t>
  </si>
  <si>
    <t>197302141993022002</t>
  </si>
  <si>
    <t>636</t>
  </si>
  <si>
    <t>Wafa , AM.Keb</t>
  </si>
  <si>
    <t>197812302002122001</t>
  </si>
  <si>
    <t>637</t>
  </si>
  <si>
    <t>Noor Bayah , SKM</t>
  </si>
  <si>
    <t>199210172019032007</t>
  </si>
  <si>
    <t>638</t>
  </si>
  <si>
    <t>Hj. Rasidah, A.Md.Kes</t>
  </si>
  <si>
    <t>197011151990122001</t>
  </si>
  <si>
    <t>639</t>
  </si>
  <si>
    <t>Komariah Nor</t>
  </si>
  <si>
    <t>196809211989032008</t>
  </si>
  <si>
    <t>640</t>
  </si>
  <si>
    <t>Tri Wijiarti Noor Handayani , AMG</t>
  </si>
  <si>
    <t>196701291988012002</t>
  </si>
  <si>
    <t>641</t>
  </si>
  <si>
    <t>NOOR LISMARIYANTI, A.Md.Farm</t>
  </si>
  <si>
    <t>197009061992032011</t>
  </si>
  <si>
    <t>642</t>
  </si>
  <si>
    <t>KUMALA NUR AFINI, AM.Keb</t>
  </si>
  <si>
    <t>198706042010012011</t>
  </si>
  <si>
    <t>643</t>
  </si>
  <si>
    <t>Rahmawati , AMK</t>
  </si>
  <si>
    <t>198501232009032007</t>
  </si>
  <si>
    <t>644</t>
  </si>
  <si>
    <t>Asiska , A.Md.Kes</t>
  </si>
  <si>
    <t>199703142022032010</t>
  </si>
  <si>
    <t>645</t>
  </si>
  <si>
    <t>Isni Maulida Rahmi , AMd.Keb</t>
  </si>
  <si>
    <t>199510022019032016</t>
  </si>
  <si>
    <t>646</t>
  </si>
  <si>
    <t>Rahmawati , AMKG</t>
  </si>
  <si>
    <t>199008232019032009</t>
  </si>
  <si>
    <t>647</t>
  </si>
  <si>
    <t>Maulyda Cahyani , Amd. Ak</t>
  </si>
  <si>
    <t>199607232019032006</t>
  </si>
  <si>
    <t>x 85%</t>
  </si>
  <si>
    <t>Kepala Puskesmas</t>
  </si>
  <si>
    <t>IFK</t>
  </si>
  <si>
    <t>Yohana Rusnayuda, S.Si.,Apt</t>
  </si>
  <si>
    <t>197903112005012015</t>
  </si>
  <si>
    <t>Kepala UPT IFK</t>
  </si>
  <si>
    <t>Hj. Akidah, SKM</t>
  </si>
  <si>
    <t>196803071993032008</t>
  </si>
  <si>
    <t>Kepala Tata Usaha IFK</t>
  </si>
  <si>
    <t>Rahimah, A.Md.Farm</t>
  </si>
  <si>
    <t>196803081989012002</t>
  </si>
  <si>
    <t>Hera Fatimah, S.Farm</t>
  </si>
  <si>
    <t>198101252005012012</t>
  </si>
  <si>
    <t>Sugianto , S.Farm</t>
  </si>
  <si>
    <t>197903102010011014</t>
  </si>
  <si>
    <t>Siti Wahidah, AMd.,Farm</t>
  </si>
  <si>
    <t>197703152010012008</t>
  </si>
  <si>
    <t>Rusdianto</t>
  </si>
  <si>
    <t>196802221988031003</t>
  </si>
  <si>
    <t>Pengadministrasi Gudang Farmasi</t>
  </si>
  <si>
    <t>UPT LABORATORIUM KESEHATAN DAERAH</t>
  </si>
  <si>
    <t>Hj. Fitriani, SKM, MS</t>
  </si>
  <si>
    <t>197111231992022001</t>
  </si>
  <si>
    <t>Kepala UPT Labkesda</t>
  </si>
  <si>
    <t>Zainuddin, AMd.AK., SKM</t>
  </si>
  <si>
    <t>196902021991031008</t>
  </si>
  <si>
    <t>Hj. Rina Supiartinah, AMd.AK</t>
  </si>
  <si>
    <t>197010281991032012</t>
  </si>
  <si>
    <t>Ida Fitriyani, A.Md.AK</t>
  </si>
  <si>
    <t>198805202011012005</t>
  </si>
  <si>
    <t>Pranata Laboratorium Pelaksana Lanjutan</t>
  </si>
  <si>
    <t>Mahda Wasila, A.Md.Kes</t>
  </si>
  <si>
    <t>199806222022032004</t>
  </si>
  <si>
    <t>Pranata Laboratorium Kesehatan Terampil</t>
  </si>
  <si>
    <t>Hadijah , AMKL</t>
  </si>
  <si>
    <t>198104242008032003</t>
  </si>
  <si>
    <t>Pengelola Pelayanan Kesehatan</t>
  </si>
  <si>
    <t>hukuman disiplin tingkat ringan berupa teguran tertulis</t>
  </si>
  <si>
    <t>hukuman disiplin tingkat ringan berupa pernyataan tidak puas secara tertulis</t>
  </si>
  <si>
    <t xml:space="preserve">hukuman disiplin tingkat sedang berupa penundaan kenaikan gaji berkala selama 1 (satu) tahun </t>
  </si>
  <si>
    <t>hukuman disiplin tingkat sedang berupa penundaan kenaikan pangkat selama 1 (satu) tahun</t>
  </si>
  <si>
    <t>hukuman disiplin tingkat sedang berupa penurunan pangkat setingkat lebih rendah selama 1 (satu) tahun</t>
  </si>
  <si>
    <t>hukuman disiplin tingkat ringan berupa teguran lisan</t>
  </si>
  <si>
    <t>pengurangan 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</si>
</sst>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* #,##0_);_(* \(#,##0\);_(* &quot;-&quot;_);_(@_)"/>
    <numFmt numFmtId="165" formatCode="0.0%"/>
    <numFmt numFmtId="166" formatCode="_ * #,##0_ ;_ * \-#,##0_ ;_ * &quot;-&quot;_ ;_ @_ "/>
    <numFmt numFmtId="167" formatCode="00000"/>
    <numFmt numFmtId="168" formatCode="_-* #,##0_-;\-* #,##0_-;_-* &quot;-&quot;??_-;_-@_-"/>
    <numFmt numFmtId="169" formatCode="_(* #,##0.00_);_(* \(#,##0.00\);_(* &quot;-&quot;??_);_(@_)"/>
  </numFmts>
  <fonts count="18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sz val="16"/>
      <color rgb="FF000000"/>
      <name val="Calibri"/>
      <family val="2"/>
      <charset val="1"/>
    </font>
    <font>
      <sz val="13"/>
      <color rgb="FF000000"/>
      <name val="Calibri"/>
      <family val="2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FF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59999389629810485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0" fontId="8" fillId="0" borderId="0"/>
    <xf numFmtId="0" fontId="13" fillId="0" borderId="0"/>
    <xf numFmtId="0" fontId="12" fillId="0" borderId="0"/>
    <xf numFmtId="0" fontId="15" fillId="0" borderId="0">
      <alignment vertical="center"/>
    </xf>
    <xf numFmtId="169" fontId="1" fillId="0" borderId="0" applyFont="0" applyFill="0" applyBorder="0" applyAlignment="0" applyProtection="0"/>
    <xf numFmtId="169" fontId="16" fillId="0" borderId="0">
      <protection locked="0"/>
    </xf>
    <xf numFmtId="0" fontId="15" fillId="0" borderId="0">
      <alignment vertical="center"/>
    </xf>
    <xf numFmtId="0" fontId="12" fillId="0" borderId="0"/>
    <xf numFmtId="41" fontId="12" fillId="0" borderId="0" applyFont="0" applyFill="0" applyBorder="0" applyAlignment="0" applyProtection="0"/>
  </cellStyleXfs>
  <cellXfs count="29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9" fontId="5" fillId="0" borderId="0" xfId="0" applyNumberFormat="1" applyFont="1"/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13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9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0" fontId="6" fillId="14" borderId="1" xfId="0" applyNumberFormat="1" applyFont="1" applyFill="1" applyBorder="1" applyAlignment="1">
      <alignment vertical="center"/>
    </xf>
    <xf numFmtId="166" fontId="6" fillId="14" borderId="1" xfId="0" applyNumberFormat="1" applyFont="1" applyFill="1" applyBorder="1" applyAlignment="1">
      <alignment vertical="center"/>
    </xf>
    <xf numFmtId="9" fontId="6" fillId="14" borderId="1" xfId="0" applyNumberFormat="1" applyFont="1" applyFill="1" applyBorder="1" applyAlignment="1">
      <alignment vertical="center"/>
    </xf>
    <xf numFmtId="166" fontId="6" fillId="13" borderId="1" xfId="0" applyNumberFormat="1" applyFont="1" applyFill="1" applyBorder="1" applyAlignment="1">
      <alignment vertical="center"/>
    </xf>
    <xf numFmtId="164" fontId="6" fillId="13" borderId="1" xfId="0" applyNumberFormat="1" applyFont="1" applyFill="1" applyBorder="1" applyAlignment="1">
      <alignment vertical="center"/>
    </xf>
    <xf numFmtId="166" fontId="6" fillId="0" borderId="8" xfId="0" quotePrefix="1" applyNumberFormat="1" applyFont="1" applyBorder="1" applyAlignment="1">
      <alignment horizontal="left" vertical="top"/>
    </xf>
    <xf numFmtId="3" fontId="6" fillId="0" borderId="9" xfId="0" applyNumberFormat="1" applyFont="1" applyBorder="1" applyAlignment="1">
      <alignment horizontal="right"/>
    </xf>
    <xf numFmtId="167" fontId="6" fillId="0" borderId="1" xfId="0" quotePrefix="1" applyNumberFormat="1" applyFont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166" fontId="6" fillId="14" borderId="1" xfId="0" quotePrefix="1" applyNumberFormat="1" applyFont="1" applyFill="1" applyBorder="1" applyAlignment="1">
      <alignment vertical="center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 wrapText="1"/>
    </xf>
    <xf numFmtId="0" fontId="6" fillId="0" borderId="5" xfId="0" applyFont="1" applyBorder="1"/>
    <xf numFmtId="9" fontId="6" fillId="1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167" fontId="6" fillId="16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top"/>
    </xf>
    <xf numFmtId="0" fontId="6" fillId="15" borderId="1" xfId="0" applyFont="1" applyFill="1" applyBorder="1" applyAlignment="1">
      <alignment horizontal="center" vertical="center"/>
    </xf>
    <xf numFmtId="9" fontId="6" fillId="15" borderId="1" xfId="0" applyNumberFormat="1" applyFont="1" applyFill="1" applyBorder="1" applyAlignment="1">
      <alignment vertical="center"/>
    </xf>
    <xf numFmtId="9" fontId="6" fillId="16" borderId="1" xfId="0" applyNumberFormat="1" applyFont="1" applyFill="1" applyBorder="1" applyAlignment="1">
      <alignment vertical="center"/>
    </xf>
    <xf numFmtId="166" fontId="6" fillId="16" borderId="1" xfId="0" applyNumberFormat="1" applyFont="1" applyFill="1" applyBorder="1" applyAlignment="1">
      <alignment vertical="center"/>
    </xf>
    <xf numFmtId="10" fontId="6" fillId="15" borderId="1" xfId="0" applyNumberFormat="1" applyFont="1" applyFill="1" applyBorder="1" applyAlignment="1">
      <alignment vertical="center"/>
    </xf>
    <xf numFmtId="166" fontId="6" fillId="15" borderId="1" xfId="0" applyNumberFormat="1" applyFont="1" applyFill="1" applyBorder="1" applyAlignment="1">
      <alignment vertical="center"/>
    </xf>
    <xf numFmtId="164" fontId="6" fillId="15" borderId="1" xfId="0" applyNumberFormat="1" applyFont="1" applyFill="1" applyBorder="1" applyAlignment="1">
      <alignment vertical="center"/>
    </xf>
    <xf numFmtId="0" fontId="6" fillId="16" borderId="5" xfId="0" applyFont="1" applyFill="1" applyBorder="1"/>
    <xf numFmtId="0" fontId="5" fillId="16" borderId="0" xfId="0" applyFont="1" applyFill="1"/>
    <xf numFmtId="0" fontId="6" fillId="0" borderId="0" xfId="0" applyFont="1"/>
    <xf numFmtId="166" fontId="6" fillId="0" borderId="10" xfId="0" applyNumberFormat="1" applyFont="1" applyBorder="1"/>
    <xf numFmtId="0" fontId="6" fillId="0" borderId="10" xfId="0" applyFont="1" applyBorder="1"/>
    <xf numFmtId="166" fontId="7" fillId="0" borderId="1" xfId="0" applyNumberFormat="1" applyFont="1" applyBorder="1" applyAlignment="1">
      <alignment vertical="center"/>
    </xf>
    <xf numFmtId="166" fontId="6" fillId="0" borderId="0" xfId="0" applyNumberFormat="1" applyFont="1"/>
    <xf numFmtId="0" fontId="6" fillId="0" borderId="0" xfId="0" applyFont="1" applyAlignment="1">
      <alignment horizontal="centerContinuous"/>
    </xf>
    <xf numFmtId="9" fontId="6" fillId="0" borderId="0" xfId="0" applyNumberFormat="1" applyFont="1"/>
    <xf numFmtId="166" fontId="5" fillId="0" borderId="0" xfId="0" applyNumberFormat="1" applyFont="1"/>
    <xf numFmtId="168" fontId="5" fillId="0" borderId="0" xfId="0" applyNumberFormat="1" applyFont="1"/>
    <xf numFmtId="168" fontId="6" fillId="0" borderId="0" xfId="0" applyNumberFormat="1" applyFont="1"/>
    <xf numFmtId="169" fontId="5" fillId="0" borderId="0" xfId="0" applyNumberFormat="1" applyFont="1"/>
    <xf numFmtId="169" fontId="6" fillId="0" borderId="0" xfId="0" applyNumberFormat="1" applyFont="1"/>
    <xf numFmtId="0" fontId="2" fillId="17" borderId="11" xfId="1" applyFont="1" applyFill="1" applyBorder="1" applyAlignment="1">
      <alignment horizontal="center" vertical="center" wrapText="1"/>
    </xf>
    <xf numFmtId="0" fontId="8" fillId="0" borderId="0" xfId="1"/>
    <xf numFmtId="0" fontId="8" fillId="0" borderId="11" xfId="1" applyBorder="1" applyAlignment="1">
      <alignment horizontal="center" vertical="center" wrapText="1"/>
    </xf>
    <xf numFmtId="41" fontId="8" fillId="0" borderId="11" xfId="1" applyNumberFormat="1" applyBorder="1"/>
    <xf numFmtId="0" fontId="8" fillId="0" borderId="11" xfId="1" applyBorder="1" applyAlignment="1">
      <alignment horizontal="center"/>
    </xf>
    <xf numFmtId="0" fontId="11" fillId="0" borderId="0" xfId="0" applyFont="1"/>
    <xf numFmtId="0" fontId="5" fillId="8" borderId="1" xfId="0" applyFont="1" applyFill="1" applyBorder="1" applyAlignment="1">
      <alignment horizontal="center" vertical="center" wrapText="1"/>
    </xf>
    <xf numFmtId="0" fontId="5" fillId="13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vertical="center"/>
    </xf>
    <xf numFmtId="10" fontId="5" fillId="14" borderId="1" xfId="0" applyNumberFormat="1" applyFont="1" applyFill="1" applyBorder="1" applyAlignment="1">
      <alignment vertical="center"/>
    </xf>
    <xf numFmtId="166" fontId="5" fillId="14" borderId="1" xfId="0" applyNumberFormat="1" applyFont="1" applyFill="1" applyBorder="1" applyAlignment="1">
      <alignment vertical="center"/>
    </xf>
    <xf numFmtId="9" fontId="5" fillId="14" borderId="1" xfId="0" applyNumberFormat="1" applyFont="1" applyFill="1" applyBorder="1" applyAlignment="1">
      <alignment vertical="center"/>
    </xf>
    <xf numFmtId="166" fontId="5" fillId="13" borderId="1" xfId="0" applyNumberFormat="1" applyFont="1" applyFill="1" applyBorder="1" applyAlignment="1">
      <alignment vertical="center"/>
    </xf>
    <xf numFmtId="164" fontId="5" fillId="13" borderId="1" xfId="0" applyNumberFormat="1" applyFont="1" applyFill="1" applyBorder="1" applyAlignment="1">
      <alignment vertical="center"/>
    </xf>
    <xf numFmtId="166" fontId="5" fillId="0" borderId="8" xfId="0" quotePrefix="1" applyNumberFormat="1" applyFont="1" applyBorder="1" applyAlignment="1">
      <alignment horizontal="left" vertical="top"/>
    </xf>
    <xf numFmtId="3" fontId="5" fillId="0" borderId="12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 vertical="center" wrapText="1"/>
    </xf>
    <xf numFmtId="167" fontId="5" fillId="0" borderId="1" xfId="0" quotePrefix="1" applyNumberFormat="1" applyFont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top"/>
    </xf>
    <xf numFmtId="166" fontId="5" fillId="14" borderId="1" xfId="0" quotePrefix="1" applyNumberFormat="1" applyFont="1" applyFill="1" applyBorder="1" applyAlignment="1">
      <alignment vertical="center"/>
    </xf>
    <xf numFmtId="0" fontId="5" fillId="13" borderId="1" xfId="0" applyFont="1" applyFill="1" applyBorder="1" applyAlignment="1">
      <alignment horizontal="left" vertical="center" wrapText="1"/>
    </xf>
    <xf numFmtId="0" fontId="5" fillId="0" borderId="4" xfId="0" applyFont="1" applyBorder="1"/>
    <xf numFmtId="166" fontId="7" fillId="0" borderId="0" xfId="0" applyNumberFormat="1" applyFont="1"/>
    <xf numFmtId="0" fontId="5" fillId="15" borderId="1" xfId="0" applyFont="1" applyFill="1" applyBorder="1" applyAlignment="1">
      <alignment horizontal="left" vertical="center"/>
    </xf>
    <xf numFmtId="0" fontId="13" fillId="0" borderId="0" xfId="2"/>
    <xf numFmtId="0" fontId="5" fillId="0" borderId="0" xfId="2" applyFont="1"/>
    <xf numFmtId="0" fontId="5" fillId="8" borderId="1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 wrapText="1"/>
    </xf>
    <xf numFmtId="0" fontId="5" fillId="13" borderId="1" xfId="2" quotePrefix="1" applyFont="1" applyFill="1" applyBorder="1" applyAlignment="1">
      <alignment horizontal="center" vertical="center"/>
    </xf>
    <xf numFmtId="0" fontId="5" fillId="13" borderId="1" xfId="2" applyFont="1" applyFill="1" applyBorder="1" applyAlignment="1">
      <alignment horizontal="left" vertical="center"/>
    </xf>
    <xf numFmtId="167" fontId="5" fillId="0" borderId="1" xfId="2" quotePrefix="1" applyNumberFormat="1" applyFont="1" applyBorder="1" applyAlignment="1">
      <alignment horizontal="left" vertical="center"/>
    </xf>
    <xf numFmtId="0" fontId="5" fillId="13" borderId="1" xfId="2" applyFont="1" applyFill="1" applyBorder="1" applyAlignment="1">
      <alignment horizontal="left" vertical="top"/>
    </xf>
    <xf numFmtId="0" fontId="5" fillId="13" borderId="1" xfId="2" applyFont="1" applyFill="1" applyBorder="1" applyAlignment="1">
      <alignment horizontal="center" vertical="center"/>
    </xf>
    <xf numFmtId="164" fontId="5" fillId="0" borderId="1" xfId="2" applyNumberFormat="1" applyFont="1" applyBorder="1" applyAlignment="1">
      <alignment vertical="center"/>
    </xf>
    <xf numFmtId="10" fontId="5" fillId="0" borderId="1" xfId="2" applyNumberFormat="1" applyFont="1" applyBorder="1" applyAlignment="1">
      <alignment vertical="center"/>
    </xf>
    <xf numFmtId="165" fontId="5" fillId="0" borderId="1" xfId="2" applyNumberFormat="1" applyFont="1" applyBorder="1" applyAlignment="1">
      <alignment vertical="center"/>
    </xf>
    <xf numFmtId="9" fontId="5" fillId="13" borderId="1" xfId="2" applyNumberFormat="1" applyFont="1" applyFill="1" applyBorder="1" applyAlignment="1">
      <alignment vertical="center"/>
    </xf>
    <xf numFmtId="9" fontId="5" fillId="0" borderId="1" xfId="2" applyNumberFormat="1" applyFont="1" applyBorder="1" applyAlignment="1">
      <alignment vertical="center"/>
    </xf>
    <xf numFmtId="166" fontId="5" fillId="0" borderId="1" xfId="2" applyNumberFormat="1" applyFont="1" applyBorder="1" applyAlignment="1">
      <alignment vertical="center"/>
    </xf>
    <xf numFmtId="10" fontId="5" fillId="14" borderId="1" xfId="2" applyNumberFormat="1" applyFont="1" applyFill="1" applyBorder="1" applyAlignment="1">
      <alignment vertical="center"/>
    </xf>
    <xf numFmtId="166" fontId="5" fillId="14" borderId="1" xfId="2" applyNumberFormat="1" applyFont="1" applyFill="1" applyBorder="1" applyAlignment="1">
      <alignment vertical="center"/>
    </xf>
    <xf numFmtId="9" fontId="5" fillId="14" borderId="1" xfId="2" applyNumberFormat="1" applyFont="1" applyFill="1" applyBorder="1" applyAlignment="1">
      <alignment vertical="center"/>
    </xf>
    <xf numFmtId="166" fontId="5" fillId="13" borderId="1" xfId="2" applyNumberFormat="1" applyFont="1" applyFill="1" applyBorder="1" applyAlignment="1">
      <alignment vertical="center"/>
    </xf>
    <xf numFmtId="164" fontId="5" fillId="13" borderId="1" xfId="2" applyNumberFormat="1" applyFont="1" applyFill="1" applyBorder="1" applyAlignment="1">
      <alignment vertical="center"/>
    </xf>
    <xf numFmtId="166" fontId="5" fillId="0" borderId="8" xfId="2" quotePrefix="1" applyNumberFormat="1" applyFont="1" applyBorder="1" applyAlignment="1">
      <alignment horizontal="left" vertical="top"/>
    </xf>
    <xf numFmtId="3" fontId="5" fillId="0" borderId="9" xfId="2" applyNumberFormat="1" applyFont="1" applyBorder="1" applyAlignment="1">
      <alignment horizontal="right"/>
    </xf>
    <xf numFmtId="0" fontId="5" fillId="0" borderId="5" xfId="2" applyFont="1" applyBorder="1"/>
    <xf numFmtId="0" fontId="5" fillId="13" borderId="1" xfId="2" applyFont="1" applyFill="1" applyBorder="1" applyAlignment="1">
      <alignment horizontal="left" vertical="center" wrapText="1"/>
    </xf>
    <xf numFmtId="166" fontId="14" fillId="0" borderId="0" xfId="2" applyNumberFormat="1" applyFont="1"/>
    <xf numFmtId="0" fontId="3" fillId="0" borderId="0" xfId="3" applyFont="1" applyAlignment="1">
      <alignment horizontal="center" vertical="center"/>
    </xf>
    <xf numFmtId="0" fontId="4" fillId="0" borderId="0" xfId="3" applyFont="1"/>
    <xf numFmtId="0" fontId="3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0" fontId="6" fillId="0" borderId="0" xfId="3" applyFont="1"/>
    <xf numFmtId="9" fontId="6" fillId="0" borderId="0" xfId="3" applyNumberFormat="1" applyFont="1"/>
    <xf numFmtId="0" fontId="6" fillId="8" borderId="1" xfId="3" applyFont="1" applyFill="1" applyBorder="1" applyAlignment="1">
      <alignment horizontal="center" vertical="center" wrapText="1"/>
    </xf>
    <xf numFmtId="0" fontId="6" fillId="10" borderId="1" xfId="3" applyFont="1" applyFill="1" applyBorder="1" applyAlignment="1">
      <alignment horizontal="center" vertical="center" wrapText="1"/>
    </xf>
    <xf numFmtId="0" fontId="6" fillId="13" borderId="1" xfId="3" quotePrefix="1" applyFont="1" applyFill="1" applyBorder="1" applyAlignment="1">
      <alignment horizontal="center" vertical="center"/>
    </xf>
    <xf numFmtId="0" fontId="6" fillId="0" borderId="1" xfId="3" applyFont="1" applyBorder="1" applyAlignment="1">
      <alignment horizontal="left" vertical="center" wrapText="1"/>
    </xf>
    <xf numFmtId="0" fontId="6" fillId="0" borderId="1" xfId="3" quotePrefix="1" applyFont="1" applyBorder="1" applyAlignment="1">
      <alignment horizontal="left" vertical="center"/>
    </xf>
    <xf numFmtId="0" fontId="6" fillId="0" borderId="1" xfId="3" applyFont="1" applyBorder="1" applyAlignment="1">
      <alignment horizontal="left" vertical="top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164" fontId="6" fillId="0" borderId="1" xfId="3" applyNumberFormat="1" applyFont="1" applyBorder="1" applyAlignment="1">
      <alignment vertical="center"/>
    </xf>
    <xf numFmtId="10" fontId="6" fillId="0" borderId="1" xfId="3" applyNumberFormat="1" applyFont="1" applyBorder="1" applyAlignment="1">
      <alignment vertical="center"/>
    </xf>
    <xf numFmtId="165" fontId="6" fillId="0" borderId="1" xfId="3" applyNumberFormat="1" applyFont="1" applyBorder="1" applyAlignment="1">
      <alignment vertical="center"/>
    </xf>
    <xf numFmtId="9" fontId="6" fillId="0" borderId="1" xfId="3" applyNumberFormat="1" applyFont="1" applyBorder="1" applyAlignment="1">
      <alignment vertical="center"/>
    </xf>
    <xf numFmtId="166" fontId="6" fillId="0" borderId="1" xfId="3" applyNumberFormat="1" applyFont="1" applyBorder="1" applyAlignment="1">
      <alignment vertical="center"/>
    </xf>
    <xf numFmtId="10" fontId="6" fillId="14" borderId="1" xfId="3" applyNumberFormat="1" applyFont="1" applyFill="1" applyBorder="1" applyAlignment="1">
      <alignment vertical="center"/>
    </xf>
    <xf numFmtId="166" fontId="6" fillId="14" borderId="1" xfId="3" applyNumberFormat="1" applyFont="1" applyFill="1" applyBorder="1" applyAlignment="1">
      <alignment vertical="center"/>
    </xf>
    <xf numFmtId="9" fontId="6" fillId="14" borderId="1" xfId="3" applyNumberFormat="1" applyFont="1" applyFill="1" applyBorder="1" applyAlignment="1">
      <alignment vertical="center"/>
    </xf>
    <xf numFmtId="166" fontId="6" fillId="13" borderId="1" xfId="3" applyNumberFormat="1" applyFont="1" applyFill="1" applyBorder="1" applyAlignment="1">
      <alignment vertical="center"/>
    </xf>
    <xf numFmtId="164" fontId="6" fillId="13" borderId="1" xfId="3" applyNumberFormat="1" applyFont="1" applyFill="1" applyBorder="1" applyAlignment="1">
      <alignment vertical="center"/>
    </xf>
    <xf numFmtId="166" fontId="6" fillId="0" borderId="8" xfId="3" quotePrefix="1" applyNumberFormat="1" applyFont="1" applyBorder="1" applyAlignment="1">
      <alignment horizontal="left" vertical="top"/>
    </xf>
    <xf numFmtId="3" fontId="6" fillId="0" borderId="9" xfId="3" applyNumberFormat="1" applyFont="1" applyBorder="1" applyAlignment="1">
      <alignment horizontal="right"/>
    </xf>
    <xf numFmtId="167" fontId="6" fillId="0" borderId="1" xfId="3" quotePrefix="1" applyNumberFormat="1" applyFont="1" applyBorder="1" applyAlignment="1">
      <alignment horizontal="left" vertical="center"/>
    </xf>
    <xf numFmtId="0" fontId="6" fillId="13" borderId="1" xfId="3" applyFont="1" applyFill="1" applyBorder="1" applyAlignment="1">
      <alignment horizontal="left" vertical="top"/>
    </xf>
    <xf numFmtId="0" fontId="6" fillId="13" borderId="1" xfId="3" applyFont="1" applyFill="1" applyBorder="1" applyAlignment="1">
      <alignment horizontal="center" vertical="center"/>
    </xf>
    <xf numFmtId="0" fontId="6" fillId="13" borderId="1" xfId="3" applyFont="1" applyFill="1" applyBorder="1" applyAlignment="1">
      <alignment horizontal="left" vertical="center"/>
    </xf>
    <xf numFmtId="166" fontId="6" fillId="14" borderId="1" xfId="3" quotePrefix="1" applyNumberFormat="1" applyFont="1" applyFill="1" applyBorder="1" applyAlignment="1">
      <alignment vertical="center"/>
    </xf>
    <xf numFmtId="0" fontId="6" fillId="13" borderId="1" xfId="3" applyFont="1" applyFill="1" applyBorder="1" applyAlignment="1">
      <alignment horizontal="left" vertical="center" wrapText="1"/>
    </xf>
    <xf numFmtId="166" fontId="6" fillId="0" borderId="10" xfId="3" applyNumberFormat="1" applyFont="1" applyBorder="1"/>
    <xf numFmtId="0" fontId="6" fillId="0" borderId="10" xfId="3" applyFont="1" applyBorder="1"/>
    <xf numFmtId="166" fontId="7" fillId="0" borderId="1" xfId="3" applyNumberFormat="1" applyFont="1" applyBorder="1" applyAlignment="1">
      <alignment vertical="center"/>
    </xf>
    <xf numFmtId="166" fontId="6" fillId="0" borderId="0" xfId="3" applyNumberFormat="1" applyFont="1"/>
    <xf numFmtId="0" fontId="6" fillId="0" borderId="0" xfId="3" applyFont="1" applyAlignment="1">
      <alignment horizontal="centerContinuous"/>
    </xf>
    <xf numFmtId="168" fontId="6" fillId="0" borderId="0" xfId="3" applyNumberFormat="1" applyFont="1"/>
    <xf numFmtId="169" fontId="6" fillId="0" borderId="0" xfId="3" applyNumberFormat="1" applyFont="1"/>
    <xf numFmtId="0" fontId="3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5" fillId="11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8" borderId="3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8" borderId="2" xfId="2" applyFont="1" applyFill="1" applyBorder="1" applyAlignment="1">
      <alignment horizontal="center" vertical="center"/>
    </xf>
    <xf numFmtId="0" fontId="5" fillId="8" borderId="6" xfId="2" applyFont="1" applyFill="1" applyBorder="1" applyAlignment="1">
      <alignment horizontal="center" vertical="center"/>
    </xf>
    <xf numFmtId="0" fontId="5" fillId="8" borderId="7" xfId="2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 wrapText="1"/>
    </xf>
    <xf numFmtId="0" fontId="5" fillId="6" borderId="6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center" vertical="center" wrapText="1"/>
    </xf>
    <xf numFmtId="0" fontId="5" fillId="7" borderId="6" xfId="2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11" borderId="1" xfId="2" applyFont="1" applyFill="1" applyBorder="1" applyAlignment="1">
      <alignment horizontal="center" vertical="center" wrapText="1"/>
    </xf>
    <xf numFmtId="0" fontId="5" fillId="12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8" borderId="2" xfId="3" applyFont="1" applyFill="1" applyBorder="1" applyAlignment="1">
      <alignment horizontal="center" vertical="center"/>
    </xf>
    <xf numFmtId="0" fontId="6" fillId="8" borderId="6" xfId="3" applyFont="1" applyFill="1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 wrapText="1"/>
    </xf>
    <xf numFmtId="0" fontId="6" fillId="9" borderId="1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6" fillId="3" borderId="6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 wrapText="1"/>
    </xf>
    <xf numFmtId="0" fontId="6" fillId="6" borderId="6" xfId="3" applyFont="1" applyFill="1" applyBorder="1" applyAlignment="1">
      <alignment horizontal="center" vertical="center" wrapText="1"/>
    </xf>
    <xf numFmtId="0" fontId="6" fillId="6" borderId="7" xfId="3" applyFont="1" applyFill="1" applyBorder="1" applyAlignment="1">
      <alignment horizontal="center" vertical="center" wrapText="1"/>
    </xf>
    <xf numFmtId="0" fontId="6" fillId="7" borderId="2" xfId="3" applyFont="1" applyFill="1" applyBorder="1" applyAlignment="1">
      <alignment horizontal="center" vertical="center" wrapText="1"/>
    </xf>
    <xf numFmtId="0" fontId="6" fillId="7" borderId="6" xfId="3" applyFont="1" applyFill="1" applyBorder="1" applyAlignment="1">
      <alignment horizontal="center" vertical="center" wrapText="1"/>
    </xf>
    <xf numFmtId="0" fontId="6" fillId="7" borderId="7" xfId="3" applyFont="1" applyFill="1" applyBorder="1" applyAlignment="1">
      <alignment horizontal="center" vertical="center" wrapText="1"/>
    </xf>
    <xf numFmtId="0" fontId="6" fillId="8" borderId="7" xfId="3" applyFont="1" applyFill="1" applyBorder="1" applyAlignment="1">
      <alignment horizontal="center" vertical="center"/>
    </xf>
    <xf numFmtId="0" fontId="6" fillId="8" borderId="3" xfId="3" applyFont="1" applyFill="1" applyBorder="1" applyAlignment="1">
      <alignment horizontal="center" vertical="center"/>
    </xf>
    <xf numFmtId="0" fontId="6" fillId="8" borderId="4" xfId="3" applyFont="1" applyFill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6" fillId="12" borderId="1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6" fillId="10" borderId="1" xfId="3" applyFont="1" applyFill="1" applyBorder="1" applyAlignment="1">
      <alignment horizontal="center" vertical="center"/>
    </xf>
    <xf numFmtId="0" fontId="6" fillId="10" borderId="1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11" borderId="1" xfId="3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7" fillId="18" borderId="1" xfId="0" applyFont="1" applyFill="1" applyBorder="1" applyAlignment="1">
      <alignment horizontal="left" vertical="center" wrapText="1"/>
    </xf>
    <xf numFmtId="0" fontId="17" fillId="19" borderId="1" xfId="0" applyFont="1" applyFill="1" applyBorder="1" applyAlignment="1">
      <alignment horizontal="left" vertical="center" wrapText="1"/>
    </xf>
    <xf numFmtId="0" fontId="17" fillId="20" borderId="1" xfId="0" applyFont="1" applyFill="1" applyBorder="1" applyAlignment="1">
      <alignment horizontal="left" vertical="center" wrapText="1"/>
    </xf>
  </cellXfs>
  <cellStyles count="10">
    <cellStyle name="Comma [0] 5" xfId="9" xr:uid="{A3C21B15-B3DD-434F-AF17-DF3EC7876D01}"/>
    <cellStyle name="Comma 2" xfId="5" xr:uid="{AF35272D-947F-4BF1-A65D-B4A329203518}"/>
    <cellStyle name="Comma 2 2" xfId="6" xr:uid="{F31BFC26-C0D9-47BA-90DA-8C26DD679475}"/>
    <cellStyle name="Normal" xfId="0" builtinId="0"/>
    <cellStyle name="Normal 2" xfId="1" xr:uid="{DB0C08A8-B9CB-4A60-93E4-74FA1C758ED3}"/>
    <cellStyle name="Normal 2 2" xfId="3" xr:uid="{66D00451-19B3-4218-A732-050592A78389}"/>
    <cellStyle name="Normal 2 2 2" xfId="8" xr:uid="{58C928E4-EE4B-4E92-A11C-55A3D7A44741}"/>
    <cellStyle name="Normal 2 3" xfId="7" xr:uid="{737E129D-0497-4DDF-A98C-4C5F3D5954E6}"/>
    <cellStyle name="Normal 3" xfId="2" xr:uid="{01313FA2-C3B9-48B7-98B5-B8CC7B1CEA11}"/>
    <cellStyle name="Normal 4 2" xfId="4" xr:uid="{E29D7F8A-81FD-4B76-A1F1-3C418B0A6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Main-server\Data%20Anjab\data1_mcs\DATA04\DATPRO\WGI\GAJI\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UANGAN%20BKD%20DIKLAT\Downloads\Perhitungan%20TPP%20RAPAT%20230110%20(Basic%20TPP%20Terbaru%202)%20okkk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Main-server\Data%20Anjab\data1_mcs\DATA04\DATSTU\Datstu\FPsikologi\TH2003\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ftar%20Tunjangan\FES\FES%20BKN%20(2011)\OK%20KIRIM%20PAN\Users\iyes\Desktop\RB-BKN%202011\FES\FES-KEJAKSAAN\YAN_H_GATRA%20(E)\DATA04\DATSTU\Datstu\FPsikologi\TH2003\JOBEVDT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C:\Documents%20and%20Settings\DIAN%20DIZANO\Local%20Settings\Temporary%20Internet%20Files\Content.IE5\4PYVOLI7\DATA04\DATSTU\Datstu\FPsikologi\TH2003\JOBEVDT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H:\DOCUME~1\oki\LOCALS~1\Temp\Temporary%20Directory%201%20for%20FES%20MENEG%20RISTEK1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H:\DATA04\DATSTU\Datstu\FPsikologi\TH2003\JOBEVD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CER\Downloads\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ftar%20Tunjangan\FES\FES%20BKN%20(2011)\OK%20KIRIM%20PAN\Users\iyes\Desktop\RB-BKN%202011\FES\FES-KEJAKSAAN\YAN_H_GATRA%20(E)\DATA04\DATPRO\WGI\GAJI\SALWGISEP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PP\TA%202025\Simulasi%20Perhitungan%20TPP\Data%20Pegawai%20Terbaru%20(1%20Oktober%202024)\10.%20Perhitungan%20TPP%202025%20(pagu%20bersih)%20-%2025.01.2025%20(Revisi%20Ortala%203)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PP%20MEI%20DK,PUSK,RSSS,LAB,IFK%202023\GajiB02-PEB23%20P3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.%20SUKSES%20tahun%202023\TPP%202023\MEI\TPP%20PPPK%20MEI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VALUASI%20JABATAN%202019\REKAP%20EVJAB%20DAN%20PETA%20JABATAN\data1_mcs\DATA04\DATSTU\Datstu\FPsikologi\TH2003\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rahmatguritno\Downloads\H:\data1_mcs\DATA04\DATSTU\Datstu\FPsikologi\TH2003\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ASIL%20RAPAT%20RUDIAN%20HOTEL_2DES11\HASIL%20EVAJAB%20FIX_EDITBKN\data1_mcs\DATA04\DATPRO\WGI\GAJI\SALWGISEP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ftar%20Tunjangan\FES\FES%20BKN%20(2011)\OK%20KIRIM%20PAN\Users\iyes\Desktop\RB-BKN%202011\BADAN%20KEPEGAWAIAN%20NEGARA\data1_mcs\DATA04\DATSTU\Datstu\FPsikologi\TH2003\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Parameter 2023"/>
      <sheetName val="Parameter 2023 Dinkes"/>
      <sheetName val="ParameterTPP2022"/>
      <sheetName val="PARAMETER 2022"/>
      <sheetName val="JASPEL"/>
      <sheetName val="List Parameter"/>
      <sheetName val="SK"/>
      <sheetName val="REKAP"/>
      <sheetName val="Perhitungan 2022"/>
      <sheetName val="PPPK"/>
      <sheetName val="Basic TPP"/>
      <sheetName val="SIMULASI"/>
      <sheetName val="Setda"/>
      <sheetName val="SetDPRD"/>
      <sheetName val="Inspektorat"/>
      <sheetName val="BPBD"/>
      <sheetName val="BKD"/>
      <sheetName val="Bakesbangpol"/>
      <sheetName val="BPKPAD"/>
      <sheetName val="Bappeda"/>
      <sheetName val="DPMPTSP"/>
      <sheetName val="Disdukcapil"/>
      <sheetName val="Satpol_PP"/>
      <sheetName val="Dishub"/>
      <sheetName val="Dispersip"/>
      <sheetName val="Diskominfotik"/>
      <sheetName val="Disdik"/>
      <sheetName val="DKP3"/>
      <sheetName val="Diskopumker"/>
      <sheetName val="Disbudporapar"/>
      <sheetName val="Dinkes"/>
      <sheetName val="Pusk_Labkes"/>
      <sheetName val="RSUDSS"/>
      <sheetName val="Damkar"/>
      <sheetName val="Dinsos"/>
      <sheetName val="Disperdagin"/>
      <sheetName val="DLH"/>
      <sheetName val="DPPKBPM"/>
      <sheetName val="DPUPR"/>
      <sheetName val="DPPPA "/>
      <sheetName val="DPRKP"/>
      <sheetName val="Kec_Bjm_Utara"/>
      <sheetName val="Kec_Bjm_Timur"/>
      <sheetName val="Kec_Bjm_Barat"/>
      <sheetName val="Kec_Bjm_Tengah"/>
      <sheetName val="Kec_Bjm_Selatan"/>
      <sheetName val="JF"/>
      <sheetName val="Sheet1"/>
      <sheetName val="Filepath"/>
      <sheetName val="CPNS"/>
      <sheetName val="Sheet3"/>
    </sheetNames>
    <sheetDataSet>
      <sheetData sheetId="0" refreshError="1"/>
      <sheetData sheetId="1">
        <row r="3">
          <cell r="B3">
            <v>0.37</v>
          </cell>
        </row>
        <row r="25">
          <cell r="H25">
            <v>9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 per Parameter"/>
      <sheetName val="Sheet5"/>
      <sheetName val="Note"/>
      <sheetName val="Basic TPP"/>
      <sheetName val="Perbandingan"/>
      <sheetName val="Parameter"/>
      <sheetName val="Total per SKPD"/>
      <sheetName val="Perhitungan"/>
      <sheetName val="1.PNS non Guru"/>
      <sheetName val="2a.PPPK (flat)"/>
      <sheetName val="2b.PPPK (sesuai kelas jabatan)"/>
      <sheetName val="3.CPNS"/>
      <sheetName val="4.CPPPK (sesuai kelas jabatan)"/>
      <sheetName val="5.Mutasi masuk"/>
      <sheetName val="6.Pensiun"/>
      <sheetName val="Bendahara"/>
      <sheetName val="JF"/>
      <sheetName val="Sheet3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0.31</v>
          </cell>
          <cell r="D3">
            <v>0.46</v>
          </cell>
        </row>
        <row r="4">
          <cell r="B4">
            <v>0</v>
          </cell>
          <cell r="D4">
            <v>0.35</v>
          </cell>
          <cell r="E4">
            <v>0.45</v>
          </cell>
          <cell r="F4">
            <v>0.68</v>
          </cell>
        </row>
        <row r="5">
          <cell r="B5">
            <v>0</v>
          </cell>
          <cell r="D5">
            <v>0.35</v>
          </cell>
          <cell r="E5">
            <v>0.46</v>
          </cell>
          <cell r="F5">
            <v>0.85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JI_01"/>
      <sheetName val="GAJI_02"/>
      <sheetName val="KODE OSP"/>
      <sheetName val="OSP GAJI"/>
      <sheetName val="OSP TPP"/>
      <sheetName val="ADM GAJI P3K"/>
      <sheetName val="kpnS"/>
      <sheetName val="kpnU"/>
      <sheetName val="ADM GAJI P3K untuk kitiran"/>
      <sheetName val="KITIRAN GAJI"/>
      <sheetName val="GAJIP3K_0123"/>
      <sheetName val="bpjsP3K_0123"/>
      <sheetName val="JFT"/>
      <sheetName val="KULIT TPP"/>
      <sheetName val="Template T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</row>
        <row r="2">
          <cell r="A2" t="str">
            <v>nip</v>
          </cell>
          <cell r="B2" t="str">
            <v>nama_pegawai</v>
          </cell>
          <cell r="C2" t="str">
            <v>nik</v>
          </cell>
          <cell r="D2" t="str">
            <v>tanggal_lahir</v>
          </cell>
          <cell r="E2" t="str">
            <v>alamat</v>
          </cell>
          <cell r="F2" t="str">
            <v>tipe_jabatan</v>
          </cell>
          <cell r="G2" t="str">
            <v>eselon</v>
          </cell>
          <cell r="H2" t="str">
            <v>golongan</v>
          </cell>
          <cell r="I2" t="str">
            <v>pppk_pns</v>
          </cell>
          <cell r="J2" t="str">
            <v>nama_jabatan</v>
          </cell>
          <cell r="K2" t="str">
            <v>status_pernikahan</v>
          </cell>
          <cell r="L2" t="str">
            <v>nip_pasangan</v>
          </cell>
          <cell r="M2" t="str">
            <v>is_pasangan_pns</v>
          </cell>
          <cell r="N2" t="str">
            <v>kode_bank</v>
          </cell>
          <cell r="O2" t="str">
            <v>nama_bank</v>
          </cell>
          <cell r="P2" t="str">
            <v>npwp</v>
          </cell>
          <cell r="Q2" t="str">
            <v>nomor_rekening_bank_pegawai</v>
          </cell>
          <cell r="R2" t="str">
            <v>tipe_k</v>
          </cell>
          <cell r="S2" t="str">
            <v>jumlah_anak</v>
          </cell>
          <cell r="T2" t="str">
            <v>jumlah_istri_suami</v>
          </cell>
          <cell r="U2" t="str">
            <v>jumlah_tanggungan</v>
          </cell>
          <cell r="V2" t="str">
            <v>belanja_gaji_pokok</v>
          </cell>
          <cell r="W2" t="str">
            <v>perhitungan_suami_istri</v>
          </cell>
          <cell r="X2" t="str">
            <v>perhitungan_anak</v>
          </cell>
          <cell r="Y2" t="str">
            <v>belanja_tunjangan_keluarga</v>
          </cell>
          <cell r="Z2" t="str">
            <v>belanja_tunjangan_jabatan</v>
          </cell>
          <cell r="AA2" t="str">
            <v>belanja_tunjangan_fungsional</v>
          </cell>
          <cell r="AB2" t="str">
            <v>jumlah_gaji_tunjangan</v>
          </cell>
          <cell r="AC2" t="str">
            <v>belanja_tunjangan_fungsional_umum</v>
          </cell>
          <cell r="AD2" t="str">
            <v>belanja_tunjangan_beras</v>
          </cell>
          <cell r="AE2" t="str">
            <v>belanja_tunjangan_pph</v>
          </cell>
          <cell r="AF2" t="str">
            <v>belanja_pembulatan_gaji</v>
          </cell>
          <cell r="AG2" t="str">
            <v>belanja_iuran_jaminan_kesehatan</v>
          </cell>
          <cell r="AH2" t="str">
            <v>belanja_iuran_jaminan_kecelakaan_kerja</v>
          </cell>
          <cell r="AI2" t="str">
            <v>belanja_iuran_jaminan_kematian</v>
          </cell>
          <cell r="AJ2" t="str">
            <v>tunjangan_jaminan_hari_tua</v>
          </cell>
          <cell r="AK2" t="str">
            <v>tunjangan_jaminan_pensiun</v>
          </cell>
          <cell r="AL2" t="str">
            <v>iwp_1%</v>
          </cell>
          <cell r="AM2" t="str">
            <v>belanja_iuran_simpanan_tapera</v>
          </cell>
          <cell r="AN2" t="str">
            <v>tunjangan_khusus_papua</v>
          </cell>
          <cell r="AO2" t="str">
            <v>jumlah_potongan</v>
          </cell>
          <cell r="AP2" t="str">
            <v>jumlah_ditransfer</v>
          </cell>
          <cell r="AQ2" t="str">
            <v>mkg</v>
          </cell>
          <cell r="AR2" t="str">
            <v>pph_21</v>
          </cell>
          <cell r="AS2" t="str">
            <v>zakat</v>
          </cell>
          <cell r="AT2" t="str">
            <v>bulog</v>
          </cell>
          <cell r="AU2" t="str">
            <v>id_skpd</v>
          </cell>
          <cell r="AV2" t="str">
            <v>desc_id_skpd</v>
          </cell>
          <cell r="AW2" t="str">
            <v>nmsatker</v>
          </cell>
          <cell r="AX2" t="str">
            <v>kode gaji</v>
          </cell>
        </row>
        <row r="3">
          <cell r="A3" t="str">
            <v>198303232022212020</v>
          </cell>
          <cell r="B3" t="str">
            <v>MARIANA, S.Pd</v>
          </cell>
          <cell r="C3" t="str">
            <v>6371046303830006</v>
          </cell>
          <cell r="D3" t="str">
            <v>23-Mar-83</v>
          </cell>
          <cell r="F3" t="str">
            <v>JFU</v>
          </cell>
          <cell r="G3" t="str">
            <v>00</v>
          </cell>
          <cell r="H3" t="str">
            <v>III/a</v>
          </cell>
          <cell r="I3" t="str">
            <v>P3K</v>
          </cell>
          <cell r="K3" t="str">
            <v>YA</v>
          </cell>
          <cell r="M3" t="str">
            <v>HERI PURWANTO</v>
          </cell>
          <cell r="N3" t="str">
            <v>122</v>
          </cell>
          <cell r="O3" t="str">
            <v>BPD KALSEL</v>
          </cell>
          <cell r="P3" t="str">
            <v>167358001731000</v>
          </cell>
          <cell r="Q3" t="str">
            <v>0010301190548</v>
          </cell>
          <cell r="R3" t="str">
            <v>K3</v>
          </cell>
          <cell r="S3">
            <v>2</v>
          </cell>
          <cell r="T3">
            <v>1</v>
          </cell>
          <cell r="U3" t="str">
            <v>3</v>
          </cell>
          <cell r="V3">
            <v>2966500</v>
          </cell>
          <cell r="W3">
            <v>296650</v>
          </cell>
          <cell r="X3">
            <v>118660</v>
          </cell>
          <cell r="Y3">
            <v>415310</v>
          </cell>
          <cell r="Z3">
            <v>0</v>
          </cell>
          <cell r="AA3">
            <v>0</v>
          </cell>
          <cell r="AB3">
            <v>0</v>
          </cell>
          <cell r="AC3">
            <v>185000</v>
          </cell>
          <cell r="AD3">
            <v>289680</v>
          </cell>
          <cell r="AE3">
            <v>0</v>
          </cell>
          <cell r="AF3">
            <v>87</v>
          </cell>
          <cell r="AG3">
            <v>142672</v>
          </cell>
          <cell r="AH3">
            <v>7120</v>
          </cell>
          <cell r="AI3">
            <v>21359</v>
          </cell>
          <cell r="AJ3">
            <v>109909</v>
          </cell>
          <cell r="AK3" t="str">
            <v>0</v>
          </cell>
          <cell r="AL3">
            <v>35668</v>
          </cell>
          <cell r="AM3">
            <v>0</v>
          </cell>
          <cell r="AN3" t="str">
            <v>0</v>
          </cell>
          <cell r="AO3">
            <v>316728</v>
          </cell>
          <cell r="AP3">
            <v>3711000</v>
          </cell>
          <cell r="AQ3">
            <v>0</v>
          </cell>
          <cell r="AR3">
            <v>0</v>
          </cell>
          <cell r="AS3" t="str">
            <v>0</v>
          </cell>
          <cell r="AT3" t="str">
            <v>0</v>
          </cell>
          <cell r="AU3" t="str">
            <v>062</v>
          </cell>
          <cell r="AV3" t="str">
            <v>DINAS PENDIDIKAN - PPPK</v>
          </cell>
          <cell r="AW3" t="str">
            <v>SDN BASIRIH 02</v>
          </cell>
          <cell r="AX3" t="str">
            <v>B - 01</v>
          </cell>
        </row>
        <row r="4">
          <cell r="A4" t="str">
            <v>198608122022212012</v>
          </cell>
          <cell r="B4" t="str">
            <v>SALEHAH, S.Pd</v>
          </cell>
          <cell r="C4" t="str">
            <v>6203015208860012</v>
          </cell>
          <cell r="D4" t="str">
            <v>12-Aug-86</v>
          </cell>
          <cell r="F4" t="str">
            <v>JFU</v>
          </cell>
          <cell r="G4" t="str">
            <v>00</v>
          </cell>
          <cell r="H4" t="str">
            <v>III/a</v>
          </cell>
          <cell r="I4" t="str">
            <v>P3K</v>
          </cell>
          <cell r="K4" t="str">
            <v>TIDAK</v>
          </cell>
          <cell r="N4" t="str">
            <v>122</v>
          </cell>
          <cell r="O4" t="str">
            <v>BPD KALSEL</v>
          </cell>
          <cell r="P4" t="str">
            <v>163342975711000</v>
          </cell>
          <cell r="Q4" t="str">
            <v>0010301195709</v>
          </cell>
          <cell r="R4" t="str">
            <v>T0</v>
          </cell>
          <cell r="S4">
            <v>0</v>
          </cell>
          <cell r="T4">
            <v>0</v>
          </cell>
          <cell r="U4" t="str">
            <v>0</v>
          </cell>
          <cell r="V4">
            <v>2966500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185000</v>
          </cell>
          <cell r="AD4">
            <v>72420</v>
          </cell>
          <cell r="AE4">
            <v>0</v>
          </cell>
          <cell r="AF4">
            <v>6</v>
          </cell>
          <cell r="AG4">
            <v>126060</v>
          </cell>
          <cell r="AH4">
            <v>7120</v>
          </cell>
          <cell r="AI4">
            <v>21359</v>
          </cell>
          <cell r="AJ4">
            <v>96411</v>
          </cell>
          <cell r="AK4" t="str">
            <v>0</v>
          </cell>
          <cell r="AL4">
            <v>31515</v>
          </cell>
          <cell r="AM4">
            <v>0</v>
          </cell>
          <cell r="AN4" t="str">
            <v>0</v>
          </cell>
          <cell r="AO4">
            <v>282465</v>
          </cell>
          <cell r="AP4">
            <v>3096000</v>
          </cell>
          <cell r="AQ4">
            <v>0</v>
          </cell>
          <cell r="AR4">
            <v>0</v>
          </cell>
          <cell r="AS4" t="str">
            <v>0</v>
          </cell>
          <cell r="AT4" t="str">
            <v>0</v>
          </cell>
          <cell r="AU4" t="str">
            <v>062</v>
          </cell>
          <cell r="AV4" t="str">
            <v>DINAS PENDIDIKAN - PPPK</v>
          </cell>
          <cell r="AW4" t="str">
            <v>SDN BASIRIH 02</v>
          </cell>
          <cell r="AX4" t="str">
            <v>B - 01</v>
          </cell>
        </row>
        <row r="5">
          <cell r="A5" t="str">
            <v>199902272022212001</v>
          </cell>
          <cell r="B5" t="str">
            <v>ALDA HERLIANA, S.Pd</v>
          </cell>
          <cell r="C5" t="str">
            <v>6371036702990010</v>
          </cell>
          <cell r="D5" t="str">
            <v>27-Feb-99</v>
          </cell>
          <cell r="F5" t="str">
            <v>JFU</v>
          </cell>
          <cell r="G5" t="str">
            <v>00</v>
          </cell>
          <cell r="H5" t="str">
            <v>III/a</v>
          </cell>
          <cell r="I5" t="str">
            <v>P3K</v>
          </cell>
          <cell r="K5" t="str">
            <v>TIDAK</v>
          </cell>
          <cell r="N5" t="str">
            <v>122</v>
          </cell>
          <cell r="O5" t="str">
            <v>BPD KALSEL</v>
          </cell>
          <cell r="P5" t="str">
            <v>639968577731000</v>
          </cell>
          <cell r="Q5" t="str">
            <v>3200508016</v>
          </cell>
          <cell r="R5" t="str">
            <v>T0</v>
          </cell>
          <cell r="S5">
            <v>0</v>
          </cell>
          <cell r="T5">
            <v>0</v>
          </cell>
          <cell r="U5" t="str">
            <v>0</v>
          </cell>
          <cell r="V5">
            <v>2966500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185000</v>
          </cell>
          <cell r="AD5">
            <v>72420</v>
          </cell>
          <cell r="AE5">
            <v>0</v>
          </cell>
          <cell r="AF5">
            <v>6</v>
          </cell>
          <cell r="AG5">
            <v>126060</v>
          </cell>
          <cell r="AH5">
            <v>7120</v>
          </cell>
          <cell r="AI5">
            <v>21359</v>
          </cell>
          <cell r="AJ5">
            <v>96411</v>
          </cell>
          <cell r="AK5" t="str">
            <v>0</v>
          </cell>
          <cell r="AL5">
            <v>31515</v>
          </cell>
          <cell r="AM5">
            <v>0</v>
          </cell>
          <cell r="AN5" t="str">
            <v>0</v>
          </cell>
          <cell r="AO5">
            <v>282465</v>
          </cell>
          <cell r="AP5">
            <v>3096000</v>
          </cell>
          <cell r="AQ5">
            <v>0</v>
          </cell>
          <cell r="AR5">
            <v>0</v>
          </cell>
          <cell r="AS5" t="str">
            <v>0</v>
          </cell>
          <cell r="AT5" t="str">
            <v>0</v>
          </cell>
          <cell r="AU5" t="str">
            <v>062</v>
          </cell>
          <cell r="AV5" t="str">
            <v>DINAS PENDIDIKAN - PPPK</v>
          </cell>
          <cell r="AW5" t="str">
            <v>SDN BASIRIH 02</v>
          </cell>
          <cell r="AX5" t="str">
            <v>B - 01</v>
          </cell>
        </row>
        <row r="6">
          <cell r="A6" t="str">
            <v>196906032022212002</v>
          </cell>
          <cell r="B6" t="str">
            <v>Dra. NORHASANAH</v>
          </cell>
          <cell r="C6" t="str">
            <v>6371034306690006</v>
          </cell>
          <cell r="D6" t="str">
            <v>03-Jun-69</v>
          </cell>
          <cell r="F6" t="str">
            <v>JFU</v>
          </cell>
          <cell r="G6" t="str">
            <v>00</v>
          </cell>
          <cell r="H6" t="str">
            <v>III/a</v>
          </cell>
          <cell r="I6" t="str">
            <v>P3K</v>
          </cell>
          <cell r="K6" t="str">
            <v>TIDAK</v>
          </cell>
          <cell r="N6" t="str">
            <v>122</v>
          </cell>
          <cell r="O6" t="str">
            <v>BPD KALSEL</v>
          </cell>
          <cell r="P6" t="str">
            <v>164191660731001</v>
          </cell>
          <cell r="Q6" t="str">
            <v>0010301161717</v>
          </cell>
          <cell r="R6" t="str">
            <v>T0</v>
          </cell>
          <cell r="S6">
            <v>0</v>
          </cell>
          <cell r="T6">
            <v>0</v>
          </cell>
          <cell r="U6" t="str">
            <v>0</v>
          </cell>
          <cell r="V6">
            <v>2966500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185000</v>
          </cell>
          <cell r="AD6">
            <v>72420</v>
          </cell>
          <cell r="AE6">
            <v>0</v>
          </cell>
          <cell r="AF6">
            <v>6</v>
          </cell>
          <cell r="AG6">
            <v>126060</v>
          </cell>
          <cell r="AH6">
            <v>7120</v>
          </cell>
          <cell r="AI6">
            <v>21359</v>
          </cell>
          <cell r="AJ6">
            <v>96411</v>
          </cell>
          <cell r="AK6" t="str">
            <v>0</v>
          </cell>
          <cell r="AL6">
            <v>31515</v>
          </cell>
          <cell r="AM6">
            <v>0</v>
          </cell>
          <cell r="AN6" t="str">
            <v>0</v>
          </cell>
          <cell r="AO6">
            <v>282465</v>
          </cell>
          <cell r="AP6">
            <v>3096000</v>
          </cell>
          <cell r="AQ6">
            <v>0</v>
          </cell>
          <cell r="AR6">
            <v>0</v>
          </cell>
          <cell r="AS6" t="str">
            <v>0</v>
          </cell>
          <cell r="AT6" t="str">
            <v>0</v>
          </cell>
          <cell r="AU6" t="str">
            <v>062</v>
          </cell>
          <cell r="AV6" t="str">
            <v>DINAS PENDIDIKAN - PPPK</v>
          </cell>
          <cell r="AW6" t="str">
            <v>SDN BASIRIH 03</v>
          </cell>
          <cell r="AX6" t="str">
            <v>B - 02</v>
          </cell>
        </row>
        <row r="7">
          <cell r="A7" t="str">
            <v>198205192022211004</v>
          </cell>
          <cell r="B7" t="str">
            <v>MUHAMMAD ALI WARDANA, S.Pd</v>
          </cell>
          <cell r="C7" t="str">
            <v>6371041905820008</v>
          </cell>
          <cell r="D7" t="str">
            <v>19-May-82</v>
          </cell>
          <cell r="F7" t="str">
            <v>JFU</v>
          </cell>
          <cell r="G7" t="str">
            <v>00</v>
          </cell>
          <cell r="H7" t="str">
            <v>III/a</v>
          </cell>
          <cell r="I7" t="str">
            <v>P3K</v>
          </cell>
          <cell r="K7" t="str">
            <v>YA</v>
          </cell>
          <cell r="M7" t="str">
            <v>HAIRUNNISA, S.PD</v>
          </cell>
          <cell r="N7" t="str">
            <v>122</v>
          </cell>
          <cell r="O7" t="str">
            <v>BPD KALSEL</v>
          </cell>
          <cell r="P7" t="str">
            <v>163406325731000</v>
          </cell>
          <cell r="Q7" t="str">
            <v>0010301172974</v>
          </cell>
          <cell r="R7" t="str">
            <v>K3</v>
          </cell>
          <cell r="S7">
            <v>2</v>
          </cell>
          <cell r="T7">
            <v>1</v>
          </cell>
          <cell r="U7" t="str">
            <v>3</v>
          </cell>
          <cell r="V7">
            <v>2966500</v>
          </cell>
          <cell r="W7">
            <v>296650</v>
          </cell>
          <cell r="X7">
            <v>118660</v>
          </cell>
          <cell r="Y7">
            <v>415310</v>
          </cell>
          <cell r="Z7">
            <v>0</v>
          </cell>
          <cell r="AA7">
            <v>0</v>
          </cell>
          <cell r="AB7">
            <v>0</v>
          </cell>
          <cell r="AC7">
            <v>185000</v>
          </cell>
          <cell r="AD7">
            <v>289680</v>
          </cell>
          <cell r="AE7">
            <v>0</v>
          </cell>
          <cell r="AF7">
            <v>87</v>
          </cell>
          <cell r="AG7">
            <v>142672</v>
          </cell>
          <cell r="AH7">
            <v>7120</v>
          </cell>
          <cell r="AI7">
            <v>21359</v>
          </cell>
          <cell r="AJ7">
            <v>109909</v>
          </cell>
          <cell r="AK7" t="str">
            <v>0</v>
          </cell>
          <cell r="AL7">
            <v>35668</v>
          </cell>
          <cell r="AM7">
            <v>0</v>
          </cell>
          <cell r="AN7" t="str">
            <v>0</v>
          </cell>
          <cell r="AO7">
            <v>316728</v>
          </cell>
          <cell r="AP7">
            <v>3711000</v>
          </cell>
          <cell r="AQ7">
            <v>0</v>
          </cell>
          <cell r="AR7">
            <v>0</v>
          </cell>
          <cell r="AS7" t="str">
            <v>0</v>
          </cell>
          <cell r="AT7" t="str">
            <v>0</v>
          </cell>
          <cell r="AU7" t="str">
            <v>062</v>
          </cell>
          <cell r="AV7" t="str">
            <v>DINAS PENDIDIKAN - PPPK</v>
          </cell>
          <cell r="AW7" t="str">
            <v>SDN BASIRIH 03</v>
          </cell>
          <cell r="AX7" t="str">
            <v>B - 02</v>
          </cell>
        </row>
        <row r="8">
          <cell r="A8" t="str">
            <v>199206212022212006</v>
          </cell>
          <cell r="B8" t="str">
            <v>ANNISA FAUZIA, S.Pd</v>
          </cell>
          <cell r="C8" t="str">
            <v>6371036106920008</v>
          </cell>
          <cell r="D8" t="str">
            <v>21-Jun-92</v>
          </cell>
          <cell r="F8" t="str">
            <v>JFU</v>
          </cell>
          <cell r="G8" t="str">
            <v>00</v>
          </cell>
          <cell r="H8" t="str">
            <v>III/a</v>
          </cell>
          <cell r="I8" t="str">
            <v>P3K</v>
          </cell>
          <cell r="K8" t="str">
            <v>YA</v>
          </cell>
          <cell r="M8" t="str">
            <v>ACHMAD SAIFUL</v>
          </cell>
          <cell r="N8" t="str">
            <v>122</v>
          </cell>
          <cell r="O8" t="str">
            <v>BPD KALSEL</v>
          </cell>
          <cell r="P8" t="str">
            <v>843191453731000</v>
          </cell>
          <cell r="Q8" t="str">
            <v>0010301190646</v>
          </cell>
          <cell r="R8" t="str">
            <v>K2</v>
          </cell>
          <cell r="S8">
            <v>1</v>
          </cell>
          <cell r="T8">
            <v>1</v>
          </cell>
          <cell r="U8" t="str">
            <v>2</v>
          </cell>
          <cell r="V8">
            <v>2966500</v>
          </cell>
          <cell r="W8">
            <v>296650</v>
          </cell>
          <cell r="X8">
            <v>59330</v>
          </cell>
          <cell r="Y8">
            <v>355980</v>
          </cell>
          <cell r="Z8">
            <v>0</v>
          </cell>
          <cell r="AA8">
            <v>0</v>
          </cell>
          <cell r="AB8">
            <v>0</v>
          </cell>
          <cell r="AC8">
            <v>185000</v>
          </cell>
          <cell r="AD8">
            <v>217260</v>
          </cell>
          <cell r="AE8">
            <v>0</v>
          </cell>
          <cell r="AF8">
            <v>16</v>
          </cell>
          <cell r="AG8">
            <v>140299</v>
          </cell>
          <cell r="AH8">
            <v>7120</v>
          </cell>
          <cell r="AI8">
            <v>21359</v>
          </cell>
          <cell r="AJ8">
            <v>107981</v>
          </cell>
          <cell r="AK8" t="str">
            <v>0</v>
          </cell>
          <cell r="AL8">
            <v>35075</v>
          </cell>
          <cell r="AM8">
            <v>0</v>
          </cell>
          <cell r="AN8" t="str">
            <v>0</v>
          </cell>
          <cell r="AO8">
            <v>311834</v>
          </cell>
          <cell r="AP8">
            <v>3581700</v>
          </cell>
          <cell r="AQ8">
            <v>0</v>
          </cell>
          <cell r="AR8">
            <v>0</v>
          </cell>
          <cell r="AS8" t="str">
            <v>0</v>
          </cell>
          <cell r="AT8" t="str">
            <v>0</v>
          </cell>
          <cell r="AU8" t="str">
            <v>062</v>
          </cell>
          <cell r="AV8" t="str">
            <v>DINAS PENDIDIKAN - PPPK</v>
          </cell>
          <cell r="AW8" t="str">
            <v>SDN BASIRIH 03</v>
          </cell>
          <cell r="AX8" t="str">
            <v>B - 02</v>
          </cell>
        </row>
        <row r="9">
          <cell r="A9" t="str">
            <v>199405152022212006</v>
          </cell>
          <cell r="B9" t="str">
            <v>VERA NUR AULIANTI, S.Pd</v>
          </cell>
          <cell r="C9" t="str">
            <v>6371035505940016</v>
          </cell>
          <cell r="D9" t="str">
            <v>15-May-94</v>
          </cell>
          <cell r="F9" t="str">
            <v>JFU</v>
          </cell>
          <cell r="G9" t="str">
            <v>00</v>
          </cell>
          <cell r="H9" t="str">
            <v>III/a</v>
          </cell>
          <cell r="I9" t="str">
            <v>P3K</v>
          </cell>
          <cell r="K9" t="str">
            <v>YA</v>
          </cell>
          <cell r="L9" t="str">
            <v/>
          </cell>
          <cell r="M9" t="str">
            <v>MUHAMMAD RAMADHANI</v>
          </cell>
          <cell r="N9" t="str">
            <v>122</v>
          </cell>
          <cell r="O9" t="str">
            <v>BPD KALSEL</v>
          </cell>
          <cell r="P9" t="str">
            <v>820034718731000</v>
          </cell>
          <cell r="Q9" t="str">
            <v>0010301802981</v>
          </cell>
          <cell r="R9" t="str">
            <v>K1</v>
          </cell>
          <cell r="S9">
            <v>0</v>
          </cell>
          <cell r="T9">
            <v>1</v>
          </cell>
          <cell r="U9" t="str">
            <v>1</v>
          </cell>
          <cell r="V9">
            <v>2966500</v>
          </cell>
          <cell r="W9">
            <v>296650</v>
          </cell>
          <cell r="X9">
            <v>0</v>
          </cell>
          <cell r="Y9">
            <v>296650</v>
          </cell>
          <cell r="Z9">
            <v>0</v>
          </cell>
          <cell r="AA9">
            <v>0</v>
          </cell>
          <cell r="AB9">
            <v>0</v>
          </cell>
          <cell r="AC9">
            <v>185000</v>
          </cell>
          <cell r="AD9">
            <v>144840</v>
          </cell>
          <cell r="AE9">
            <v>0</v>
          </cell>
          <cell r="AF9">
            <v>44</v>
          </cell>
          <cell r="AG9">
            <v>137926</v>
          </cell>
          <cell r="AH9">
            <v>7120</v>
          </cell>
          <cell r="AI9">
            <v>21359</v>
          </cell>
          <cell r="AJ9">
            <v>106052</v>
          </cell>
          <cell r="AK9" t="str">
            <v>0</v>
          </cell>
          <cell r="AL9">
            <v>34482</v>
          </cell>
          <cell r="AM9">
            <v>0</v>
          </cell>
          <cell r="AN9" t="str">
            <v>0</v>
          </cell>
          <cell r="AO9">
            <v>306939</v>
          </cell>
          <cell r="AP9">
            <v>3452500</v>
          </cell>
          <cell r="AQ9">
            <v>0</v>
          </cell>
          <cell r="AR9">
            <v>0</v>
          </cell>
          <cell r="AS9" t="str">
            <v>0</v>
          </cell>
          <cell r="AT9" t="str">
            <v>0</v>
          </cell>
          <cell r="AU9" t="str">
            <v>062</v>
          </cell>
          <cell r="AV9" t="str">
            <v>DINAS PENDIDIKAN - PPPK</v>
          </cell>
          <cell r="AW9" t="str">
            <v>SDN BASIRIH 03</v>
          </cell>
          <cell r="AX9" t="str">
            <v>B - 02</v>
          </cell>
        </row>
        <row r="10">
          <cell r="A10" t="str">
            <v>199408182022212011</v>
          </cell>
          <cell r="B10" t="str">
            <v>MAULIDAH, S.Pd</v>
          </cell>
          <cell r="C10" t="str">
            <v>6371015808940008</v>
          </cell>
          <cell r="D10" t="str">
            <v>18-Aug-94</v>
          </cell>
          <cell r="F10" t="str">
            <v>JFU</v>
          </cell>
          <cell r="G10" t="str">
            <v>00</v>
          </cell>
          <cell r="H10" t="str">
            <v>III/a</v>
          </cell>
          <cell r="I10" t="str">
            <v>P3K</v>
          </cell>
          <cell r="K10" t="str">
            <v>TIDAK</v>
          </cell>
          <cell r="N10" t="str">
            <v>122</v>
          </cell>
          <cell r="O10" t="str">
            <v>BPD KALSEL</v>
          </cell>
          <cell r="P10" t="str">
            <v>650455868731000</v>
          </cell>
          <cell r="Q10" t="str">
            <v>3200582577</v>
          </cell>
          <cell r="R10" t="str">
            <v>T0</v>
          </cell>
          <cell r="S10">
            <v>0</v>
          </cell>
          <cell r="T10">
            <v>0</v>
          </cell>
          <cell r="U10" t="str">
            <v>0</v>
          </cell>
          <cell r="V10">
            <v>2966500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185000</v>
          </cell>
          <cell r="AD10">
            <v>72420</v>
          </cell>
          <cell r="AE10">
            <v>0</v>
          </cell>
          <cell r="AF10">
            <v>6</v>
          </cell>
          <cell r="AG10">
            <v>126060</v>
          </cell>
          <cell r="AH10">
            <v>7120</v>
          </cell>
          <cell r="AI10">
            <v>21359</v>
          </cell>
          <cell r="AJ10">
            <v>96411</v>
          </cell>
          <cell r="AK10" t="str">
            <v>0</v>
          </cell>
          <cell r="AL10">
            <v>31515</v>
          </cell>
          <cell r="AM10">
            <v>0</v>
          </cell>
          <cell r="AN10" t="str">
            <v>0</v>
          </cell>
          <cell r="AO10">
            <v>282465</v>
          </cell>
          <cell r="AP10">
            <v>3096000</v>
          </cell>
          <cell r="AQ10">
            <v>0</v>
          </cell>
          <cell r="AR10">
            <v>0</v>
          </cell>
          <cell r="AS10" t="str">
            <v>0</v>
          </cell>
          <cell r="AT10" t="str">
            <v>0</v>
          </cell>
          <cell r="AU10" t="str">
            <v>062</v>
          </cell>
          <cell r="AV10" t="str">
            <v>DINAS PENDIDIKAN - PPPK</v>
          </cell>
          <cell r="AW10" t="str">
            <v>SDN BASIRIH 03</v>
          </cell>
          <cell r="AX10" t="str">
            <v>B - 02</v>
          </cell>
        </row>
        <row r="11">
          <cell r="A11" t="str">
            <v>199502212022211001</v>
          </cell>
          <cell r="B11" t="str">
            <v>MUHAMMAD RIDHO RAHMADANI, S.Pd</v>
          </cell>
          <cell r="C11" t="str">
            <v>6303052102950008</v>
          </cell>
          <cell r="D11" t="str">
            <v>21-Feb-95</v>
          </cell>
          <cell r="F11" t="str">
            <v>JFU</v>
          </cell>
          <cell r="G11" t="str">
            <v>00</v>
          </cell>
          <cell r="H11" t="str">
            <v>III/a</v>
          </cell>
          <cell r="I11" t="str">
            <v>P3K</v>
          </cell>
          <cell r="K11" t="str">
            <v>YA</v>
          </cell>
          <cell r="M11" t="str">
            <v>ERNA FATMAWATI</v>
          </cell>
          <cell r="N11" t="str">
            <v>122</v>
          </cell>
          <cell r="O11" t="str">
            <v>BPD KALSEL</v>
          </cell>
          <cell r="P11" t="str">
            <v>936660430732000</v>
          </cell>
          <cell r="Q11" t="str">
            <v>0010301465372</v>
          </cell>
          <cell r="R11" t="str">
            <v>K2</v>
          </cell>
          <cell r="S11">
            <v>1</v>
          </cell>
          <cell r="T11">
            <v>1</v>
          </cell>
          <cell r="U11" t="str">
            <v>2</v>
          </cell>
          <cell r="V11">
            <v>2966500</v>
          </cell>
          <cell r="W11">
            <v>296650</v>
          </cell>
          <cell r="X11">
            <v>59330</v>
          </cell>
          <cell r="Y11">
            <v>355980</v>
          </cell>
          <cell r="Z11">
            <v>0</v>
          </cell>
          <cell r="AA11">
            <v>0</v>
          </cell>
          <cell r="AB11">
            <v>0</v>
          </cell>
          <cell r="AC11">
            <v>185000</v>
          </cell>
          <cell r="AD11">
            <v>217260</v>
          </cell>
          <cell r="AE11">
            <v>0</v>
          </cell>
          <cell r="AF11">
            <v>16</v>
          </cell>
          <cell r="AG11">
            <v>140299</v>
          </cell>
          <cell r="AH11">
            <v>7120</v>
          </cell>
          <cell r="AI11">
            <v>21359</v>
          </cell>
          <cell r="AJ11">
            <v>107981</v>
          </cell>
          <cell r="AK11" t="str">
            <v>0</v>
          </cell>
          <cell r="AL11">
            <v>35075</v>
          </cell>
          <cell r="AM11">
            <v>0</v>
          </cell>
          <cell r="AN11" t="str">
            <v>0</v>
          </cell>
          <cell r="AO11">
            <v>311834</v>
          </cell>
          <cell r="AP11">
            <v>3581700</v>
          </cell>
          <cell r="AQ11">
            <v>0</v>
          </cell>
          <cell r="AR11">
            <v>0</v>
          </cell>
          <cell r="AS11" t="str">
            <v>0</v>
          </cell>
          <cell r="AT11" t="str">
            <v>0</v>
          </cell>
          <cell r="AU11" t="str">
            <v>062</v>
          </cell>
          <cell r="AV11" t="str">
            <v>DINAS PENDIDIKAN - PPPK</v>
          </cell>
          <cell r="AW11" t="str">
            <v>SDN BASIRIH 03</v>
          </cell>
          <cell r="AX11" t="str">
            <v>B - 02</v>
          </cell>
        </row>
        <row r="12">
          <cell r="A12" t="str">
            <v>197210022022211001</v>
          </cell>
          <cell r="B12" t="str">
            <v>ABDUL MUKNI, S.Pd.I</v>
          </cell>
          <cell r="C12" t="str">
            <v>6371030210720012</v>
          </cell>
          <cell r="D12" t="str">
            <v>02-Oct-72</v>
          </cell>
          <cell r="F12" t="str">
            <v>JFU</v>
          </cell>
          <cell r="G12" t="str">
            <v>00</v>
          </cell>
          <cell r="H12" t="str">
            <v>III/a</v>
          </cell>
          <cell r="I12" t="str">
            <v>P3K</v>
          </cell>
          <cell r="K12" t="str">
            <v>YA</v>
          </cell>
          <cell r="M12" t="str">
            <v>ROHLIANA</v>
          </cell>
          <cell r="N12" t="str">
            <v>122</v>
          </cell>
          <cell r="O12" t="str">
            <v>BPD KALSEL</v>
          </cell>
          <cell r="P12" t="str">
            <v>166057414731000</v>
          </cell>
          <cell r="Q12" t="str">
            <v>3200510444</v>
          </cell>
          <cell r="R12" t="str">
            <v>K3</v>
          </cell>
          <cell r="S12">
            <v>2</v>
          </cell>
          <cell r="T12">
            <v>1</v>
          </cell>
          <cell r="U12" t="str">
            <v>3</v>
          </cell>
          <cell r="V12">
            <v>2966500</v>
          </cell>
          <cell r="W12">
            <v>296650</v>
          </cell>
          <cell r="X12">
            <v>118660</v>
          </cell>
          <cell r="Y12">
            <v>415310</v>
          </cell>
          <cell r="Z12">
            <v>0</v>
          </cell>
          <cell r="AA12">
            <v>0</v>
          </cell>
          <cell r="AB12">
            <v>0</v>
          </cell>
          <cell r="AC12">
            <v>185000</v>
          </cell>
          <cell r="AD12">
            <v>289680</v>
          </cell>
          <cell r="AE12">
            <v>0</v>
          </cell>
          <cell r="AF12">
            <v>87</v>
          </cell>
          <cell r="AG12">
            <v>142672</v>
          </cell>
          <cell r="AH12">
            <v>7120</v>
          </cell>
          <cell r="AI12">
            <v>21359</v>
          </cell>
          <cell r="AJ12">
            <v>109909</v>
          </cell>
          <cell r="AK12" t="str">
            <v>0</v>
          </cell>
          <cell r="AL12">
            <v>35668</v>
          </cell>
          <cell r="AM12">
            <v>0</v>
          </cell>
          <cell r="AN12" t="str">
            <v>0</v>
          </cell>
          <cell r="AO12">
            <v>316728</v>
          </cell>
          <cell r="AP12">
            <v>3711000</v>
          </cell>
          <cell r="AQ12">
            <v>0</v>
          </cell>
          <cell r="AR12">
            <v>0</v>
          </cell>
          <cell r="AS12" t="str">
            <v>0</v>
          </cell>
          <cell r="AT12" t="str">
            <v>0</v>
          </cell>
          <cell r="AU12" t="str">
            <v>062</v>
          </cell>
          <cell r="AV12" t="str">
            <v>DINAS PENDIDIKAN - PPPK</v>
          </cell>
          <cell r="AW12" t="str">
            <v>SDN BASIRIH 06</v>
          </cell>
          <cell r="AX12" t="str">
            <v>B - 03</v>
          </cell>
        </row>
        <row r="13">
          <cell r="A13" t="str">
            <v>198105192022211003</v>
          </cell>
          <cell r="B13" t="str">
            <v>MUHAMMAD YUSUF, S.Pd</v>
          </cell>
          <cell r="C13" t="str">
            <v>6371011905810006</v>
          </cell>
          <cell r="D13" t="str">
            <v>19-May-81</v>
          </cell>
          <cell r="F13" t="str">
            <v>JFU</v>
          </cell>
          <cell r="G13" t="str">
            <v>00</v>
          </cell>
          <cell r="H13" t="str">
            <v>III/a</v>
          </cell>
          <cell r="I13" t="str">
            <v>P3K</v>
          </cell>
          <cell r="K13" t="str">
            <v>YA</v>
          </cell>
          <cell r="M13" t="str">
            <v>RAUDAH</v>
          </cell>
          <cell r="N13" t="str">
            <v>122</v>
          </cell>
          <cell r="O13" t="str">
            <v>BPD KALSEL</v>
          </cell>
          <cell r="P13" t="str">
            <v>756243564731000</v>
          </cell>
          <cell r="Q13" t="str">
            <v>0010301193332</v>
          </cell>
          <cell r="R13" t="str">
            <v>K2</v>
          </cell>
          <cell r="S13">
            <v>1</v>
          </cell>
          <cell r="T13">
            <v>1</v>
          </cell>
          <cell r="U13" t="str">
            <v>2</v>
          </cell>
          <cell r="V13">
            <v>2966500</v>
          </cell>
          <cell r="W13">
            <v>296650</v>
          </cell>
          <cell r="X13">
            <v>59330</v>
          </cell>
          <cell r="Y13">
            <v>355980</v>
          </cell>
          <cell r="Z13">
            <v>0</v>
          </cell>
          <cell r="AA13">
            <v>0</v>
          </cell>
          <cell r="AB13">
            <v>0</v>
          </cell>
          <cell r="AC13">
            <v>185000</v>
          </cell>
          <cell r="AD13">
            <v>217260</v>
          </cell>
          <cell r="AE13">
            <v>0</v>
          </cell>
          <cell r="AF13">
            <v>16</v>
          </cell>
          <cell r="AG13">
            <v>140299</v>
          </cell>
          <cell r="AH13">
            <v>7120</v>
          </cell>
          <cell r="AI13">
            <v>21359</v>
          </cell>
          <cell r="AJ13">
            <v>107981</v>
          </cell>
          <cell r="AK13" t="str">
            <v>0</v>
          </cell>
          <cell r="AL13">
            <v>35075</v>
          </cell>
          <cell r="AM13">
            <v>0</v>
          </cell>
          <cell r="AN13" t="str">
            <v>0</v>
          </cell>
          <cell r="AO13">
            <v>311834</v>
          </cell>
          <cell r="AP13">
            <v>3581700</v>
          </cell>
          <cell r="AQ13">
            <v>0</v>
          </cell>
          <cell r="AR13">
            <v>0</v>
          </cell>
          <cell r="AS13" t="str">
            <v>0</v>
          </cell>
          <cell r="AT13" t="str">
            <v>0</v>
          </cell>
          <cell r="AU13" t="str">
            <v>062</v>
          </cell>
          <cell r="AV13" t="str">
            <v>DINAS PENDIDIKAN - PPPK</v>
          </cell>
          <cell r="AW13" t="str">
            <v>SDN BASIRIH 06</v>
          </cell>
          <cell r="AX13" t="str">
            <v>B - 03</v>
          </cell>
        </row>
        <row r="14">
          <cell r="A14" t="str">
            <v>198811162022212007</v>
          </cell>
          <cell r="B14" t="str">
            <v>FATMAH, S.Pd</v>
          </cell>
          <cell r="C14" t="str">
            <v>6371035611880006</v>
          </cell>
          <cell r="D14" t="str">
            <v>16-Nov-88</v>
          </cell>
          <cell r="F14" t="str">
            <v>JFU</v>
          </cell>
          <cell r="G14" t="str">
            <v>00</v>
          </cell>
          <cell r="H14" t="str">
            <v>III/a</v>
          </cell>
          <cell r="I14" t="str">
            <v>P3K</v>
          </cell>
          <cell r="K14" t="str">
            <v>YA</v>
          </cell>
          <cell r="M14" t="str">
            <v>MUHAMMAD</v>
          </cell>
          <cell r="N14" t="str">
            <v>122</v>
          </cell>
          <cell r="O14" t="str">
            <v>BPD KALSEL</v>
          </cell>
          <cell r="P14" t="str">
            <v>844504878731000</v>
          </cell>
          <cell r="Q14" t="str">
            <v>0010301177301</v>
          </cell>
          <cell r="R14" t="str">
            <v>K3</v>
          </cell>
          <cell r="S14">
            <v>2</v>
          </cell>
          <cell r="T14">
            <v>1</v>
          </cell>
          <cell r="U14" t="str">
            <v>3</v>
          </cell>
          <cell r="V14">
            <v>2966500</v>
          </cell>
          <cell r="W14">
            <v>296650</v>
          </cell>
          <cell r="X14">
            <v>118660</v>
          </cell>
          <cell r="Y14">
            <v>415310</v>
          </cell>
          <cell r="Z14">
            <v>0</v>
          </cell>
          <cell r="AA14">
            <v>0</v>
          </cell>
          <cell r="AB14">
            <v>0</v>
          </cell>
          <cell r="AC14">
            <v>185000</v>
          </cell>
          <cell r="AD14">
            <v>289680</v>
          </cell>
          <cell r="AE14">
            <v>0</v>
          </cell>
          <cell r="AF14">
            <v>87</v>
          </cell>
          <cell r="AG14">
            <v>142672</v>
          </cell>
          <cell r="AH14">
            <v>7120</v>
          </cell>
          <cell r="AI14">
            <v>21359</v>
          </cell>
          <cell r="AJ14">
            <v>109909</v>
          </cell>
          <cell r="AK14" t="str">
            <v>0</v>
          </cell>
          <cell r="AL14">
            <v>35668</v>
          </cell>
          <cell r="AM14">
            <v>0</v>
          </cell>
          <cell r="AN14" t="str">
            <v>0</v>
          </cell>
          <cell r="AO14">
            <v>316728</v>
          </cell>
          <cell r="AP14">
            <v>3711000</v>
          </cell>
          <cell r="AQ14">
            <v>0</v>
          </cell>
          <cell r="AR14">
            <v>0</v>
          </cell>
          <cell r="AS14" t="str">
            <v>0</v>
          </cell>
          <cell r="AT14" t="str">
            <v>0</v>
          </cell>
          <cell r="AU14" t="str">
            <v>062</v>
          </cell>
          <cell r="AV14" t="str">
            <v>DINAS PENDIDIKAN - PPPK</v>
          </cell>
          <cell r="AW14" t="str">
            <v>SDN BASIRIH 06</v>
          </cell>
          <cell r="AX14" t="str">
            <v>B - 03</v>
          </cell>
        </row>
        <row r="15">
          <cell r="A15" t="str">
            <v>198904202022212006</v>
          </cell>
          <cell r="B15" t="str">
            <v>NENI WIDIYAYANTI, S.Pd</v>
          </cell>
          <cell r="C15" t="str">
            <v>6371036004890004</v>
          </cell>
          <cell r="D15" t="str">
            <v>20-Apr-89</v>
          </cell>
          <cell r="F15" t="str">
            <v>JFU</v>
          </cell>
          <cell r="G15" t="str">
            <v>00</v>
          </cell>
          <cell r="H15" t="str">
            <v>III/a</v>
          </cell>
          <cell r="I15" t="str">
            <v>P3K</v>
          </cell>
          <cell r="K15" t="str">
            <v>TIDAK</v>
          </cell>
          <cell r="N15" t="str">
            <v>122</v>
          </cell>
          <cell r="O15" t="str">
            <v>BPD KALSEL</v>
          </cell>
          <cell r="P15" t="str">
            <v>844453522731000</v>
          </cell>
          <cell r="Q15" t="str">
            <v>0010301178394</v>
          </cell>
          <cell r="R15" t="str">
            <v>T0</v>
          </cell>
          <cell r="S15">
            <v>0</v>
          </cell>
          <cell r="T15">
            <v>0</v>
          </cell>
          <cell r="U15" t="str">
            <v>0</v>
          </cell>
          <cell r="V15">
            <v>2966500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185000</v>
          </cell>
          <cell r="AD15">
            <v>72420</v>
          </cell>
          <cell r="AE15">
            <v>0</v>
          </cell>
          <cell r="AF15">
            <v>6</v>
          </cell>
          <cell r="AG15">
            <v>126060</v>
          </cell>
          <cell r="AH15">
            <v>7120</v>
          </cell>
          <cell r="AI15">
            <v>21359</v>
          </cell>
          <cell r="AJ15">
            <v>96411</v>
          </cell>
          <cell r="AK15" t="str">
            <v>0</v>
          </cell>
          <cell r="AL15">
            <v>31515</v>
          </cell>
          <cell r="AM15">
            <v>0</v>
          </cell>
          <cell r="AN15" t="str">
            <v>0</v>
          </cell>
          <cell r="AO15">
            <v>282465</v>
          </cell>
          <cell r="AP15">
            <v>3096000</v>
          </cell>
          <cell r="AQ15">
            <v>0</v>
          </cell>
          <cell r="AR15">
            <v>0</v>
          </cell>
          <cell r="AS15" t="str">
            <v>0</v>
          </cell>
          <cell r="AT15" t="str">
            <v>0</v>
          </cell>
          <cell r="AU15" t="str">
            <v>062</v>
          </cell>
          <cell r="AV15" t="str">
            <v>DINAS PENDIDIKAN - PPPK</v>
          </cell>
          <cell r="AW15" t="str">
            <v>SDN BASIRIH 06</v>
          </cell>
          <cell r="AX15" t="str">
            <v>B - 03</v>
          </cell>
        </row>
        <row r="16">
          <cell r="A16" t="str">
            <v>199301202022212008</v>
          </cell>
          <cell r="B16" t="str">
            <v>SOPIAH, S.Pd</v>
          </cell>
          <cell r="C16" t="str">
            <v>6371036001930005</v>
          </cell>
          <cell r="D16" t="str">
            <v>20-Jan-93</v>
          </cell>
          <cell r="F16" t="str">
            <v>JFU</v>
          </cell>
          <cell r="G16" t="str">
            <v>00</v>
          </cell>
          <cell r="H16" t="str">
            <v>III/a</v>
          </cell>
          <cell r="I16" t="str">
            <v>P3K</v>
          </cell>
          <cell r="K16" t="str">
            <v>YA</v>
          </cell>
          <cell r="M16" t="str">
            <v>FAHRIANOOR</v>
          </cell>
          <cell r="N16" t="str">
            <v>122</v>
          </cell>
          <cell r="O16" t="str">
            <v>BPD KALSEL</v>
          </cell>
          <cell r="P16" t="str">
            <v>412513814731000</v>
          </cell>
          <cell r="Q16" t="str">
            <v>0010301465489</v>
          </cell>
          <cell r="R16" t="str">
            <v>K2</v>
          </cell>
          <cell r="S16">
            <v>1</v>
          </cell>
          <cell r="T16">
            <v>1</v>
          </cell>
          <cell r="U16" t="str">
            <v>2</v>
          </cell>
          <cell r="V16">
            <v>2966500</v>
          </cell>
          <cell r="W16">
            <v>296650</v>
          </cell>
          <cell r="X16">
            <v>59330</v>
          </cell>
          <cell r="Y16">
            <v>355980</v>
          </cell>
          <cell r="Z16">
            <v>0</v>
          </cell>
          <cell r="AA16">
            <v>0</v>
          </cell>
          <cell r="AB16">
            <v>0</v>
          </cell>
          <cell r="AC16">
            <v>185000</v>
          </cell>
          <cell r="AD16">
            <v>217260</v>
          </cell>
          <cell r="AE16">
            <v>0</v>
          </cell>
          <cell r="AF16">
            <v>16</v>
          </cell>
          <cell r="AG16">
            <v>140299</v>
          </cell>
          <cell r="AH16">
            <v>7120</v>
          </cell>
          <cell r="AI16">
            <v>21359</v>
          </cell>
          <cell r="AJ16">
            <v>107981</v>
          </cell>
          <cell r="AK16" t="str">
            <v>0</v>
          </cell>
          <cell r="AL16">
            <v>35075</v>
          </cell>
          <cell r="AM16">
            <v>0</v>
          </cell>
          <cell r="AN16" t="str">
            <v>0</v>
          </cell>
          <cell r="AO16">
            <v>311834</v>
          </cell>
          <cell r="AP16">
            <v>3581700</v>
          </cell>
          <cell r="AQ16">
            <v>0</v>
          </cell>
          <cell r="AR16">
            <v>0</v>
          </cell>
          <cell r="AS16" t="str">
            <v>0</v>
          </cell>
          <cell r="AT16" t="str">
            <v>0</v>
          </cell>
          <cell r="AU16" t="str">
            <v>062</v>
          </cell>
          <cell r="AV16" t="str">
            <v>DINAS PENDIDIKAN - PPPK</v>
          </cell>
          <cell r="AW16" t="str">
            <v>SDN BASIRIH 06</v>
          </cell>
          <cell r="AX16" t="str">
            <v>B - 03</v>
          </cell>
        </row>
        <row r="17">
          <cell r="A17" t="str">
            <v>199403292022211004</v>
          </cell>
          <cell r="B17" t="str">
            <v>ERWIN ALDI HIDAYAT, S.Pd</v>
          </cell>
          <cell r="C17" t="str">
            <v>6304052903940001</v>
          </cell>
          <cell r="D17" t="str">
            <v>29-Mar-94</v>
          </cell>
          <cell r="F17" t="str">
            <v>JFU</v>
          </cell>
          <cell r="G17" t="str">
            <v>00</v>
          </cell>
          <cell r="H17" t="str">
            <v>III/a</v>
          </cell>
          <cell r="I17" t="str">
            <v>P3K</v>
          </cell>
          <cell r="K17" t="str">
            <v>TIDAK</v>
          </cell>
          <cell r="N17" t="str">
            <v>122</v>
          </cell>
          <cell r="O17" t="str">
            <v>BPD KALSEL</v>
          </cell>
          <cell r="P17" t="str">
            <v>841731615731000</v>
          </cell>
          <cell r="Q17" t="str">
            <v>0010301403939</v>
          </cell>
          <cell r="R17" t="str">
            <v>T0</v>
          </cell>
          <cell r="S17">
            <v>0</v>
          </cell>
          <cell r="T17">
            <v>0</v>
          </cell>
          <cell r="U17" t="str">
            <v>0</v>
          </cell>
          <cell r="V17">
            <v>2966500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185000</v>
          </cell>
          <cell r="AD17">
            <v>72420</v>
          </cell>
          <cell r="AE17">
            <v>0</v>
          </cell>
          <cell r="AF17">
            <v>6</v>
          </cell>
          <cell r="AG17">
            <v>126060</v>
          </cell>
          <cell r="AH17">
            <v>7120</v>
          </cell>
          <cell r="AI17">
            <v>21359</v>
          </cell>
          <cell r="AJ17">
            <v>96411</v>
          </cell>
          <cell r="AK17" t="str">
            <v>0</v>
          </cell>
          <cell r="AL17">
            <v>31515</v>
          </cell>
          <cell r="AM17">
            <v>0</v>
          </cell>
          <cell r="AN17" t="str">
            <v>0</v>
          </cell>
          <cell r="AO17">
            <v>282465</v>
          </cell>
          <cell r="AP17">
            <v>3096000</v>
          </cell>
          <cell r="AQ17">
            <v>0</v>
          </cell>
          <cell r="AR17">
            <v>0</v>
          </cell>
          <cell r="AS17" t="str">
            <v>0</v>
          </cell>
          <cell r="AT17" t="str">
            <v>0</v>
          </cell>
          <cell r="AU17" t="str">
            <v>062</v>
          </cell>
          <cell r="AV17" t="str">
            <v>DINAS PENDIDIKAN - PPPK</v>
          </cell>
          <cell r="AW17" t="str">
            <v>SDN BASIRIH 06</v>
          </cell>
          <cell r="AX17" t="str">
            <v>B - 03</v>
          </cell>
        </row>
        <row r="18">
          <cell r="A18" t="str">
            <v>198010072022212009</v>
          </cell>
          <cell r="B18" t="str">
            <v>MASPIAH, S.Pd</v>
          </cell>
          <cell r="C18" t="str">
            <v>6371034710800008</v>
          </cell>
          <cell r="D18" t="str">
            <v>07-Oct-80</v>
          </cell>
          <cell r="F18" t="str">
            <v>JFU</v>
          </cell>
          <cell r="G18" t="str">
            <v>00</v>
          </cell>
          <cell r="H18" t="str">
            <v>III/a</v>
          </cell>
          <cell r="I18" t="str">
            <v>P3K</v>
          </cell>
          <cell r="K18" t="str">
            <v>YA</v>
          </cell>
          <cell r="M18" t="str">
            <v>ALPIANNOOR</v>
          </cell>
          <cell r="N18" t="str">
            <v>122</v>
          </cell>
          <cell r="O18" t="str">
            <v>BPD KALSEL</v>
          </cell>
          <cell r="P18" t="str">
            <v>167321058731000</v>
          </cell>
          <cell r="Q18" t="str">
            <v>3200506919</v>
          </cell>
          <cell r="R18" t="str">
            <v>K2</v>
          </cell>
          <cell r="S18">
            <v>1</v>
          </cell>
          <cell r="T18">
            <v>1</v>
          </cell>
          <cell r="U18" t="str">
            <v>2</v>
          </cell>
          <cell r="V18">
            <v>2966500</v>
          </cell>
          <cell r="W18">
            <v>296650</v>
          </cell>
          <cell r="X18">
            <v>59330</v>
          </cell>
          <cell r="Y18">
            <v>355980</v>
          </cell>
          <cell r="Z18">
            <v>0</v>
          </cell>
          <cell r="AA18">
            <v>0</v>
          </cell>
          <cell r="AB18">
            <v>0</v>
          </cell>
          <cell r="AC18">
            <v>185000</v>
          </cell>
          <cell r="AD18">
            <v>217260</v>
          </cell>
          <cell r="AE18">
            <v>0</v>
          </cell>
          <cell r="AF18">
            <v>16</v>
          </cell>
          <cell r="AG18">
            <v>140299</v>
          </cell>
          <cell r="AH18">
            <v>7120</v>
          </cell>
          <cell r="AI18">
            <v>21359</v>
          </cell>
          <cell r="AJ18">
            <v>107981</v>
          </cell>
          <cell r="AK18" t="str">
            <v>0</v>
          </cell>
          <cell r="AL18">
            <v>35075</v>
          </cell>
          <cell r="AM18">
            <v>0</v>
          </cell>
          <cell r="AN18" t="str">
            <v>0</v>
          </cell>
          <cell r="AO18">
            <v>311834</v>
          </cell>
          <cell r="AP18">
            <v>3581700</v>
          </cell>
          <cell r="AQ18">
            <v>0</v>
          </cell>
          <cell r="AR18">
            <v>0</v>
          </cell>
          <cell r="AS18" t="str">
            <v>0</v>
          </cell>
          <cell r="AT18" t="str">
            <v>0</v>
          </cell>
          <cell r="AU18" t="str">
            <v>062</v>
          </cell>
          <cell r="AV18" t="str">
            <v>DINAS PENDIDIKAN - PPPK</v>
          </cell>
          <cell r="AW18" t="str">
            <v>SDN BASIRIH 11</v>
          </cell>
          <cell r="AX18" t="str">
            <v>B - 06</v>
          </cell>
        </row>
        <row r="19">
          <cell r="A19" t="str">
            <v>198405172022212021</v>
          </cell>
          <cell r="B19" t="str">
            <v>A. MAYA PUSPITA SARI, S.Pd</v>
          </cell>
          <cell r="C19" t="str">
            <v>6371055705840015</v>
          </cell>
          <cell r="D19" t="str">
            <v>17-May-84</v>
          </cell>
          <cell r="F19" t="str">
            <v>JFU</v>
          </cell>
          <cell r="G19" t="str">
            <v>00</v>
          </cell>
          <cell r="H19" t="str">
            <v>III/a</v>
          </cell>
          <cell r="I19" t="str">
            <v>P3K</v>
          </cell>
          <cell r="K19" t="str">
            <v>YA</v>
          </cell>
          <cell r="M19" t="str">
            <v>RYNALDI</v>
          </cell>
          <cell r="N19" t="str">
            <v>122</v>
          </cell>
          <cell r="O19" t="str">
            <v>BPD KALSEL</v>
          </cell>
          <cell r="P19" t="str">
            <v>167386440731000</v>
          </cell>
          <cell r="Q19" t="str">
            <v>0010301193688</v>
          </cell>
          <cell r="R19" t="str">
            <v>K2</v>
          </cell>
          <cell r="S19">
            <v>1</v>
          </cell>
          <cell r="T19">
            <v>1</v>
          </cell>
          <cell r="U19" t="str">
            <v>2</v>
          </cell>
          <cell r="V19">
            <v>2966500</v>
          </cell>
          <cell r="W19">
            <v>296650</v>
          </cell>
          <cell r="X19">
            <v>59330</v>
          </cell>
          <cell r="Y19">
            <v>355980</v>
          </cell>
          <cell r="Z19">
            <v>0</v>
          </cell>
          <cell r="AA19">
            <v>0</v>
          </cell>
          <cell r="AB19">
            <v>0</v>
          </cell>
          <cell r="AC19">
            <v>185000</v>
          </cell>
          <cell r="AD19">
            <v>217260</v>
          </cell>
          <cell r="AE19">
            <v>0</v>
          </cell>
          <cell r="AF19">
            <v>16</v>
          </cell>
          <cell r="AG19">
            <v>140299</v>
          </cell>
          <cell r="AH19">
            <v>7120</v>
          </cell>
          <cell r="AI19">
            <v>21359</v>
          </cell>
          <cell r="AJ19">
            <v>107981</v>
          </cell>
          <cell r="AK19" t="str">
            <v>0</v>
          </cell>
          <cell r="AL19">
            <v>35075</v>
          </cell>
          <cell r="AM19">
            <v>0</v>
          </cell>
          <cell r="AN19" t="str">
            <v>0</v>
          </cell>
          <cell r="AO19">
            <v>311834</v>
          </cell>
          <cell r="AP19">
            <v>3581700</v>
          </cell>
          <cell r="AQ19">
            <v>0</v>
          </cell>
          <cell r="AR19">
            <v>0</v>
          </cell>
          <cell r="AS19" t="str">
            <v>0</v>
          </cell>
          <cell r="AT19" t="str">
            <v>0</v>
          </cell>
          <cell r="AU19" t="str">
            <v>062</v>
          </cell>
          <cell r="AV19" t="str">
            <v>DINAS PENDIDIKAN - PPPK</v>
          </cell>
          <cell r="AW19" t="str">
            <v>SDN BELITUNG SELATAN 01</v>
          </cell>
          <cell r="AX19" t="str">
            <v>B - 07</v>
          </cell>
        </row>
        <row r="20">
          <cell r="A20" t="str">
            <v>198905292022212006</v>
          </cell>
          <cell r="B20" t="str">
            <v>MAYA FITRIANI, S.Pd</v>
          </cell>
          <cell r="C20" t="str">
            <v>6371036905890014</v>
          </cell>
          <cell r="D20" t="str">
            <v>29-May-89</v>
          </cell>
          <cell r="F20" t="str">
            <v>JFU</v>
          </cell>
          <cell r="G20" t="str">
            <v>00</v>
          </cell>
          <cell r="H20" t="str">
            <v>III/a</v>
          </cell>
          <cell r="I20" t="str">
            <v>P3K</v>
          </cell>
          <cell r="K20" t="str">
            <v>YA</v>
          </cell>
          <cell r="M20" t="str">
            <v>BAYU AZHARI</v>
          </cell>
          <cell r="N20" t="str">
            <v>122</v>
          </cell>
          <cell r="O20" t="str">
            <v>BPD KALSEL</v>
          </cell>
          <cell r="P20" t="str">
            <v>909673519731000</v>
          </cell>
          <cell r="Q20" t="str">
            <v>0010301449883</v>
          </cell>
          <cell r="R20" t="str">
            <v>K2</v>
          </cell>
          <cell r="S20">
            <v>1</v>
          </cell>
          <cell r="T20">
            <v>1</v>
          </cell>
          <cell r="U20" t="str">
            <v>2</v>
          </cell>
          <cell r="V20">
            <v>2966500</v>
          </cell>
          <cell r="W20">
            <v>296650</v>
          </cell>
          <cell r="X20">
            <v>59330</v>
          </cell>
          <cell r="Y20">
            <v>355980</v>
          </cell>
          <cell r="Z20">
            <v>0</v>
          </cell>
          <cell r="AA20">
            <v>0</v>
          </cell>
          <cell r="AB20">
            <v>0</v>
          </cell>
          <cell r="AC20">
            <v>185000</v>
          </cell>
          <cell r="AD20">
            <v>217260</v>
          </cell>
          <cell r="AE20">
            <v>0</v>
          </cell>
          <cell r="AF20">
            <v>16</v>
          </cell>
          <cell r="AG20">
            <v>140299</v>
          </cell>
          <cell r="AH20">
            <v>7120</v>
          </cell>
          <cell r="AI20">
            <v>21359</v>
          </cell>
          <cell r="AJ20">
            <v>107981</v>
          </cell>
          <cell r="AK20" t="str">
            <v>0</v>
          </cell>
          <cell r="AL20">
            <v>35075</v>
          </cell>
          <cell r="AM20">
            <v>0</v>
          </cell>
          <cell r="AN20" t="str">
            <v>0</v>
          </cell>
          <cell r="AO20">
            <v>311834</v>
          </cell>
          <cell r="AP20">
            <v>3581700</v>
          </cell>
          <cell r="AQ20">
            <v>0</v>
          </cell>
          <cell r="AR20">
            <v>0</v>
          </cell>
          <cell r="AS20" t="str">
            <v>0</v>
          </cell>
          <cell r="AT20" t="str">
            <v>0</v>
          </cell>
          <cell r="AU20" t="str">
            <v>062</v>
          </cell>
          <cell r="AV20" t="str">
            <v>DINAS PENDIDIKAN - PPPK</v>
          </cell>
          <cell r="AW20" t="str">
            <v>SDN BELITUNG SELATAN 01</v>
          </cell>
          <cell r="AX20" t="str">
            <v>B - 07</v>
          </cell>
        </row>
        <row r="21">
          <cell r="A21" t="str">
            <v>199401152022212005</v>
          </cell>
          <cell r="B21" t="str">
            <v>MELITASARI, S.Pd</v>
          </cell>
          <cell r="C21" t="str">
            <v>6371045501940004</v>
          </cell>
          <cell r="D21" t="str">
            <v>15-Jan-94</v>
          </cell>
          <cell r="F21" t="str">
            <v>JFU</v>
          </cell>
          <cell r="G21" t="str">
            <v>00</v>
          </cell>
          <cell r="H21" t="str">
            <v>III/a</v>
          </cell>
          <cell r="I21" t="str">
            <v>P3K</v>
          </cell>
          <cell r="K21" t="str">
            <v>TIDAK</v>
          </cell>
          <cell r="L21" t="str">
            <v/>
          </cell>
          <cell r="M21" t="str">
            <v>MASWARDI SYUKUR, S.KEP, NS.</v>
          </cell>
          <cell r="N21" t="str">
            <v>122</v>
          </cell>
          <cell r="O21" t="str">
            <v>BPD KALSEL</v>
          </cell>
          <cell r="P21" t="str">
            <v>844167338731000</v>
          </cell>
          <cell r="Q21" t="str">
            <v>0010301187748</v>
          </cell>
          <cell r="R21" t="str">
            <v>T0</v>
          </cell>
          <cell r="S21">
            <v>0</v>
          </cell>
          <cell r="T21">
            <v>0</v>
          </cell>
          <cell r="U21" t="str">
            <v>0</v>
          </cell>
          <cell r="V21">
            <v>2966500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185000</v>
          </cell>
          <cell r="AD21">
            <v>72420</v>
          </cell>
          <cell r="AE21">
            <v>0</v>
          </cell>
          <cell r="AF21">
            <v>6</v>
          </cell>
          <cell r="AG21">
            <v>126060</v>
          </cell>
          <cell r="AH21">
            <v>7120</v>
          </cell>
          <cell r="AI21">
            <v>21359</v>
          </cell>
          <cell r="AJ21">
            <v>96411</v>
          </cell>
          <cell r="AK21" t="str">
            <v>0</v>
          </cell>
          <cell r="AL21">
            <v>31515</v>
          </cell>
          <cell r="AM21">
            <v>0</v>
          </cell>
          <cell r="AN21" t="str">
            <v>0</v>
          </cell>
          <cell r="AO21">
            <v>282465</v>
          </cell>
          <cell r="AP21">
            <v>3096000</v>
          </cell>
          <cell r="AQ21">
            <v>0</v>
          </cell>
          <cell r="AR21">
            <v>0</v>
          </cell>
          <cell r="AS21" t="str">
            <v>0</v>
          </cell>
          <cell r="AT21" t="str">
            <v>0</v>
          </cell>
          <cell r="AU21" t="str">
            <v>062</v>
          </cell>
          <cell r="AV21" t="str">
            <v>DINAS PENDIDIKAN - PPPK</v>
          </cell>
          <cell r="AW21" t="str">
            <v>SDN BELITUNG SELATAN 01</v>
          </cell>
          <cell r="AX21" t="str">
            <v>B - 07</v>
          </cell>
        </row>
        <row r="22">
          <cell r="A22" t="str">
            <v>199507312022212009</v>
          </cell>
          <cell r="B22" t="str">
            <v>RAHMA AULIA SARI, S.Pd</v>
          </cell>
          <cell r="C22" t="str">
            <v>6371027107950007</v>
          </cell>
          <cell r="D22" t="str">
            <v>31-Jul-95</v>
          </cell>
          <cell r="F22" t="str">
            <v>JFU</v>
          </cell>
          <cell r="G22" t="str">
            <v>00</v>
          </cell>
          <cell r="H22" t="str">
            <v>III/a</v>
          </cell>
          <cell r="I22" t="str">
            <v>P3K</v>
          </cell>
          <cell r="K22" t="str">
            <v>TIDAK</v>
          </cell>
          <cell r="N22" t="str">
            <v>122</v>
          </cell>
          <cell r="O22" t="str">
            <v>BPD KALSEL</v>
          </cell>
          <cell r="P22" t="str">
            <v>937636132736000</v>
          </cell>
          <cell r="Q22" t="str">
            <v>0180306051726</v>
          </cell>
          <cell r="R22" t="str">
            <v>T0</v>
          </cell>
          <cell r="S22">
            <v>0</v>
          </cell>
          <cell r="T22">
            <v>0</v>
          </cell>
          <cell r="U22" t="str">
            <v>0</v>
          </cell>
          <cell r="V22">
            <v>2966500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185000</v>
          </cell>
          <cell r="AD22">
            <v>72420</v>
          </cell>
          <cell r="AE22">
            <v>0</v>
          </cell>
          <cell r="AF22">
            <v>6</v>
          </cell>
          <cell r="AG22">
            <v>126060</v>
          </cell>
          <cell r="AH22">
            <v>7120</v>
          </cell>
          <cell r="AI22">
            <v>21359</v>
          </cell>
          <cell r="AJ22">
            <v>96411</v>
          </cell>
          <cell r="AK22" t="str">
            <v>0</v>
          </cell>
          <cell r="AL22">
            <v>31515</v>
          </cell>
          <cell r="AM22">
            <v>0</v>
          </cell>
          <cell r="AN22" t="str">
            <v>0</v>
          </cell>
          <cell r="AO22">
            <v>282465</v>
          </cell>
          <cell r="AP22">
            <v>3096000</v>
          </cell>
          <cell r="AQ22">
            <v>0</v>
          </cell>
          <cell r="AR22">
            <v>0</v>
          </cell>
          <cell r="AS22" t="str">
            <v>0</v>
          </cell>
          <cell r="AT22" t="str">
            <v>0</v>
          </cell>
          <cell r="AU22" t="str">
            <v>062</v>
          </cell>
          <cell r="AV22" t="str">
            <v>DINAS PENDIDIKAN - PPPK</v>
          </cell>
          <cell r="AW22" t="str">
            <v>SDN BELITUNG SELATAN 01</v>
          </cell>
          <cell r="AX22" t="str">
            <v>B - 07</v>
          </cell>
        </row>
        <row r="23">
          <cell r="A23" t="str">
            <v>198406232022212024</v>
          </cell>
          <cell r="B23" t="str">
            <v>TUMINAH, S.Pd</v>
          </cell>
          <cell r="C23" t="str">
            <v>6371036306840002</v>
          </cell>
          <cell r="D23" t="str">
            <v>23-Jun-84</v>
          </cell>
          <cell r="F23" t="str">
            <v>JFU</v>
          </cell>
          <cell r="G23" t="str">
            <v>00</v>
          </cell>
          <cell r="H23" t="str">
            <v>III/a</v>
          </cell>
          <cell r="I23" t="str">
            <v>P3K</v>
          </cell>
          <cell r="K23" t="str">
            <v>YA</v>
          </cell>
          <cell r="M23" t="str">
            <v>ARBAINI</v>
          </cell>
          <cell r="N23" t="str">
            <v>122</v>
          </cell>
          <cell r="O23" t="str">
            <v>BPD KALSEL</v>
          </cell>
          <cell r="P23" t="str">
            <v>651328080731000</v>
          </cell>
          <cell r="Q23" t="str">
            <v>3200582224</v>
          </cell>
          <cell r="R23" t="str">
            <v>K3</v>
          </cell>
          <cell r="S23">
            <v>2</v>
          </cell>
          <cell r="T23">
            <v>1</v>
          </cell>
          <cell r="U23" t="str">
            <v>3</v>
          </cell>
          <cell r="V23">
            <v>2966500</v>
          </cell>
          <cell r="W23">
            <v>296650</v>
          </cell>
          <cell r="X23">
            <v>118660</v>
          </cell>
          <cell r="Y23">
            <v>415310</v>
          </cell>
          <cell r="Z23">
            <v>0</v>
          </cell>
          <cell r="AA23">
            <v>0</v>
          </cell>
          <cell r="AB23">
            <v>0</v>
          </cell>
          <cell r="AC23">
            <v>185000</v>
          </cell>
          <cell r="AD23">
            <v>289680</v>
          </cell>
          <cell r="AE23">
            <v>0</v>
          </cell>
          <cell r="AF23">
            <v>87</v>
          </cell>
          <cell r="AG23">
            <v>142672</v>
          </cell>
          <cell r="AH23">
            <v>7120</v>
          </cell>
          <cell r="AI23">
            <v>21359</v>
          </cell>
          <cell r="AJ23">
            <v>109909</v>
          </cell>
          <cell r="AK23" t="str">
            <v>0</v>
          </cell>
          <cell r="AL23">
            <v>35668</v>
          </cell>
          <cell r="AM23">
            <v>0</v>
          </cell>
          <cell r="AN23" t="str">
            <v>0</v>
          </cell>
          <cell r="AO23">
            <v>316728</v>
          </cell>
          <cell r="AP23">
            <v>3711000</v>
          </cell>
          <cell r="AQ23">
            <v>0</v>
          </cell>
          <cell r="AR23">
            <v>0</v>
          </cell>
          <cell r="AS23" t="str">
            <v>0</v>
          </cell>
          <cell r="AT23" t="str">
            <v>0</v>
          </cell>
          <cell r="AU23" t="str">
            <v>062</v>
          </cell>
          <cell r="AV23" t="str">
            <v>DINAS PENDIDIKAN - PPPK</v>
          </cell>
          <cell r="AW23" t="str">
            <v>SDN BELITUNG SELATAN 02</v>
          </cell>
          <cell r="AX23" t="str">
            <v>B - 08</v>
          </cell>
        </row>
        <row r="24">
          <cell r="A24" t="str">
            <v>198603102022212018</v>
          </cell>
          <cell r="B24" t="str">
            <v>RIZKI YUNIARTI, S.Pd</v>
          </cell>
          <cell r="C24" t="str">
            <v>6303025003860005</v>
          </cell>
          <cell r="D24" t="str">
            <v>10-Mar-86</v>
          </cell>
          <cell r="F24" t="str">
            <v>JFU</v>
          </cell>
          <cell r="G24" t="str">
            <v>00</v>
          </cell>
          <cell r="H24" t="str">
            <v>III/a</v>
          </cell>
          <cell r="I24" t="str">
            <v>P3K</v>
          </cell>
          <cell r="K24" t="str">
            <v>TIDAK</v>
          </cell>
          <cell r="N24" t="str">
            <v>122</v>
          </cell>
          <cell r="O24" t="str">
            <v>BPD KALSEL</v>
          </cell>
          <cell r="P24" t="str">
            <v>167330521732000</v>
          </cell>
          <cell r="Q24" t="str">
            <v>0010301180871</v>
          </cell>
          <cell r="R24" t="str">
            <v>T0</v>
          </cell>
          <cell r="S24">
            <v>0</v>
          </cell>
          <cell r="T24">
            <v>0</v>
          </cell>
          <cell r="U24" t="str">
            <v>0</v>
          </cell>
          <cell r="V24">
            <v>2966500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185000</v>
          </cell>
          <cell r="AD24">
            <v>72420</v>
          </cell>
          <cell r="AE24">
            <v>0</v>
          </cell>
          <cell r="AF24">
            <v>6</v>
          </cell>
          <cell r="AG24">
            <v>126060</v>
          </cell>
          <cell r="AH24">
            <v>7120</v>
          </cell>
          <cell r="AI24">
            <v>21359</v>
          </cell>
          <cell r="AJ24">
            <v>96411</v>
          </cell>
          <cell r="AK24" t="str">
            <v>0</v>
          </cell>
          <cell r="AL24">
            <v>31515</v>
          </cell>
          <cell r="AM24">
            <v>0</v>
          </cell>
          <cell r="AN24" t="str">
            <v>0</v>
          </cell>
          <cell r="AO24">
            <v>282465</v>
          </cell>
          <cell r="AP24">
            <v>3096000</v>
          </cell>
          <cell r="AQ24">
            <v>0</v>
          </cell>
          <cell r="AR24">
            <v>0</v>
          </cell>
          <cell r="AS24" t="str">
            <v>0</v>
          </cell>
          <cell r="AT24" t="str">
            <v>0</v>
          </cell>
          <cell r="AU24" t="str">
            <v>062</v>
          </cell>
          <cell r="AV24" t="str">
            <v>DINAS PENDIDIKAN - PPPK</v>
          </cell>
          <cell r="AW24" t="str">
            <v>SDN BELITUNG SELATAN 02</v>
          </cell>
          <cell r="AX24" t="str">
            <v>B - 08</v>
          </cell>
        </row>
        <row r="25">
          <cell r="A25" t="str">
            <v>199602122022211002</v>
          </cell>
          <cell r="B25" t="str">
            <v>MUHAMMAD RASYIDIN NAZHIP, S.Pd</v>
          </cell>
          <cell r="C25" t="str">
            <v>6304051202960001</v>
          </cell>
          <cell r="D25" t="str">
            <v>12-Feb-96</v>
          </cell>
          <cell r="F25" t="str">
            <v>JFU</v>
          </cell>
          <cell r="G25" t="str">
            <v>00</v>
          </cell>
          <cell r="H25" t="str">
            <v>III/a</v>
          </cell>
          <cell r="I25" t="str">
            <v>P3K</v>
          </cell>
          <cell r="K25" t="str">
            <v>TIDAK</v>
          </cell>
          <cell r="N25" t="str">
            <v>122</v>
          </cell>
          <cell r="O25" t="str">
            <v>BPD KALSEL</v>
          </cell>
          <cell r="P25" t="str">
            <v>861544732731000</v>
          </cell>
          <cell r="Q25" t="str">
            <v>0010301481687</v>
          </cell>
          <cell r="R25" t="str">
            <v>T0</v>
          </cell>
          <cell r="S25">
            <v>0</v>
          </cell>
          <cell r="T25">
            <v>0</v>
          </cell>
          <cell r="U25" t="str">
            <v>0</v>
          </cell>
          <cell r="V25">
            <v>2966500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185000</v>
          </cell>
          <cell r="AD25">
            <v>72420</v>
          </cell>
          <cell r="AE25">
            <v>0</v>
          </cell>
          <cell r="AF25">
            <v>6</v>
          </cell>
          <cell r="AG25">
            <v>126060</v>
          </cell>
          <cell r="AH25">
            <v>7120</v>
          </cell>
          <cell r="AI25">
            <v>21359</v>
          </cell>
          <cell r="AJ25">
            <v>96411</v>
          </cell>
          <cell r="AK25" t="str">
            <v>0</v>
          </cell>
          <cell r="AL25">
            <v>31515</v>
          </cell>
          <cell r="AM25">
            <v>0</v>
          </cell>
          <cell r="AN25" t="str">
            <v>0</v>
          </cell>
          <cell r="AO25">
            <v>282465</v>
          </cell>
          <cell r="AP25">
            <v>3096000</v>
          </cell>
          <cell r="AQ25">
            <v>0</v>
          </cell>
          <cell r="AR25">
            <v>0</v>
          </cell>
          <cell r="AS25" t="str">
            <v>0</v>
          </cell>
          <cell r="AT25" t="str">
            <v>0</v>
          </cell>
          <cell r="AU25" t="str">
            <v>062</v>
          </cell>
          <cell r="AV25" t="str">
            <v>DINAS PENDIDIKAN - PPPK</v>
          </cell>
          <cell r="AW25" t="str">
            <v>SDN BELITUNG SELATAN 02</v>
          </cell>
          <cell r="AX25" t="str">
            <v>B - 08</v>
          </cell>
        </row>
        <row r="26">
          <cell r="A26" t="str">
            <v>196612052022212001</v>
          </cell>
          <cell r="B26" t="str">
            <v>ERNIE HIDJRATI, S.Pd</v>
          </cell>
          <cell r="C26" t="str">
            <v>6371044512660005</v>
          </cell>
          <cell r="D26" t="str">
            <v>05-Dec-66</v>
          </cell>
          <cell r="F26" t="str">
            <v>JFU</v>
          </cell>
          <cell r="G26" t="str">
            <v>00</v>
          </cell>
          <cell r="H26" t="str">
            <v>III/a</v>
          </cell>
          <cell r="I26" t="str">
            <v>P3K</v>
          </cell>
          <cell r="K26" t="str">
            <v>YA</v>
          </cell>
          <cell r="L26" t="str">
            <v/>
          </cell>
          <cell r="M26" t="str">
            <v>EDISON R., SE</v>
          </cell>
          <cell r="N26" t="str">
            <v>122</v>
          </cell>
          <cell r="O26" t="str">
            <v>BPD KALSEL</v>
          </cell>
          <cell r="P26" t="str">
            <v>167253061731000</v>
          </cell>
          <cell r="Q26" t="str">
            <v>0010301120506</v>
          </cell>
          <cell r="R26" t="str">
            <v>K2</v>
          </cell>
          <cell r="S26">
            <v>1</v>
          </cell>
          <cell r="T26">
            <v>1</v>
          </cell>
          <cell r="U26" t="str">
            <v>2</v>
          </cell>
          <cell r="V26">
            <v>2966500</v>
          </cell>
          <cell r="W26">
            <v>296650</v>
          </cell>
          <cell r="X26">
            <v>59330</v>
          </cell>
          <cell r="Y26">
            <v>355980</v>
          </cell>
          <cell r="Z26">
            <v>0</v>
          </cell>
          <cell r="AA26">
            <v>0</v>
          </cell>
          <cell r="AB26">
            <v>0</v>
          </cell>
          <cell r="AC26">
            <v>185000</v>
          </cell>
          <cell r="AD26">
            <v>217260</v>
          </cell>
          <cell r="AE26">
            <v>0</v>
          </cell>
          <cell r="AF26">
            <v>16</v>
          </cell>
          <cell r="AG26">
            <v>140299</v>
          </cell>
          <cell r="AH26">
            <v>7120</v>
          </cell>
          <cell r="AI26">
            <v>21359</v>
          </cell>
          <cell r="AJ26">
            <v>107981</v>
          </cell>
          <cell r="AK26" t="str">
            <v>0</v>
          </cell>
          <cell r="AL26">
            <v>35075</v>
          </cell>
          <cell r="AM26">
            <v>0</v>
          </cell>
          <cell r="AN26" t="str">
            <v>0</v>
          </cell>
          <cell r="AO26">
            <v>311834</v>
          </cell>
          <cell r="AP26">
            <v>3581700</v>
          </cell>
          <cell r="AQ26">
            <v>0</v>
          </cell>
          <cell r="AR26">
            <v>0</v>
          </cell>
          <cell r="AS26" t="str">
            <v>0</v>
          </cell>
          <cell r="AT26" t="str">
            <v>0</v>
          </cell>
          <cell r="AU26" t="str">
            <v>062</v>
          </cell>
          <cell r="AV26" t="str">
            <v>DINAS PENDIDIKAN - PPPK</v>
          </cell>
          <cell r="AW26" t="str">
            <v>SDN BELITUNG SELATAN 04</v>
          </cell>
          <cell r="AX26" t="str">
            <v>B - 10</v>
          </cell>
        </row>
        <row r="27">
          <cell r="A27" t="str">
            <v>198901272022211002</v>
          </cell>
          <cell r="B27" t="str">
            <v>VICTOR AMMIEDO BANDRANG, S.Pd</v>
          </cell>
          <cell r="C27" t="str">
            <v>6371032701890007</v>
          </cell>
          <cell r="D27" t="str">
            <v>27-Jan-89</v>
          </cell>
          <cell r="F27" t="str">
            <v>JFU</v>
          </cell>
          <cell r="G27" t="str">
            <v>00</v>
          </cell>
          <cell r="H27" t="str">
            <v>III/a</v>
          </cell>
          <cell r="I27" t="str">
            <v>P3K</v>
          </cell>
          <cell r="K27" t="str">
            <v>YA</v>
          </cell>
          <cell r="M27" t="str">
            <v>NATALIA ERAINI, S. KEP, NS</v>
          </cell>
          <cell r="N27" t="str">
            <v>122</v>
          </cell>
          <cell r="O27" t="str">
            <v>BPD KALSEL</v>
          </cell>
          <cell r="P27" t="str">
            <v>710720335731000</v>
          </cell>
          <cell r="Q27" t="str">
            <v>3200582151</v>
          </cell>
          <cell r="R27" t="str">
            <v>K3</v>
          </cell>
          <cell r="S27">
            <v>2</v>
          </cell>
          <cell r="T27">
            <v>1</v>
          </cell>
          <cell r="U27" t="str">
            <v>3</v>
          </cell>
          <cell r="V27">
            <v>2966500</v>
          </cell>
          <cell r="W27">
            <v>296650</v>
          </cell>
          <cell r="X27">
            <v>118660</v>
          </cell>
          <cell r="Y27">
            <v>415310</v>
          </cell>
          <cell r="Z27">
            <v>0</v>
          </cell>
          <cell r="AA27">
            <v>0</v>
          </cell>
          <cell r="AB27">
            <v>0</v>
          </cell>
          <cell r="AC27">
            <v>185000</v>
          </cell>
          <cell r="AD27">
            <v>289680</v>
          </cell>
          <cell r="AE27">
            <v>0</v>
          </cell>
          <cell r="AF27">
            <v>87</v>
          </cell>
          <cell r="AG27">
            <v>142672</v>
          </cell>
          <cell r="AH27">
            <v>7120</v>
          </cell>
          <cell r="AI27">
            <v>21359</v>
          </cell>
          <cell r="AJ27">
            <v>109909</v>
          </cell>
          <cell r="AK27" t="str">
            <v>0</v>
          </cell>
          <cell r="AL27">
            <v>35668</v>
          </cell>
          <cell r="AM27">
            <v>0</v>
          </cell>
          <cell r="AN27" t="str">
            <v>0</v>
          </cell>
          <cell r="AO27">
            <v>316728</v>
          </cell>
          <cell r="AP27">
            <v>3711000</v>
          </cell>
          <cell r="AQ27">
            <v>0</v>
          </cell>
          <cell r="AR27">
            <v>0</v>
          </cell>
          <cell r="AS27" t="str">
            <v>0</v>
          </cell>
          <cell r="AT27" t="str">
            <v>0</v>
          </cell>
          <cell r="AU27" t="str">
            <v>062</v>
          </cell>
          <cell r="AV27" t="str">
            <v>DINAS PENDIDIKAN - PPPK</v>
          </cell>
          <cell r="AW27" t="str">
            <v>SDN BELITUNG SELATAN 04</v>
          </cell>
          <cell r="AX27" t="str">
            <v>B - 10</v>
          </cell>
        </row>
        <row r="28">
          <cell r="A28" t="str">
            <v>199708212022211001</v>
          </cell>
          <cell r="B28" t="str">
            <v>AHMAD FAISAL, S.Pd</v>
          </cell>
          <cell r="C28" t="str">
            <v>6371032108970007</v>
          </cell>
          <cell r="D28" t="str">
            <v>21-Aug-97</v>
          </cell>
          <cell r="F28" t="str">
            <v>JFU</v>
          </cell>
          <cell r="G28" t="str">
            <v>00</v>
          </cell>
          <cell r="H28" t="str">
            <v>III/a</v>
          </cell>
          <cell r="I28" t="str">
            <v>P3K</v>
          </cell>
          <cell r="K28" t="str">
            <v>TIDAK</v>
          </cell>
          <cell r="N28" t="str">
            <v>122</v>
          </cell>
          <cell r="O28" t="str">
            <v>BPD KALSEL</v>
          </cell>
          <cell r="P28" t="str">
            <v>537581928731000</v>
          </cell>
          <cell r="Q28" t="str">
            <v>3200518647</v>
          </cell>
          <cell r="R28" t="str">
            <v>T0</v>
          </cell>
          <cell r="S28">
            <v>0</v>
          </cell>
          <cell r="T28">
            <v>0</v>
          </cell>
          <cell r="U28" t="str">
            <v>0</v>
          </cell>
          <cell r="V28">
            <v>2966500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185000</v>
          </cell>
          <cell r="AD28">
            <v>72420</v>
          </cell>
          <cell r="AE28">
            <v>0</v>
          </cell>
          <cell r="AF28">
            <v>6</v>
          </cell>
          <cell r="AG28">
            <v>126060</v>
          </cell>
          <cell r="AH28">
            <v>7120</v>
          </cell>
          <cell r="AI28">
            <v>21359</v>
          </cell>
          <cell r="AJ28">
            <v>96411</v>
          </cell>
          <cell r="AK28" t="str">
            <v>0</v>
          </cell>
          <cell r="AL28">
            <v>31515</v>
          </cell>
          <cell r="AM28">
            <v>0</v>
          </cell>
          <cell r="AN28" t="str">
            <v>0</v>
          </cell>
          <cell r="AO28">
            <v>282465</v>
          </cell>
          <cell r="AP28">
            <v>3096000</v>
          </cell>
          <cell r="AQ28">
            <v>0</v>
          </cell>
          <cell r="AR28">
            <v>0</v>
          </cell>
          <cell r="AS28" t="str">
            <v>0</v>
          </cell>
          <cell r="AT28" t="str">
            <v>0</v>
          </cell>
          <cell r="AU28" t="str">
            <v>062</v>
          </cell>
          <cell r="AV28" t="str">
            <v>DINAS PENDIDIKAN - PPPK</v>
          </cell>
          <cell r="AW28" t="str">
            <v>SDN BELITUNG SELATAN 04</v>
          </cell>
          <cell r="AX28" t="str">
            <v>B - 10</v>
          </cell>
        </row>
        <row r="29">
          <cell r="A29" t="str">
            <v>198808142022212004</v>
          </cell>
          <cell r="B29" t="str">
            <v>A. VERANA DIAN RATNA KUSUMAWATI, S.Pd</v>
          </cell>
          <cell r="C29" t="str">
            <v>6310055408880001</v>
          </cell>
          <cell r="D29" t="str">
            <v>14-Aug-88</v>
          </cell>
          <cell r="F29" t="str">
            <v>JFU</v>
          </cell>
          <cell r="G29" t="str">
            <v>00</v>
          </cell>
          <cell r="H29" t="str">
            <v>III/a</v>
          </cell>
          <cell r="I29" t="str">
            <v>P3K</v>
          </cell>
          <cell r="K29" t="str">
            <v>TIDAK</v>
          </cell>
          <cell r="N29" t="str">
            <v>122</v>
          </cell>
          <cell r="O29" t="str">
            <v>BPD KALSEL</v>
          </cell>
          <cell r="P29" t="str">
            <v>844465823734000</v>
          </cell>
          <cell r="Q29" t="str">
            <v>0010301177921</v>
          </cell>
          <cell r="R29" t="str">
            <v>T0</v>
          </cell>
          <cell r="S29">
            <v>0</v>
          </cell>
          <cell r="T29">
            <v>0</v>
          </cell>
          <cell r="U29" t="str">
            <v>0</v>
          </cell>
          <cell r="V29">
            <v>2966500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185000</v>
          </cell>
          <cell r="AD29">
            <v>72420</v>
          </cell>
          <cell r="AE29">
            <v>0</v>
          </cell>
          <cell r="AF29">
            <v>6</v>
          </cell>
          <cell r="AG29">
            <v>126060</v>
          </cell>
          <cell r="AH29">
            <v>7120</v>
          </cell>
          <cell r="AI29">
            <v>21359</v>
          </cell>
          <cell r="AJ29">
            <v>96411</v>
          </cell>
          <cell r="AK29" t="str">
            <v>0</v>
          </cell>
          <cell r="AL29">
            <v>31515</v>
          </cell>
          <cell r="AM29">
            <v>0</v>
          </cell>
          <cell r="AN29" t="str">
            <v>0</v>
          </cell>
          <cell r="AO29">
            <v>282465</v>
          </cell>
          <cell r="AP29">
            <v>3096000</v>
          </cell>
          <cell r="AQ29">
            <v>0</v>
          </cell>
          <cell r="AR29">
            <v>0</v>
          </cell>
          <cell r="AS29" t="str">
            <v>0</v>
          </cell>
          <cell r="AT29" t="str">
            <v>0</v>
          </cell>
          <cell r="AU29" t="str">
            <v>062</v>
          </cell>
          <cell r="AV29" t="str">
            <v>DINAS PENDIDIKAN - PPPK</v>
          </cell>
          <cell r="AW29" t="str">
            <v>SDN BELITUNG SELATAN 05</v>
          </cell>
          <cell r="AX29" t="str">
            <v>B - 11</v>
          </cell>
        </row>
        <row r="30">
          <cell r="A30" t="str">
            <v>198904242022211003</v>
          </cell>
          <cell r="B30" t="str">
            <v>FAIZAL AFRIZA, S.Pd</v>
          </cell>
          <cell r="C30" t="str">
            <v>6303032404890003</v>
          </cell>
          <cell r="D30" t="str">
            <v>24-Apr-89</v>
          </cell>
          <cell r="F30" t="str">
            <v>JFU</v>
          </cell>
          <cell r="G30" t="str">
            <v>00</v>
          </cell>
          <cell r="H30" t="str">
            <v>III/a</v>
          </cell>
          <cell r="I30" t="str">
            <v>P3K</v>
          </cell>
          <cell r="K30" t="str">
            <v>TIDAK</v>
          </cell>
          <cell r="N30" t="str">
            <v>122</v>
          </cell>
          <cell r="O30" t="str">
            <v>BPD KALSEL</v>
          </cell>
          <cell r="P30" t="str">
            <v>167329184732000</v>
          </cell>
          <cell r="Q30" t="str">
            <v>3200510387</v>
          </cell>
          <cell r="R30" t="str">
            <v>T0</v>
          </cell>
          <cell r="S30">
            <v>0</v>
          </cell>
          <cell r="T30">
            <v>0</v>
          </cell>
          <cell r="U30" t="str">
            <v>0</v>
          </cell>
          <cell r="V30">
            <v>2966500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185000</v>
          </cell>
          <cell r="AD30">
            <v>72420</v>
          </cell>
          <cell r="AE30">
            <v>0</v>
          </cell>
          <cell r="AF30">
            <v>6</v>
          </cell>
          <cell r="AG30">
            <v>126060</v>
          </cell>
          <cell r="AH30">
            <v>7120</v>
          </cell>
          <cell r="AI30">
            <v>21359</v>
          </cell>
          <cell r="AJ30">
            <v>96411</v>
          </cell>
          <cell r="AK30" t="str">
            <v>0</v>
          </cell>
          <cell r="AL30">
            <v>31515</v>
          </cell>
          <cell r="AM30">
            <v>0</v>
          </cell>
          <cell r="AN30" t="str">
            <v>0</v>
          </cell>
          <cell r="AO30">
            <v>282465</v>
          </cell>
          <cell r="AP30">
            <v>3096000</v>
          </cell>
          <cell r="AQ30">
            <v>0</v>
          </cell>
          <cell r="AR30">
            <v>0</v>
          </cell>
          <cell r="AS30" t="str">
            <v>0</v>
          </cell>
          <cell r="AT30" t="str">
            <v>0</v>
          </cell>
          <cell r="AU30" t="str">
            <v>062</v>
          </cell>
          <cell r="AV30" t="str">
            <v>DINAS PENDIDIKAN - PPPK</v>
          </cell>
          <cell r="AW30" t="str">
            <v>SDN BELITUNG SELATAN 05</v>
          </cell>
          <cell r="AX30" t="str">
            <v>B - 11</v>
          </cell>
        </row>
        <row r="31">
          <cell r="A31" t="str">
            <v>199603152022212007</v>
          </cell>
          <cell r="B31" t="str">
            <v>MARINI, S.Pd</v>
          </cell>
          <cell r="C31" t="str">
            <v>6208035503960004</v>
          </cell>
          <cell r="D31" t="str">
            <v>15-Mar-96</v>
          </cell>
          <cell r="F31" t="str">
            <v>JFU</v>
          </cell>
          <cell r="G31" t="str">
            <v>00</v>
          </cell>
          <cell r="H31" t="str">
            <v>III/a</v>
          </cell>
          <cell r="I31" t="str">
            <v>P3K</v>
          </cell>
          <cell r="K31" t="str">
            <v>TIDAK</v>
          </cell>
          <cell r="N31" t="str">
            <v>122</v>
          </cell>
          <cell r="O31" t="str">
            <v>BPD KALSEL</v>
          </cell>
          <cell r="P31" t="str">
            <v>650343510731000</v>
          </cell>
          <cell r="Q31" t="str">
            <v>3200512145</v>
          </cell>
          <cell r="R31" t="str">
            <v>T0</v>
          </cell>
          <cell r="S31">
            <v>0</v>
          </cell>
          <cell r="T31">
            <v>0</v>
          </cell>
          <cell r="U31" t="str">
            <v>0</v>
          </cell>
          <cell r="V31">
            <v>2966500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185000</v>
          </cell>
          <cell r="AD31">
            <v>72420</v>
          </cell>
          <cell r="AE31">
            <v>0</v>
          </cell>
          <cell r="AF31">
            <v>6</v>
          </cell>
          <cell r="AG31">
            <v>126060</v>
          </cell>
          <cell r="AH31">
            <v>7120</v>
          </cell>
          <cell r="AI31">
            <v>21359</v>
          </cell>
          <cell r="AJ31">
            <v>96411</v>
          </cell>
          <cell r="AK31" t="str">
            <v>0</v>
          </cell>
          <cell r="AL31">
            <v>31515</v>
          </cell>
          <cell r="AM31">
            <v>0</v>
          </cell>
          <cell r="AN31" t="str">
            <v>0</v>
          </cell>
          <cell r="AO31">
            <v>282465</v>
          </cell>
          <cell r="AP31">
            <v>3096000</v>
          </cell>
          <cell r="AQ31">
            <v>0</v>
          </cell>
          <cell r="AR31">
            <v>0</v>
          </cell>
          <cell r="AS31" t="str">
            <v>0</v>
          </cell>
          <cell r="AT31" t="str">
            <v>0</v>
          </cell>
          <cell r="AU31" t="str">
            <v>062</v>
          </cell>
          <cell r="AV31" t="str">
            <v>DINAS PENDIDIKAN - PPPK</v>
          </cell>
          <cell r="AW31" t="str">
            <v>SDN BELITUNG SELATAN 05</v>
          </cell>
          <cell r="AX31" t="str">
            <v>B - 11</v>
          </cell>
        </row>
        <row r="32">
          <cell r="A32" t="str">
            <v>199610082022212004</v>
          </cell>
          <cell r="B32" t="str">
            <v>JIHAN ERAWATI, S.Pd</v>
          </cell>
          <cell r="C32" t="str">
            <v>6307054610960003</v>
          </cell>
          <cell r="D32" t="str">
            <v>08-Oct-96</v>
          </cell>
          <cell r="F32" t="str">
            <v>JFU</v>
          </cell>
          <cell r="G32" t="str">
            <v>00</v>
          </cell>
          <cell r="H32" t="str">
            <v>III/a</v>
          </cell>
          <cell r="I32" t="str">
            <v>P3K</v>
          </cell>
          <cell r="K32" t="str">
            <v>TIDAK</v>
          </cell>
          <cell r="N32" t="str">
            <v>122</v>
          </cell>
          <cell r="O32" t="str">
            <v>BPD KALSEL</v>
          </cell>
          <cell r="P32" t="str">
            <v>639382662733000</v>
          </cell>
          <cell r="Q32" t="str">
            <v>3200510894</v>
          </cell>
          <cell r="R32" t="str">
            <v>T0</v>
          </cell>
          <cell r="S32">
            <v>0</v>
          </cell>
          <cell r="T32">
            <v>0</v>
          </cell>
          <cell r="U32" t="str">
            <v>0</v>
          </cell>
          <cell r="V32">
            <v>2966500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185000</v>
          </cell>
          <cell r="AD32">
            <v>72420</v>
          </cell>
          <cell r="AE32">
            <v>0</v>
          </cell>
          <cell r="AF32">
            <v>6</v>
          </cell>
          <cell r="AG32">
            <v>126060</v>
          </cell>
          <cell r="AH32">
            <v>7120</v>
          </cell>
          <cell r="AI32">
            <v>21359</v>
          </cell>
          <cell r="AJ32">
            <v>96411</v>
          </cell>
          <cell r="AK32" t="str">
            <v>0</v>
          </cell>
          <cell r="AL32">
            <v>31515</v>
          </cell>
          <cell r="AM32">
            <v>0</v>
          </cell>
          <cell r="AN32" t="str">
            <v>0</v>
          </cell>
          <cell r="AO32">
            <v>282465</v>
          </cell>
          <cell r="AP32">
            <v>3096000</v>
          </cell>
          <cell r="AQ32">
            <v>0</v>
          </cell>
          <cell r="AR32">
            <v>0</v>
          </cell>
          <cell r="AS32" t="str">
            <v>0</v>
          </cell>
          <cell r="AT32" t="str">
            <v>0</v>
          </cell>
          <cell r="AU32" t="str">
            <v>062</v>
          </cell>
          <cell r="AV32" t="str">
            <v>DINAS PENDIDIKAN - PPPK</v>
          </cell>
          <cell r="AW32" t="str">
            <v>SDN BELITUNG SELATAN 05</v>
          </cell>
          <cell r="AX32" t="str">
            <v>B - 11</v>
          </cell>
        </row>
        <row r="33">
          <cell r="A33" t="str">
            <v>199805182022212001</v>
          </cell>
          <cell r="B33" t="str">
            <v>VINKA PUSPITA MELY, S.Pd.</v>
          </cell>
          <cell r="C33" t="str">
            <v>6371035805980006</v>
          </cell>
          <cell r="D33" t="str">
            <v>18-May-98</v>
          </cell>
          <cell r="F33" t="str">
            <v>JFU</v>
          </cell>
          <cell r="G33" t="str">
            <v>00</v>
          </cell>
          <cell r="H33" t="str">
            <v>III/a</v>
          </cell>
          <cell r="I33" t="str">
            <v>P3K</v>
          </cell>
          <cell r="K33" t="str">
            <v>TIDAK</v>
          </cell>
          <cell r="N33" t="str">
            <v>122</v>
          </cell>
          <cell r="O33" t="str">
            <v>BPD KALSEL</v>
          </cell>
          <cell r="P33" t="str">
            <v>413431610731000</v>
          </cell>
          <cell r="Q33" t="str">
            <v>3200513238</v>
          </cell>
          <cell r="R33" t="str">
            <v>T0</v>
          </cell>
          <cell r="S33">
            <v>0</v>
          </cell>
          <cell r="T33">
            <v>0</v>
          </cell>
          <cell r="U33" t="str">
            <v>0</v>
          </cell>
          <cell r="V33">
            <v>2966500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185000</v>
          </cell>
          <cell r="AD33">
            <v>72420</v>
          </cell>
          <cell r="AE33">
            <v>0</v>
          </cell>
          <cell r="AF33">
            <v>6</v>
          </cell>
          <cell r="AG33">
            <v>126060</v>
          </cell>
          <cell r="AH33">
            <v>7120</v>
          </cell>
          <cell r="AI33">
            <v>21359</v>
          </cell>
          <cell r="AJ33">
            <v>96411</v>
          </cell>
          <cell r="AK33" t="str">
            <v>0</v>
          </cell>
          <cell r="AL33">
            <v>31515</v>
          </cell>
          <cell r="AM33">
            <v>0</v>
          </cell>
          <cell r="AN33" t="str">
            <v>0</v>
          </cell>
          <cell r="AO33">
            <v>282465</v>
          </cell>
          <cell r="AP33">
            <v>3096000</v>
          </cell>
          <cell r="AQ33">
            <v>0</v>
          </cell>
          <cell r="AR33">
            <v>0</v>
          </cell>
          <cell r="AS33" t="str">
            <v>0</v>
          </cell>
          <cell r="AT33" t="str">
            <v>0</v>
          </cell>
          <cell r="AU33" t="str">
            <v>062</v>
          </cell>
          <cell r="AV33" t="str">
            <v>DINAS PENDIDIKAN - PPPK</v>
          </cell>
          <cell r="AW33" t="str">
            <v>SDN BELITUNG SELATAN 05</v>
          </cell>
          <cell r="AX33" t="str">
            <v>B - 11</v>
          </cell>
        </row>
        <row r="34">
          <cell r="A34" t="str">
            <v>198008162022212008</v>
          </cell>
          <cell r="B34" t="str">
            <v>AGUSTINA FITRIANI, S.Pd</v>
          </cell>
          <cell r="C34" t="str">
            <v>6371035608800018</v>
          </cell>
          <cell r="D34" t="str">
            <v>16-Aug-80</v>
          </cell>
          <cell r="F34" t="str">
            <v>JFU</v>
          </cell>
          <cell r="G34" t="str">
            <v>00</v>
          </cell>
          <cell r="H34" t="str">
            <v>III/a</v>
          </cell>
          <cell r="I34" t="str">
            <v>P3K</v>
          </cell>
          <cell r="K34" t="str">
            <v>YA</v>
          </cell>
          <cell r="M34" t="str">
            <v>MIFTAHUL ARIFIN</v>
          </cell>
          <cell r="N34" t="str">
            <v>122</v>
          </cell>
          <cell r="O34" t="str">
            <v>BPD KALSEL</v>
          </cell>
          <cell r="P34" t="str">
            <v>843190935731000</v>
          </cell>
          <cell r="Q34" t="str">
            <v>0010301177163</v>
          </cell>
          <cell r="R34" t="str">
            <v>K2</v>
          </cell>
          <cell r="S34">
            <v>1</v>
          </cell>
          <cell r="T34">
            <v>1</v>
          </cell>
          <cell r="U34" t="str">
            <v>2</v>
          </cell>
          <cell r="V34">
            <v>2966500</v>
          </cell>
          <cell r="W34">
            <v>296650</v>
          </cell>
          <cell r="X34">
            <v>59330</v>
          </cell>
          <cell r="Y34">
            <v>355980</v>
          </cell>
          <cell r="Z34">
            <v>0</v>
          </cell>
          <cell r="AA34">
            <v>0</v>
          </cell>
          <cell r="AB34">
            <v>0</v>
          </cell>
          <cell r="AC34">
            <v>185000</v>
          </cell>
          <cell r="AD34">
            <v>217260</v>
          </cell>
          <cell r="AE34">
            <v>0</v>
          </cell>
          <cell r="AF34">
            <v>16</v>
          </cell>
          <cell r="AG34">
            <v>140299</v>
          </cell>
          <cell r="AH34">
            <v>7120</v>
          </cell>
          <cell r="AI34">
            <v>21359</v>
          </cell>
          <cell r="AJ34">
            <v>107981</v>
          </cell>
          <cell r="AK34" t="str">
            <v>0</v>
          </cell>
          <cell r="AL34">
            <v>35075</v>
          </cell>
          <cell r="AM34">
            <v>0</v>
          </cell>
          <cell r="AN34" t="str">
            <v>0</v>
          </cell>
          <cell r="AO34">
            <v>311834</v>
          </cell>
          <cell r="AP34">
            <v>3581700</v>
          </cell>
          <cell r="AQ34">
            <v>0</v>
          </cell>
          <cell r="AR34">
            <v>0</v>
          </cell>
          <cell r="AS34" t="str">
            <v>0</v>
          </cell>
          <cell r="AT34" t="str">
            <v>0</v>
          </cell>
          <cell r="AU34" t="str">
            <v>062</v>
          </cell>
          <cell r="AV34" t="str">
            <v>DINAS PENDIDIKAN - PPPK</v>
          </cell>
          <cell r="AW34" t="str">
            <v>SDN BELITUNG SELATAN 07</v>
          </cell>
          <cell r="AX34" t="str">
            <v>B - 13</v>
          </cell>
        </row>
        <row r="35">
          <cell r="A35" t="str">
            <v>198111112022211008</v>
          </cell>
          <cell r="B35" t="str">
            <v>ZULKIPLI EFFENDI, S.Pd.I</v>
          </cell>
          <cell r="C35" t="str">
            <v>6371031111810006</v>
          </cell>
          <cell r="D35" t="str">
            <v>11-Nov-81</v>
          </cell>
          <cell r="F35" t="str">
            <v>JFU</v>
          </cell>
          <cell r="G35" t="str">
            <v>00</v>
          </cell>
          <cell r="H35" t="str">
            <v>III/a</v>
          </cell>
          <cell r="I35" t="str">
            <v>P3K</v>
          </cell>
          <cell r="K35" t="str">
            <v>YA</v>
          </cell>
          <cell r="M35" t="str">
            <v>ARBAINAH</v>
          </cell>
          <cell r="N35" t="str">
            <v>122</v>
          </cell>
          <cell r="O35" t="str">
            <v>BPD KALSEL</v>
          </cell>
          <cell r="P35" t="str">
            <v>166054981731000</v>
          </cell>
          <cell r="Q35" t="str">
            <v>0010301135568</v>
          </cell>
          <cell r="R35" t="str">
            <v>K3</v>
          </cell>
          <cell r="S35">
            <v>2</v>
          </cell>
          <cell r="T35">
            <v>1</v>
          </cell>
          <cell r="U35" t="str">
            <v>3</v>
          </cell>
          <cell r="V35">
            <v>2966500</v>
          </cell>
          <cell r="W35">
            <v>296650</v>
          </cell>
          <cell r="X35">
            <v>118660</v>
          </cell>
          <cell r="Y35">
            <v>415310</v>
          </cell>
          <cell r="Z35">
            <v>0</v>
          </cell>
          <cell r="AA35">
            <v>0</v>
          </cell>
          <cell r="AB35">
            <v>0</v>
          </cell>
          <cell r="AC35">
            <v>185000</v>
          </cell>
          <cell r="AD35">
            <v>289680</v>
          </cell>
          <cell r="AE35">
            <v>0</v>
          </cell>
          <cell r="AF35">
            <v>87</v>
          </cell>
          <cell r="AG35">
            <v>142672</v>
          </cell>
          <cell r="AH35">
            <v>7120</v>
          </cell>
          <cell r="AI35">
            <v>21359</v>
          </cell>
          <cell r="AJ35">
            <v>109909</v>
          </cell>
          <cell r="AK35" t="str">
            <v>0</v>
          </cell>
          <cell r="AL35">
            <v>35668</v>
          </cell>
          <cell r="AM35">
            <v>0</v>
          </cell>
          <cell r="AN35" t="str">
            <v>0</v>
          </cell>
          <cell r="AO35">
            <v>316728</v>
          </cell>
          <cell r="AP35">
            <v>3711000</v>
          </cell>
          <cell r="AQ35">
            <v>0</v>
          </cell>
          <cell r="AR35">
            <v>0</v>
          </cell>
          <cell r="AS35" t="str">
            <v>0</v>
          </cell>
          <cell r="AT35" t="str">
            <v>0</v>
          </cell>
          <cell r="AU35" t="str">
            <v>062</v>
          </cell>
          <cell r="AV35" t="str">
            <v>DINAS PENDIDIKAN - PPPK</v>
          </cell>
          <cell r="AW35" t="str">
            <v>SDN BELITUNG SELATAN 07</v>
          </cell>
          <cell r="AX35" t="str">
            <v>B - 13</v>
          </cell>
        </row>
        <row r="36">
          <cell r="A36" t="str">
            <v>198308122022212012</v>
          </cell>
          <cell r="B36" t="str">
            <v>AMINAH, S.Pd</v>
          </cell>
          <cell r="C36" t="str">
            <v>6371045208830012</v>
          </cell>
          <cell r="D36" t="str">
            <v>12-Aug-83</v>
          </cell>
          <cell r="F36" t="str">
            <v>JFU</v>
          </cell>
          <cell r="G36" t="str">
            <v>00</v>
          </cell>
          <cell r="H36" t="str">
            <v>III/a</v>
          </cell>
          <cell r="I36" t="str">
            <v>P3K</v>
          </cell>
          <cell r="K36" t="str">
            <v>YA</v>
          </cell>
          <cell r="M36" t="str">
            <v>MARDIONO</v>
          </cell>
          <cell r="N36" t="str">
            <v>122</v>
          </cell>
          <cell r="O36" t="str">
            <v>BPD KALSEL</v>
          </cell>
          <cell r="P36" t="str">
            <v>167321678731000</v>
          </cell>
          <cell r="Q36" t="str">
            <v>0010301183874</v>
          </cell>
          <cell r="R36" t="str">
            <v>K2</v>
          </cell>
          <cell r="S36">
            <v>1</v>
          </cell>
          <cell r="T36">
            <v>1</v>
          </cell>
          <cell r="U36" t="str">
            <v>2</v>
          </cell>
          <cell r="V36">
            <v>2966500</v>
          </cell>
          <cell r="W36">
            <v>296650</v>
          </cell>
          <cell r="X36">
            <v>59330</v>
          </cell>
          <cell r="Y36">
            <v>355980</v>
          </cell>
          <cell r="Z36">
            <v>0</v>
          </cell>
          <cell r="AA36">
            <v>0</v>
          </cell>
          <cell r="AB36">
            <v>0</v>
          </cell>
          <cell r="AC36">
            <v>185000</v>
          </cell>
          <cell r="AD36">
            <v>217260</v>
          </cell>
          <cell r="AE36">
            <v>0</v>
          </cell>
          <cell r="AF36">
            <v>16</v>
          </cell>
          <cell r="AG36">
            <v>140299</v>
          </cell>
          <cell r="AH36">
            <v>7120</v>
          </cell>
          <cell r="AI36">
            <v>21359</v>
          </cell>
          <cell r="AJ36">
            <v>107981</v>
          </cell>
          <cell r="AK36" t="str">
            <v>0</v>
          </cell>
          <cell r="AL36">
            <v>35075</v>
          </cell>
          <cell r="AM36">
            <v>0</v>
          </cell>
          <cell r="AN36" t="str">
            <v>0</v>
          </cell>
          <cell r="AO36">
            <v>311834</v>
          </cell>
          <cell r="AP36">
            <v>3581700</v>
          </cell>
          <cell r="AQ36">
            <v>0</v>
          </cell>
          <cell r="AR36">
            <v>0</v>
          </cell>
          <cell r="AS36" t="str">
            <v>0</v>
          </cell>
          <cell r="AT36" t="str">
            <v>0</v>
          </cell>
          <cell r="AU36" t="str">
            <v>062</v>
          </cell>
          <cell r="AV36" t="str">
            <v>DINAS PENDIDIKAN - PPPK</v>
          </cell>
          <cell r="AW36" t="str">
            <v>SDN BELITUNG SELATAN 07</v>
          </cell>
          <cell r="AX36" t="str">
            <v>B - 13</v>
          </cell>
        </row>
        <row r="37">
          <cell r="A37" t="str">
            <v>198411272022212012</v>
          </cell>
          <cell r="B37" t="str">
            <v>KANA NOVIYANTI, S.Pd</v>
          </cell>
          <cell r="C37" t="str">
            <v>6371056711840003</v>
          </cell>
          <cell r="D37" t="str">
            <v>27-Nov-84</v>
          </cell>
          <cell r="F37" t="str">
            <v>JFU</v>
          </cell>
          <cell r="G37" t="str">
            <v>00</v>
          </cell>
          <cell r="H37" t="str">
            <v>III/a</v>
          </cell>
          <cell r="I37" t="str">
            <v>P3K</v>
          </cell>
          <cell r="K37" t="str">
            <v>YA</v>
          </cell>
          <cell r="M37" t="str">
            <v>MUHAMAD FAUZI</v>
          </cell>
          <cell r="N37" t="str">
            <v>122</v>
          </cell>
          <cell r="O37" t="str">
            <v>BPD KALSEL</v>
          </cell>
          <cell r="P37" t="str">
            <v>818620262731000</v>
          </cell>
          <cell r="Q37" t="str">
            <v>0370319001089</v>
          </cell>
          <cell r="R37" t="str">
            <v>K3</v>
          </cell>
          <cell r="S37">
            <v>2</v>
          </cell>
          <cell r="T37">
            <v>1</v>
          </cell>
          <cell r="U37" t="str">
            <v>3</v>
          </cell>
          <cell r="V37">
            <v>2966500</v>
          </cell>
          <cell r="W37">
            <v>296650</v>
          </cell>
          <cell r="X37">
            <v>118660</v>
          </cell>
          <cell r="Y37">
            <v>415310</v>
          </cell>
          <cell r="Z37">
            <v>0</v>
          </cell>
          <cell r="AA37">
            <v>0</v>
          </cell>
          <cell r="AB37">
            <v>0</v>
          </cell>
          <cell r="AC37">
            <v>185000</v>
          </cell>
          <cell r="AD37">
            <v>289680</v>
          </cell>
          <cell r="AE37">
            <v>0</v>
          </cell>
          <cell r="AF37">
            <v>87</v>
          </cell>
          <cell r="AG37">
            <v>142672</v>
          </cell>
          <cell r="AH37">
            <v>7120</v>
          </cell>
          <cell r="AI37">
            <v>21359</v>
          </cell>
          <cell r="AJ37">
            <v>109909</v>
          </cell>
          <cell r="AK37" t="str">
            <v>0</v>
          </cell>
          <cell r="AL37">
            <v>35668</v>
          </cell>
          <cell r="AM37">
            <v>0</v>
          </cell>
          <cell r="AN37" t="str">
            <v>0</v>
          </cell>
          <cell r="AO37">
            <v>316728</v>
          </cell>
          <cell r="AP37">
            <v>3711000</v>
          </cell>
          <cell r="AQ37">
            <v>0</v>
          </cell>
          <cell r="AR37">
            <v>0</v>
          </cell>
          <cell r="AS37" t="str">
            <v>0</v>
          </cell>
          <cell r="AT37" t="str">
            <v>0</v>
          </cell>
          <cell r="AU37" t="str">
            <v>062</v>
          </cell>
          <cell r="AV37" t="str">
            <v>DINAS PENDIDIKAN - PPPK</v>
          </cell>
          <cell r="AW37" t="str">
            <v>SDN BELITUNG SELATAN 07</v>
          </cell>
          <cell r="AX37" t="str">
            <v>B - 13</v>
          </cell>
        </row>
        <row r="38">
          <cell r="A38" t="str">
            <v>199011132022212005</v>
          </cell>
          <cell r="B38" t="str">
            <v>RATNA HIDAYAH, S.Pd</v>
          </cell>
          <cell r="C38" t="str">
            <v>6371035311900009</v>
          </cell>
          <cell r="D38" t="str">
            <v>13-Nov-90</v>
          </cell>
          <cell r="F38" t="str">
            <v>JFU</v>
          </cell>
          <cell r="G38" t="str">
            <v>00</v>
          </cell>
          <cell r="H38" t="str">
            <v>III/a</v>
          </cell>
          <cell r="I38" t="str">
            <v>P3K</v>
          </cell>
          <cell r="K38" t="str">
            <v>YA</v>
          </cell>
          <cell r="M38" t="str">
            <v>ALIANSYAH</v>
          </cell>
          <cell r="N38" t="str">
            <v>122</v>
          </cell>
          <cell r="O38" t="str">
            <v>BPD KALSEL</v>
          </cell>
          <cell r="P38" t="str">
            <v>704503895731000</v>
          </cell>
          <cell r="Q38" t="str">
            <v>0010301404015</v>
          </cell>
          <cell r="R38" t="str">
            <v>K1</v>
          </cell>
          <cell r="S38">
            <v>0</v>
          </cell>
          <cell r="T38">
            <v>1</v>
          </cell>
          <cell r="U38" t="str">
            <v>1</v>
          </cell>
          <cell r="V38">
            <v>2966500</v>
          </cell>
          <cell r="W38">
            <v>296650</v>
          </cell>
          <cell r="X38">
            <v>0</v>
          </cell>
          <cell r="Y38">
            <v>296650</v>
          </cell>
          <cell r="Z38">
            <v>0</v>
          </cell>
          <cell r="AA38">
            <v>0</v>
          </cell>
          <cell r="AB38">
            <v>0</v>
          </cell>
          <cell r="AC38">
            <v>185000</v>
          </cell>
          <cell r="AD38">
            <v>144840</v>
          </cell>
          <cell r="AE38">
            <v>0</v>
          </cell>
          <cell r="AF38">
            <v>44</v>
          </cell>
          <cell r="AG38">
            <v>137926</v>
          </cell>
          <cell r="AH38">
            <v>7120</v>
          </cell>
          <cell r="AI38">
            <v>21359</v>
          </cell>
          <cell r="AJ38">
            <v>106052</v>
          </cell>
          <cell r="AK38" t="str">
            <v>0</v>
          </cell>
          <cell r="AL38">
            <v>34482</v>
          </cell>
          <cell r="AM38">
            <v>0</v>
          </cell>
          <cell r="AN38" t="str">
            <v>0</v>
          </cell>
          <cell r="AO38">
            <v>306939</v>
          </cell>
          <cell r="AP38">
            <v>3452500</v>
          </cell>
          <cell r="AQ38">
            <v>0</v>
          </cell>
          <cell r="AR38">
            <v>0</v>
          </cell>
          <cell r="AS38" t="str">
            <v>0</v>
          </cell>
          <cell r="AT38" t="str">
            <v>0</v>
          </cell>
          <cell r="AU38" t="str">
            <v>062</v>
          </cell>
          <cell r="AV38" t="str">
            <v>DINAS PENDIDIKAN - PPPK</v>
          </cell>
          <cell r="AW38" t="str">
            <v>SDN BELITUNG SELATAN 07</v>
          </cell>
          <cell r="AX38" t="str">
            <v>B - 13</v>
          </cell>
        </row>
        <row r="39">
          <cell r="A39" t="str">
            <v>196606262022212001</v>
          </cell>
          <cell r="B39" t="str">
            <v>NITA NELWINA MANAHERA, S.Pd</v>
          </cell>
          <cell r="C39" t="str">
            <v>6371036606660007</v>
          </cell>
          <cell r="D39" t="str">
            <v>26-Jun-66</v>
          </cell>
          <cell r="F39" t="str">
            <v>JFU</v>
          </cell>
          <cell r="G39" t="str">
            <v>00</v>
          </cell>
          <cell r="H39" t="str">
            <v>III/a</v>
          </cell>
          <cell r="I39" t="str">
            <v>P3K</v>
          </cell>
          <cell r="K39" t="str">
            <v>TIDAK</v>
          </cell>
          <cell r="N39" t="str">
            <v>122</v>
          </cell>
          <cell r="O39" t="str">
            <v>BPD KALSEL</v>
          </cell>
          <cell r="P39" t="str">
            <v>840297071731000</v>
          </cell>
          <cell r="Q39" t="str">
            <v>0010301464109</v>
          </cell>
          <cell r="R39" t="str">
            <v>T0</v>
          </cell>
          <cell r="S39">
            <v>0</v>
          </cell>
          <cell r="T39">
            <v>0</v>
          </cell>
          <cell r="U39" t="str">
            <v>0</v>
          </cell>
          <cell r="V39">
            <v>2966500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185000</v>
          </cell>
          <cell r="AD39">
            <v>72420</v>
          </cell>
          <cell r="AE39">
            <v>0</v>
          </cell>
          <cell r="AF39">
            <v>6</v>
          </cell>
          <cell r="AG39">
            <v>126060</v>
          </cell>
          <cell r="AH39">
            <v>7120</v>
          </cell>
          <cell r="AI39">
            <v>21359</v>
          </cell>
          <cell r="AJ39">
            <v>96411</v>
          </cell>
          <cell r="AK39" t="str">
            <v>0</v>
          </cell>
          <cell r="AL39">
            <v>31515</v>
          </cell>
          <cell r="AM39">
            <v>0</v>
          </cell>
          <cell r="AN39" t="str">
            <v>0</v>
          </cell>
          <cell r="AO39">
            <v>282465</v>
          </cell>
          <cell r="AP39">
            <v>3096000</v>
          </cell>
          <cell r="AQ39">
            <v>0</v>
          </cell>
          <cell r="AR39">
            <v>0</v>
          </cell>
          <cell r="AS39" t="str">
            <v>0</v>
          </cell>
          <cell r="AT39" t="str">
            <v>0</v>
          </cell>
          <cell r="AU39" t="str">
            <v>062</v>
          </cell>
          <cell r="AV39" t="str">
            <v>DINAS PENDIDIKAN - PPPK</v>
          </cell>
          <cell r="AW39" t="str">
            <v>SDN BELITUNG SELATAN 09</v>
          </cell>
          <cell r="AX39" t="str">
            <v>B - 15</v>
          </cell>
        </row>
        <row r="40">
          <cell r="A40" t="str">
            <v>199102102022211002</v>
          </cell>
          <cell r="B40" t="str">
            <v>DARU DWI CHRISTIAN, S.Si</v>
          </cell>
          <cell r="C40" t="str">
            <v>6305011002910001</v>
          </cell>
          <cell r="D40" t="str">
            <v>10-Feb-91</v>
          </cell>
          <cell r="F40" t="str">
            <v>JFU</v>
          </cell>
          <cell r="G40" t="str">
            <v>00</v>
          </cell>
          <cell r="H40" t="str">
            <v>III/a</v>
          </cell>
          <cell r="I40" t="str">
            <v>P3K</v>
          </cell>
          <cell r="K40" t="str">
            <v>TIDAK</v>
          </cell>
          <cell r="N40" t="str">
            <v>122</v>
          </cell>
          <cell r="O40" t="str">
            <v>BPD KALSEL</v>
          </cell>
          <cell r="P40" t="str">
            <v>415563246732000</v>
          </cell>
          <cell r="Q40" t="str">
            <v>3200573101</v>
          </cell>
          <cell r="R40" t="str">
            <v>T0</v>
          </cell>
          <cell r="S40">
            <v>0</v>
          </cell>
          <cell r="T40">
            <v>0</v>
          </cell>
          <cell r="U40" t="str">
            <v>0</v>
          </cell>
          <cell r="V40">
            <v>2966500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185000</v>
          </cell>
          <cell r="AD40">
            <v>72420</v>
          </cell>
          <cell r="AE40">
            <v>0</v>
          </cell>
          <cell r="AF40">
            <v>6</v>
          </cell>
          <cell r="AG40">
            <v>126060</v>
          </cell>
          <cell r="AH40">
            <v>7120</v>
          </cell>
          <cell r="AI40">
            <v>21359</v>
          </cell>
          <cell r="AJ40">
            <v>96411</v>
          </cell>
          <cell r="AK40" t="str">
            <v>0</v>
          </cell>
          <cell r="AL40">
            <v>31515</v>
          </cell>
          <cell r="AM40">
            <v>0</v>
          </cell>
          <cell r="AN40" t="str">
            <v>0</v>
          </cell>
          <cell r="AO40">
            <v>282465</v>
          </cell>
          <cell r="AP40">
            <v>3096000</v>
          </cell>
          <cell r="AQ40">
            <v>0</v>
          </cell>
          <cell r="AR40">
            <v>0</v>
          </cell>
          <cell r="AS40" t="str">
            <v>0</v>
          </cell>
          <cell r="AT40" t="str">
            <v>0</v>
          </cell>
          <cell r="AU40" t="str">
            <v>062</v>
          </cell>
          <cell r="AV40" t="str">
            <v>DINAS PENDIDIKAN - PPPK</v>
          </cell>
          <cell r="AW40" t="str">
            <v>SDN BELITUNG SELATAN 09</v>
          </cell>
          <cell r="AX40" t="str">
            <v>B - 15</v>
          </cell>
        </row>
        <row r="41">
          <cell r="A41" t="str">
            <v>199309192022212006</v>
          </cell>
          <cell r="B41" t="str">
            <v>RAHMAWATI, S.Pd.</v>
          </cell>
          <cell r="C41" t="str">
            <v>6371035809930004</v>
          </cell>
          <cell r="D41" t="str">
            <v>19-Sep-93</v>
          </cell>
          <cell r="F41" t="str">
            <v>JFU</v>
          </cell>
          <cell r="G41" t="str">
            <v>00</v>
          </cell>
          <cell r="H41" t="str">
            <v>III/a</v>
          </cell>
          <cell r="I41" t="str">
            <v>P3K</v>
          </cell>
          <cell r="K41" t="str">
            <v>YA</v>
          </cell>
          <cell r="M41" t="str">
            <v>MUHAMAD NOR HUDA</v>
          </cell>
          <cell r="N41" t="str">
            <v>122</v>
          </cell>
          <cell r="O41" t="str">
            <v>BPD KALSEL</v>
          </cell>
          <cell r="P41" t="str">
            <v>167703842731000</v>
          </cell>
          <cell r="Q41" t="str">
            <v>0010301449790</v>
          </cell>
          <cell r="R41" t="str">
            <v>K1</v>
          </cell>
          <cell r="S41">
            <v>0</v>
          </cell>
          <cell r="T41">
            <v>1</v>
          </cell>
          <cell r="U41" t="str">
            <v>1</v>
          </cell>
          <cell r="V41">
            <v>2966500</v>
          </cell>
          <cell r="W41">
            <v>296650</v>
          </cell>
          <cell r="X41">
            <v>0</v>
          </cell>
          <cell r="Y41">
            <v>296650</v>
          </cell>
          <cell r="Z41">
            <v>0</v>
          </cell>
          <cell r="AA41">
            <v>0</v>
          </cell>
          <cell r="AB41">
            <v>0</v>
          </cell>
          <cell r="AC41">
            <v>185000</v>
          </cell>
          <cell r="AD41">
            <v>144840</v>
          </cell>
          <cell r="AE41">
            <v>0</v>
          </cell>
          <cell r="AF41">
            <v>44</v>
          </cell>
          <cell r="AG41">
            <v>137926</v>
          </cell>
          <cell r="AH41">
            <v>7120</v>
          </cell>
          <cell r="AI41">
            <v>21359</v>
          </cell>
          <cell r="AJ41">
            <v>106052</v>
          </cell>
          <cell r="AK41" t="str">
            <v>0</v>
          </cell>
          <cell r="AL41">
            <v>34482</v>
          </cell>
          <cell r="AM41">
            <v>0</v>
          </cell>
          <cell r="AN41" t="str">
            <v>0</v>
          </cell>
          <cell r="AO41">
            <v>306939</v>
          </cell>
          <cell r="AP41">
            <v>3452500</v>
          </cell>
          <cell r="AQ41">
            <v>0</v>
          </cell>
          <cell r="AR41">
            <v>0</v>
          </cell>
          <cell r="AS41" t="str">
            <v>0</v>
          </cell>
          <cell r="AT41" t="str">
            <v>0</v>
          </cell>
          <cell r="AU41" t="str">
            <v>062</v>
          </cell>
          <cell r="AV41" t="str">
            <v>DINAS PENDIDIKAN - PPPK</v>
          </cell>
          <cell r="AW41" t="str">
            <v>SDN BELITUNG SELATAN 09</v>
          </cell>
          <cell r="AX41" t="str">
            <v>B - 15</v>
          </cell>
        </row>
        <row r="42">
          <cell r="A42" t="str">
            <v>199809162022212001</v>
          </cell>
          <cell r="B42" t="str">
            <v>AULIA ROSADA, S.Pd.</v>
          </cell>
          <cell r="C42" t="str">
            <v>6304055609980002</v>
          </cell>
          <cell r="D42" t="str">
            <v>16-Sep-98</v>
          </cell>
          <cell r="F42" t="str">
            <v>JFU</v>
          </cell>
          <cell r="G42" t="str">
            <v>00</v>
          </cell>
          <cell r="H42" t="str">
            <v>III/a</v>
          </cell>
          <cell r="I42" t="str">
            <v>P3K</v>
          </cell>
          <cell r="K42" t="str">
            <v>TIDAK</v>
          </cell>
          <cell r="N42" t="str">
            <v>122</v>
          </cell>
          <cell r="O42" t="str">
            <v>BPD KALSEL</v>
          </cell>
          <cell r="P42" t="str">
            <v>650301864731000</v>
          </cell>
          <cell r="Q42" t="str">
            <v>3200475193</v>
          </cell>
          <cell r="R42" t="str">
            <v>T0</v>
          </cell>
          <cell r="S42">
            <v>0</v>
          </cell>
          <cell r="T42">
            <v>0</v>
          </cell>
          <cell r="U42" t="str">
            <v>0</v>
          </cell>
          <cell r="V42">
            <v>2966500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185000</v>
          </cell>
          <cell r="AD42">
            <v>72420</v>
          </cell>
          <cell r="AE42">
            <v>0</v>
          </cell>
          <cell r="AF42">
            <v>6</v>
          </cell>
          <cell r="AG42">
            <v>126060</v>
          </cell>
          <cell r="AH42">
            <v>7120</v>
          </cell>
          <cell r="AI42">
            <v>21359</v>
          </cell>
          <cell r="AJ42">
            <v>96411</v>
          </cell>
          <cell r="AK42" t="str">
            <v>0</v>
          </cell>
          <cell r="AL42">
            <v>31515</v>
          </cell>
          <cell r="AM42">
            <v>0</v>
          </cell>
          <cell r="AN42" t="str">
            <v>0</v>
          </cell>
          <cell r="AO42">
            <v>282465</v>
          </cell>
          <cell r="AP42">
            <v>3096000</v>
          </cell>
          <cell r="AQ42">
            <v>0</v>
          </cell>
          <cell r="AR42">
            <v>0</v>
          </cell>
          <cell r="AS42" t="str">
            <v>0</v>
          </cell>
          <cell r="AT42" t="str">
            <v>0</v>
          </cell>
          <cell r="AU42" t="str">
            <v>062</v>
          </cell>
          <cell r="AV42" t="str">
            <v>DINAS PENDIDIKAN - PPPK</v>
          </cell>
          <cell r="AW42" t="str">
            <v>SDN BELITUNG SELATAN 09</v>
          </cell>
          <cell r="AX42" t="str">
            <v>B - 15</v>
          </cell>
        </row>
        <row r="43">
          <cell r="A43" t="str">
            <v>198310062022212013</v>
          </cell>
          <cell r="B43" t="str">
            <v>MURSIDAH, S.Th.I</v>
          </cell>
          <cell r="C43" t="str">
            <v>6371054610830005</v>
          </cell>
          <cell r="D43" t="str">
            <v>06-Oct-83</v>
          </cell>
          <cell r="F43" t="str">
            <v>JFU</v>
          </cell>
          <cell r="G43" t="str">
            <v>00</v>
          </cell>
          <cell r="H43" t="str">
            <v>III/a</v>
          </cell>
          <cell r="I43" t="str">
            <v>P3K</v>
          </cell>
          <cell r="K43" t="str">
            <v>YA</v>
          </cell>
          <cell r="M43" t="str">
            <v>DIRHAN RHAMADAN</v>
          </cell>
          <cell r="N43" t="str">
            <v>122</v>
          </cell>
          <cell r="O43" t="str">
            <v>BPD KALSEL</v>
          </cell>
          <cell r="P43" t="str">
            <v>167320811731000</v>
          </cell>
          <cell r="Q43" t="str">
            <v>3200582054</v>
          </cell>
          <cell r="R43" t="str">
            <v>K3</v>
          </cell>
          <cell r="S43">
            <v>2</v>
          </cell>
          <cell r="T43">
            <v>1</v>
          </cell>
          <cell r="U43" t="str">
            <v>3</v>
          </cell>
          <cell r="V43">
            <v>2966500</v>
          </cell>
          <cell r="W43">
            <v>296650</v>
          </cell>
          <cell r="X43">
            <v>118660</v>
          </cell>
          <cell r="Y43">
            <v>415310</v>
          </cell>
          <cell r="Z43">
            <v>0</v>
          </cell>
          <cell r="AA43">
            <v>0</v>
          </cell>
          <cell r="AB43">
            <v>0</v>
          </cell>
          <cell r="AC43">
            <v>185000</v>
          </cell>
          <cell r="AD43">
            <v>289680</v>
          </cell>
          <cell r="AE43">
            <v>0</v>
          </cell>
          <cell r="AF43">
            <v>87</v>
          </cell>
          <cell r="AG43">
            <v>142672</v>
          </cell>
          <cell r="AH43">
            <v>7120</v>
          </cell>
          <cell r="AI43">
            <v>21359</v>
          </cell>
          <cell r="AJ43">
            <v>109909</v>
          </cell>
          <cell r="AK43" t="str">
            <v>0</v>
          </cell>
          <cell r="AL43">
            <v>35668</v>
          </cell>
          <cell r="AM43">
            <v>0</v>
          </cell>
          <cell r="AN43" t="str">
            <v>0</v>
          </cell>
          <cell r="AO43">
            <v>316728</v>
          </cell>
          <cell r="AP43">
            <v>3711000</v>
          </cell>
          <cell r="AQ43">
            <v>0</v>
          </cell>
          <cell r="AR43">
            <v>0</v>
          </cell>
          <cell r="AS43" t="str">
            <v>0</v>
          </cell>
          <cell r="AT43" t="str">
            <v>0</v>
          </cell>
          <cell r="AU43" t="str">
            <v>062</v>
          </cell>
          <cell r="AV43" t="str">
            <v>DINAS PENDIDIKAN - PPPK</v>
          </cell>
          <cell r="AW43" t="str">
            <v>SDN BELITUNG UTARA 01</v>
          </cell>
          <cell r="AX43" t="str">
            <v>B - 16</v>
          </cell>
        </row>
        <row r="44">
          <cell r="A44" t="str">
            <v>199210062022211003</v>
          </cell>
          <cell r="B44" t="str">
            <v>FIRMAN, S.Pd</v>
          </cell>
          <cell r="C44" t="str">
            <v>6304030610920001</v>
          </cell>
          <cell r="D44" t="str">
            <v>06-Oct-92</v>
          </cell>
          <cell r="F44" t="str">
            <v>JFU</v>
          </cell>
          <cell r="G44" t="str">
            <v>00</v>
          </cell>
          <cell r="H44" t="str">
            <v>III/a</v>
          </cell>
          <cell r="I44" t="str">
            <v>P3K</v>
          </cell>
          <cell r="K44" t="str">
            <v>TIDAK</v>
          </cell>
          <cell r="N44" t="str">
            <v>122</v>
          </cell>
          <cell r="O44" t="str">
            <v>BPD KALSEL</v>
          </cell>
          <cell r="P44" t="str">
            <v>823966544731000</v>
          </cell>
          <cell r="Q44" t="str">
            <v>3200538497</v>
          </cell>
          <cell r="R44" t="str">
            <v>T0</v>
          </cell>
          <cell r="S44">
            <v>0</v>
          </cell>
          <cell r="T44">
            <v>0</v>
          </cell>
          <cell r="U44" t="str">
            <v>0</v>
          </cell>
          <cell r="V44">
            <v>2966500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185000</v>
          </cell>
          <cell r="AD44">
            <v>72420</v>
          </cell>
          <cell r="AE44">
            <v>0</v>
          </cell>
          <cell r="AF44">
            <v>6</v>
          </cell>
          <cell r="AG44">
            <v>126060</v>
          </cell>
          <cell r="AH44">
            <v>7120</v>
          </cell>
          <cell r="AI44">
            <v>21359</v>
          </cell>
          <cell r="AJ44">
            <v>96411</v>
          </cell>
          <cell r="AK44" t="str">
            <v>0</v>
          </cell>
          <cell r="AL44">
            <v>31515</v>
          </cell>
          <cell r="AM44">
            <v>0</v>
          </cell>
          <cell r="AN44" t="str">
            <v>0</v>
          </cell>
          <cell r="AO44">
            <v>282465</v>
          </cell>
          <cell r="AP44">
            <v>3096000</v>
          </cell>
          <cell r="AQ44">
            <v>0</v>
          </cell>
          <cell r="AR44">
            <v>0</v>
          </cell>
          <cell r="AS44" t="str">
            <v>0</v>
          </cell>
          <cell r="AT44" t="str">
            <v>0</v>
          </cell>
          <cell r="AU44" t="str">
            <v>062</v>
          </cell>
          <cell r="AV44" t="str">
            <v>DINAS PENDIDIKAN - PPPK</v>
          </cell>
          <cell r="AW44" t="str">
            <v>SDN BELITUNG UTARA 01</v>
          </cell>
          <cell r="AX44" t="str">
            <v>B - 16</v>
          </cell>
        </row>
        <row r="45">
          <cell r="A45" t="str">
            <v>197907042022211005</v>
          </cell>
          <cell r="B45" t="str">
            <v>SURIYADI, S.Pd</v>
          </cell>
          <cell r="C45" t="str">
            <v>6304010407790001</v>
          </cell>
          <cell r="D45" t="str">
            <v>04-Jul-79</v>
          </cell>
          <cell r="F45" t="str">
            <v>JFU</v>
          </cell>
          <cell r="G45" t="str">
            <v>00</v>
          </cell>
          <cell r="H45" t="str">
            <v>III/a</v>
          </cell>
          <cell r="I45" t="str">
            <v>P3K</v>
          </cell>
          <cell r="K45" t="str">
            <v>YA</v>
          </cell>
          <cell r="M45" t="str">
            <v>NURUL QAMAR, S. SOS. I</v>
          </cell>
          <cell r="N45" t="str">
            <v>122</v>
          </cell>
          <cell r="O45" t="str">
            <v>BPD KALSEL</v>
          </cell>
          <cell r="P45" t="str">
            <v>167330323732000</v>
          </cell>
          <cell r="Q45" t="str">
            <v>0010301190595</v>
          </cell>
          <cell r="R45" t="str">
            <v>K3</v>
          </cell>
          <cell r="S45">
            <v>2</v>
          </cell>
          <cell r="T45">
            <v>1</v>
          </cell>
          <cell r="U45" t="str">
            <v>3</v>
          </cell>
          <cell r="V45">
            <v>2966500</v>
          </cell>
          <cell r="W45">
            <v>296650</v>
          </cell>
          <cell r="X45">
            <v>118660</v>
          </cell>
          <cell r="Y45">
            <v>415310</v>
          </cell>
          <cell r="Z45">
            <v>0</v>
          </cell>
          <cell r="AA45">
            <v>0</v>
          </cell>
          <cell r="AB45">
            <v>0</v>
          </cell>
          <cell r="AC45">
            <v>185000</v>
          </cell>
          <cell r="AD45">
            <v>289680</v>
          </cell>
          <cell r="AE45">
            <v>0</v>
          </cell>
          <cell r="AF45">
            <v>87</v>
          </cell>
          <cell r="AG45">
            <v>142672</v>
          </cell>
          <cell r="AH45">
            <v>7120</v>
          </cell>
          <cell r="AI45">
            <v>21359</v>
          </cell>
          <cell r="AJ45">
            <v>109909</v>
          </cell>
          <cell r="AK45" t="str">
            <v>0</v>
          </cell>
          <cell r="AL45">
            <v>35668</v>
          </cell>
          <cell r="AM45">
            <v>0</v>
          </cell>
          <cell r="AN45" t="str">
            <v>0</v>
          </cell>
          <cell r="AO45">
            <v>316728</v>
          </cell>
          <cell r="AP45">
            <v>3711000</v>
          </cell>
          <cell r="AQ45">
            <v>0</v>
          </cell>
          <cell r="AR45">
            <v>0</v>
          </cell>
          <cell r="AS45" t="str">
            <v>0</v>
          </cell>
          <cell r="AT45" t="str">
            <v>0</v>
          </cell>
          <cell r="AU45" t="str">
            <v>062</v>
          </cell>
          <cell r="AV45" t="str">
            <v>DINAS PENDIDIKAN - PPPK</v>
          </cell>
          <cell r="AW45" t="str">
            <v>SDN BELITUNG UTARA 02</v>
          </cell>
          <cell r="AX45" t="str">
            <v>B - 17</v>
          </cell>
        </row>
        <row r="46">
          <cell r="A46" t="str">
            <v>199202022022212012</v>
          </cell>
          <cell r="B46" t="str">
            <v>ARINI HASANAH, S.Pd</v>
          </cell>
          <cell r="C46" t="str">
            <v>6371034201920018</v>
          </cell>
          <cell r="D46" t="str">
            <v>02-Feb-92</v>
          </cell>
          <cell r="F46" t="str">
            <v>JFU</v>
          </cell>
          <cell r="G46" t="str">
            <v>00</v>
          </cell>
          <cell r="H46" t="str">
            <v>III/a</v>
          </cell>
          <cell r="I46" t="str">
            <v>P3K</v>
          </cell>
          <cell r="K46" t="str">
            <v>TIDAK</v>
          </cell>
          <cell r="N46" t="str">
            <v>122</v>
          </cell>
          <cell r="O46" t="str">
            <v>BPD KALSEL</v>
          </cell>
          <cell r="P46" t="str">
            <v>763709847731000</v>
          </cell>
          <cell r="Q46" t="str">
            <v>0010301444886</v>
          </cell>
          <cell r="R46" t="str">
            <v>T0</v>
          </cell>
          <cell r="S46">
            <v>0</v>
          </cell>
          <cell r="T46">
            <v>0</v>
          </cell>
          <cell r="U46" t="str">
            <v>0</v>
          </cell>
          <cell r="V46">
            <v>2966500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185000</v>
          </cell>
          <cell r="AD46">
            <v>72420</v>
          </cell>
          <cell r="AE46">
            <v>0</v>
          </cell>
          <cell r="AF46">
            <v>6</v>
          </cell>
          <cell r="AG46">
            <v>126060</v>
          </cell>
          <cell r="AH46">
            <v>7120</v>
          </cell>
          <cell r="AI46">
            <v>21359</v>
          </cell>
          <cell r="AJ46">
            <v>96411</v>
          </cell>
          <cell r="AK46" t="str">
            <v>0</v>
          </cell>
          <cell r="AL46">
            <v>31515</v>
          </cell>
          <cell r="AM46">
            <v>0</v>
          </cell>
          <cell r="AN46" t="str">
            <v>0</v>
          </cell>
          <cell r="AO46">
            <v>282465</v>
          </cell>
          <cell r="AP46">
            <v>3096000</v>
          </cell>
          <cell r="AQ46">
            <v>0</v>
          </cell>
          <cell r="AR46">
            <v>0</v>
          </cell>
          <cell r="AS46" t="str">
            <v>0</v>
          </cell>
          <cell r="AT46" t="str">
            <v>0</v>
          </cell>
          <cell r="AU46" t="str">
            <v>062</v>
          </cell>
          <cell r="AV46" t="str">
            <v>DINAS PENDIDIKAN - PPPK</v>
          </cell>
          <cell r="AW46" t="str">
            <v>SDN BELITUNG UTARA 02</v>
          </cell>
          <cell r="AX46" t="str">
            <v>B - 17</v>
          </cell>
        </row>
        <row r="47">
          <cell r="A47" t="str">
            <v>199410132022212006</v>
          </cell>
          <cell r="B47" t="str">
            <v>PUTRI ANITASARI, S.Pd</v>
          </cell>
          <cell r="C47" t="str">
            <v>6371035310940008</v>
          </cell>
          <cell r="D47" t="str">
            <v>13-Oct-94</v>
          </cell>
          <cell r="F47" t="str">
            <v>JFU</v>
          </cell>
          <cell r="G47" t="str">
            <v>00</v>
          </cell>
          <cell r="H47" t="str">
            <v>III/a</v>
          </cell>
          <cell r="I47" t="str">
            <v>P3K</v>
          </cell>
          <cell r="K47" t="str">
            <v>TIDAK</v>
          </cell>
          <cell r="N47" t="str">
            <v>122</v>
          </cell>
          <cell r="O47" t="str">
            <v>BPD KALSEL</v>
          </cell>
          <cell r="P47" t="str">
            <v>900918566652000</v>
          </cell>
          <cell r="Q47" t="str">
            <v>0010301444891</v>
          </cell>
          <cell r="R47" t="str">
            <v>T0</v>
          </cell>
          <cell r="S47">
            <v>0</v>
          </cell>
          <cell r="T47">
            <v>0</v>
          </cell>
          <cell r="U47" t="str">
            <v>0</v>
          </cell>
          <cell r="V47">
            <v>2966500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185000</v>
          </cell>
          <cell r="AD47">
            <v>72420</v>
          </cell>
          <cell r="AE47">
            <v>0</v>
          </cell>
          <cell r="AF47">
            <v>6</v>
          </cell>
          <cell r="AG47">
            <v>126060</v>
          </cell>
          <cell r="AH47">
            <v>7120</v>
          </cell>
          <cell r="AI47">
            <v>21359</v>
          </cell>
          <cell r="AJ47">
            <v>96411</v>
          </cell>
          <cell r="AK47" t="str">
            <v>0</v>
          </cell>
          <cell r="AL47">
            <v>31515</v>
          </cell>
          <cell r="AM47">
            <v>0</v>
          </cell>
          <cell r="AN47" t="str">
            <v>0</v>
          </cell>
          <cell r="AO47">
            <v>282465</v>
          </cell>
          <cell r="AP47">
            <v>3096000</v>
          </cell>
          <cell r="AQ47">
            <v>0</v>
          </cell>
          <cell r="AR47">
            <v>0</v>
          </cell>
          <cell r="AS47" t="str">
            <v>0</v>
          </cell>
          <cell r="AT47" t="str">
            <v>0</v>
          </cell>
          <cell r="AU47" t="str">
            <v>062</v>
          </cell>
          <cell r="AV47" t="str">
            <v>DINAS PENDIDIKAN - PPPK</v>
          </cell>
          <cell r="AW47" t="str">
            <v>SDN BELITUNG UTARA 02</v>
          </cell>
          <cell r="AX47" t="str">
            <v>B - 17</v>
          </cell>
        </row>
        <row r="48">
          <cell r="A48" t="str">
            <v>199509052022212009</v>
          </cell>
          <cell r="B48" t="str">
            <v>NORMILASARI, S. Pd</v>
          </cell>
          <cell r="C48" t="str">
            <v>6308024509950001</v>
          </cell>
          <cell r="D48" t="str">
            <v>05-Sep-95</v>
          </cell>
          <cell r="F48" t="str">
            <v>JFU</v>
          </cell>
          <cell r="G48" t="str">
            <v>00</v>
          </cell>
          <cell r="H48" t="str">
            <v>III/a</v>
          </cell>
          <cell r="I48" t="str">
            <v>P3K</v>
          </cell>
          <cell r="K48" t="str">
            <v>YA</v>
          </cell>
          <cell r="M48" t="str">
            <v>HAKIM SAPUTRA</v>
          </cell>
          <cell r="N48" t="str">
            <v>122</v>
          </cell>
          <cell r="O48" t="str">
            <v>BPD KALSEL</v>
          </cell>
          <cell r="P48" t="str">
            <v>846083434731000</v>
          </cell>
          <cell r="Q48" t="str">
            <v>0010301404805</v>
          </cell>
          <cell r="R48" t="str">
            <v>K3</v>
          </cell>
          <cell r="S48">
            <v>2</v>
          </cell>
          <cell r="T48">
            <v>1</v>
          </cell>
          <cell r="U48" t="str">
            <v>3</v>
          </cell>
          <cell r="V48">
            <v>2966500</v>
          </cell>
          <cell r="W48">
            <v>296650</v>
          </cell>
          <cell r="X48">
            <v>118660</v>
          </cell>
          <cell r="Y48">
            <v>415310</v>
          </cell>
          <cell r="Z48">
            <v>0</v>
          </cell>
          <cell r="AA48">
            <v>0</v>
          </cell>
          <cell r="AB48">
            <v>0</v>
          </cell>
          <cell r="AC48">
            <v>185000</v>
          </cell>
          <cell r="AD48">
            <v>289680</v>
          </cell>
          <cell r="AE48">
            <v>0</v>
          </cell>
          <cell r="AF48">
            <v>87</v>
          </cell>
          <cell r="AG48">
            <v>142672</v>
          </cell>
          <cell r="AH48">
            <v>7120</v>
          </cell>
          <cell r="AI48">
            <v>21359</v>
          </cell>
          <cell r="AJ48">
            <v>109909</v>
          </cell>
          <cell r="AK48" t="str">
            <v>0</v>
          </cell>
          <cell r="AL48">
            <v>35668</v>
          </cell>
          <cell r="AM48">
            <v>0</v>
          </cell>
          <cell r="AN48" t="str">
            <v>0</v>
          </cell>
          <cell r="AO48">
            <v>316728</v>
          </cell>
          <cell r="AP48">
            <v>3711000</v>
          </cell>
          <cell r="AQ48">
            <v>0</v>
          </cell>
          <cell r="AR48">
            <v>0</v>
          </cell>
          <cell r="AS48" t="str">
            <v>0</v>
          </cell>
          <cell r="AT48" t="str">
            <v>0</v>
          </cell>
          <cell r="AU48" t="str">
            <v>062</v>
          </cell>
          <cell r="AV48" t="str">
            <v>DINAS PENDIDIKAN - PPPK</v>
          </cell>
          <cell r="AW48" t="str">
            <v>SDN BELITUNG UTARA 03</v>
          </cell>
          <cell r="AX48" t="str">
            <v>B - 18</v>
          </cell>
        </row>
        <row r="49">
          <cell r="A49" t="str">
            <v>196805112022212002</v>
          </cell>
          <cell r="B49" t="str">
            <v>LUTFIA RAHMI, S.Ag</v>
          </cell>
          <cell r="C49" t="str">
            <v>6371035105680010</v>
          </cell>
          <cell r="D49" t="str">
            <v>11-May-68</v>
          </cell>
          <cell r="F49" t="str">
            <v>JFU</v>
          </cell>
          <cell r="G49" t="str">
            <v>00</v>
          </cell>
          <cell r="H49" t="str">
            <v>III/a</v>
          </cell>
          <cell r="I49" t="str">
            <v>P3K</v>
          </cell>
          <cell r="K49" t="str">
            <v>YA</v>
          </cell>
          <cell r="M49" t="str">
            <v>SALEH</v>
          </cell>
          <cell r="N49" t="str">
            <v>122</v>
          </cell>
          <cell r="O49" t="str">
            <v>BPD KALSEL</v>
          </cell>
          <cell r="P49" t="str">
            <v>159719699731000</v>
          </cell>
          <cell r="Q49" t="str">
            <v>3200511874</v>
          </cell>
          <cell r="R49" t="str">
            <v>K1</v>
          </cell>
          <cell r="S49">
            <v>0</v>
          </cell>
          <cell r="T49">
            <v>1</v>
          </cell>
          <cell r="U49" t="str">
            <v>1</v>
          </cell>
          <cell r="V49">
            <v>2966500</v>
          </cell>
          <cell r="W49">
            <v>296650</v>
          </cell>
          <cell r="X49">
            <v>0</v>
          </cell>
          <cell r="Y49">
            <v>296650</v>
          </cell>
          <cell r="Z49">
            <v>0</v>
          </cell>
          <cell r="AA49">
            <v>0</v>
          </cell>
          <cell r="AB49">
            <v>0</v>
          </cell>
          <cell r="AC49">
            <v>185000</v>
          </cell>
          <cell r="AD49">
            <v>144840</v>
          </cell>
          <cell r="AE49">
            <v>0</v>
          </cell>
          <cell r="AF49">
            <v>44</v>
          </cell>
          <cell r="AG49">
            <v>137926</v>
          </cell>
          <cell r="AH49">
            <v>7120</v>
          </cell>
          <cell r="AI49">
            <v>21359</v>
          </cell>
          <cell r="AJ49">
            <v>106052</v>
          </cell>
          <cell r="AK49" t="str">
            <v>0</v>
          </cell>
          <cell r="AL49">
            <v>34482</v>
          </cell>
          <cell r="AM49">
            <v>0</v>
          </cell>
          <cell r="AN49" t="str">
            <v>0</v>
          </cell>
          <cell r="AO49">
            <v>306939</v>
          </cell>
          <cell r="AP49">
            <v>3452500</v>
          </cell>
          <cell r="AQ49">
            <v>0</v>
          </cell>
          <cell r="AR49">
            <v>0</v>
          </cell>
          <cell r="AS49" t="str">
            <v>0</v>
          </cell>
          <cell r="AT49" t="str">
            <v>0</v>
          </cell>
          <cell r="AU49" t="str">
            <v>062</v>
          </cell>
          <cell r="AV49" t="str">
            <v>DINAS PENDIDIKAN - PPPK</v>
          </cell>
          <cell r="AW49" t="str">
            <v>SDN KUIN CERUCUK 01</v>
          </cell>
          <cell r="AX49" t="str">
            <v>B - 21</v>
          </cell>
        </row>
        <row r="50">
          <cell r="A50" t="str">
            <v>197403172022212005</v>
          </cell>
          <cell r="B50" t="str">
            <v>RIF'AH HADIYAH, S.Ag</v>
          </cell>
          <cell r="C50" t="str">
            <v>6371045703740005</v>
          </cell>
          <cell r="D50" t="str">
            <v>17-Mar-74</v>
          </cell>
          <cell r="F50" t="str">
            <v>JFU</v>
          </cell>
          <cell r="G50" t="str">
            <v>00</v>
          </cell>
          <cell r="H50" t="str">
            <v>III/a</v>
          </cell>
          <cell r="I50" t="str">
            <v>P3K</v>
          </cell>
          <cell r="K50" t="str">
            <v>YA</v>
          </cell>
          <cell r="M50" t="str">
            <v>SUGIANNOOR,SE</v>
          </cell>
          <cell r="N50" t="str">
            <v>122</v>
          </cell>
          <cell r="O50" t="str">
            <v>BPD KALSEL</v>
          </cell>
          <cell r="P50" t="str">
            <v>160347068731000</v>
          </cell>
          <cell r="Q50" t="str">
            <v>3200514199</v>
          </cell>
          <cell r="R50" t="str">
            <v>K3</v>
          </cell>
          <cell r="S50">
            <v>2</v>
          </cell>
          <cell r="T50">
            <v>1</v>
          </cell>
          <cell r="U50" t="str">
            <v>3</v>
          </cell>
          <cell r="V50">
            <v>2966500</v>
          </cell>
          <cell r="W50">
            <v>296650</v>
          </cell>
          <cell r="X50">
            <v>118660</v>
          </cell>
          <cell r="Y50">
            <v>415310</v>
          </cell>
          <cell r="Z50">
            <v>0</v>
          </cell>
          <cell r="AA50">
            <v>0</v>
          </cell>
          <cell r="AB50">
            <v>0</v>
          </cell>
          <cell r="AC50">
            <v>185000</v>
          </cell>
          <cell r="AD50">
            <v>289680</v>
          </cell>
          <cell r="AE50">
            <v>0</v>
          </cell>
          <cell r="AF50">
            <v>87</v>
          </cell>
          <cell r="AG50">
            <v>142672</v>
          </cell>
          <cell r="AH50">
            <v>7120</v>
          </cell>
          <cell r="AI50">
            <v>21359</v>
          </cell>
          <cell r="AJ50">
            <v>109909</v>
          </cell>
          <cell r="AK50" t="str">
            <v>0</v>
          </cell>
          <cell r="AL50">
            <v>35668</v>
          </cell>
          <cell r="AM50">
            <v>0</v>
          </cell>
          <cell r="AN50" t="str">
            <v>0</v>
          </cell>
          <cell r="AO50">
            <v>316728</v>
          </cell>
          <cell r="AP50">
            <v>3711000</v>
          </cell>
          <cell r="AQ50">
            <v>0</v>
          </cell>
          <cell r="AR50">
            <v>0</v>
          </cell>
          <cell r="AS50" t="str">
            <v>0</v>
          </cell>
          <cell r="AT50" t="str">
            <v>0</v>
          </cell>
          <cell r="AU50" t="str">
            <v>062</v>
          </cell>
          <cell r="AV50" t="str">
            <v>DINAS PENDIDIKAN - PPPK</v>
          </cell>
          <cell r="AW50" t="str">
            <v>SDN KUIN CERUCUK 01</v>
          </cell>
          <cell r="AX50" t="str">
            <v>B - 21</v>
          </cell>
        </row>
        <row r="51">
          <cell r="A51" t="str">
            <v>197511052022211003</v>
          </cell>
          <cell r="B51" t="str">
            <v>GAFURI RAHMAN, S.Ag</v>
          </cell>
          <cell r="C51" t="str">
            <v>6371050511750004</v>
          </cell>
          <cell r="D51" t="str">
            <v>05-Nov-75</v>
          </cell>
          <cell r="F51" t="str">
            <v>JFU</v>
          </cell>
          <cell r="G51" t="str">
            <v>00</v>
          </cell>
          <cell r="H51" t="str">
            <v>III/a</v>
          </cell>
          <cell r="I51" t="str">
            <v>P3K</v>
          </cell>
          <cell r="K51" t="str">
            <v>YA</v>
          </cell>
          <cell r="M51" t="str">
            <v>TA'ALIMAH</v>
          </cell>
          <cell r="N51" t="str">
            <v>122</v>
          </cell>
          <cell r="O51" t="str">
            <v>BPD KALSEL</v>
          </cell>
          <cell r="P51" t="str">
            <v>167357292731000</v>
          </cell>
          <cell r="Q51" t="str">
            <v>3200517694</v>
          </cell>
          <cell r="R51" t="str">
            <v>K3</v>
          </cell>
          <cell r="S51">
            <v>2</v>
          </cell>
          <cell r="T51">
            <v>1</v>
          </cell>
          <cell r="U51" t="str">
            <v>3</v>
          </cell>
          <cell r="V51">
            <v>2966500</v>
          </cell>
          <cell r="W51">
            <v>296650</v>
          </cell>
          <cell r="X51">
            <v>118660</v>
          </cell>
          <cell r="Y51">
            <v>415310</v>
          </cell>
          <cell r="Z51">
            <v>0</v>
          </cell>
          <cell r="AA51">
            <v>0</v>
          </cell>
          <cell r="AB51">
            <v>0</v>
          </cell>
          <cell r="AC51">
            <v>185000</v>
          </cell>
          <cell r="AD51">
            <v>289680</v>
          </cell>
          <cell r="AE51">
            <v>0</v>
          </cell>
          <cell r="AF51">
            <v>87</v>
          </cell>
          <cell r="AG51">
            <v>142672</v>
          </cell>
          <cell r="AH51">
            <v>7120</v>
          </cell>
          <cell r="AI51">
            <v>21359</v>
          </cell>
          <cell r="AJ51">
            <v>109909</v>
          </cell>
          <cell r="AK51" t="str">
            <v>0</v>
          </cell>
          <cell r="AL51">
            <v>35668</v>
          </cell>
          <cell r="AM51">
            <v>0</v>
          </cell>
          <cell r="AN51" t="str">
            <v>0</v>
          </cell>
          <cell r="AO51">
            <v>316728</v>
          </cell>
          <cell r="AP51">
            <v>3711000</v>
          </cell>
          <cell r="AQ51">
            <v>0</v>
          </cell>
          <cell r="AR51">
            <v>0</v>
          </cell>
          <cell r="AS51" t="str">
            <v>0</v>
          </cell>
          <cell r="AT51" t="str">
            <v>0</v>
          </cell>
          <cell r="AU51" t="str">
            <v>062</v>
          </cell>
          <cell r="AV51" t="str">
            <v>DINAS PENDIDIKAN - PPPK</v>
          </cell>
          <cell r="AW51" t="str">
            <v>SDN KUIN CERUCUK 01</v>
          </cell>
          <cell r="AX51" t="str">
            <v>B - 21</v>
          </cell>
        </row>
        <row r="52">
          <cell r="A52" t="str">
            <v>197805082022211004</v>
          </cell>
          <cell r="B52" t="str">
            <v>ADANG JUHARA, S.Pd</v>
          </cell>
          <cell r="C52" t="str">
            <v>6371040805780004</v>
          </cell>
          <cell r="D52" t="str">
            <v>08-May-78</v>
          </cell>
          <cell r="F52" t="str">
            <v>JFU</v>
          </cell>
          <cell r="G52" t="str">
            <v>00</v>
          </cell>
          <cell r="H52" t="str">
            <v>III/a</v>
          </cell>
          <cell r="I52" t="str">
            <v>P3K</v>
          </cell>
          <cell r="K52" t="str">
            <v>YA</v>
          </cell>
          <cell r="M52" t="str">
            <v>KRISTIN MANDRANI</v>
          </cell>
          <cell r="N52" t="str">
            <v>122</v>
          </cell>
          <cell r="O52" t="str">
            <v>BPD KALSEL</v>
          </cell>
          <cell r="P52" t="str">
            <v>150788834731000</v>
          </cell>
          <cell r="Q52" t="str">
            <v>3200517667</v>
          </cell>
          <cell r="R52" t="str">
            <v>K2</v>
          </cell>
          <cell r="S52">
            <v>1</v>
          </cell>
          <cell r="T52">
            <v>1</v>
          </cell>
          <cell r="U52" t="str">
            <v>2</v>
          </cell>
          <cell r="V52">
            <v>2966500</v>
          </cell>
          <cell r="W52">
            <v>296650</v>
          </cell>
          <cell r="X52">
            <v>59330</v>
          </cell>
          <cell r="Y52">
            <v>355980</v>
          </cell>
          <cell r="Z52">
            <v>0</v>
          </cell>
          <cell r="AA52">
            <v>0</v>
          </cell>
          <cell r="AB52">
            <v>0</v>
          </cell>
          <cell r="AC52">
            <v>185000</v>
          </cell>
          <cell r="AD52">
            <v>217260</v>
          </cell>
          <cell r="AE52">
            <v>0</v>
          </cell>
          <cell r="AF52">
            <v>16</v>
          </cell>
          <cell r="AG52">
            <v>140299</v>
          </cell>
          <cell r="AH52">
            <v>7120</v>
          </cell>
          <cell r="AI52">
            <v>21359</v>
          </cell>
          <cell r="AJ52">
            <v>107981</v>
          </cell>
          <cell r="AK52" t="str">
            <v>0</v>
          </cell>
          <cell r="AL52">
            <v>35075</v>
          </cell>
          <cell r="AM52">
            <v>0</v>
          </cell>
          <cell r="AN52" t="str">
            <v>0</v>
          </cell>
          <cell r="AO52">
            <v>311834</v>
          </cell>
          <cell r="AP52">
            <v>3581700</v>
          </cell>
          <cell r="AQ52">
            <v>0</v>
          </cell>
          <cell r="AR52">
            <v>0</v>
          </cell>
          <cell r="AS52" t="str">
            <v>0</v>
          </cell>
          <cell r="AT52" t="str">
            <v>0</v>
          </cell>
          <cell r="AU52" t="str">
            <v>062</v>
          </cell>
          <cell r="AV52" t="str">
            <v>DINAS PENDIDIKAN - PPPK</v>
          </cell>
          <cell r="AW52" t="str">
            <v>SDN KUIN CERUCUK 01</v>
          </cell>
          <cell r="AX52" t="str">
            <v>B - 21</v>
          </cell>
        </row>
        <row r="53">
          <cell r="A53" t="str">
            <v>198402112022212018</v>
          </cell>
          <cell r="B53" t="str">
            <v>DINI HASTUTI, S. Pd</v>
          </cell>
          <cell r="C53" t="str">
            <v>6371045102840005</v>
          </cell>
          <cell r="D53" t="str">
            <v>11-Feb-84</v>
          </cell>
          <cell r="F53" t="str">
            <v>JFU</v>
          </cell>
          <cell r="G53" t="str">
            <v>00</v>
          </cell>
          <cell r="H53" t="str">
            <v>III/a</v>
          </cell>
          <cell r="I53" t="str">
            <v>P3K</v>
          </cell>
          <cell r="K53" t="str">
            <v>YA</v>
          </cell>
          <cell r="M53" t="str">
            <v>SIGIT SUHARTONO</v>
          </cell>
          <cell r="N53" t="str">
            <v>122</v>
          </cell>
          <cell r="O53" t="str">
            <v>BPD KALSEL</v>
          </cell>
          <cell r="P53" t="str">
            <v>760540773732000</v>
          </cell>
          <cell r="Q53" t="str">
            <v>0170301046583</v>
          </cell>
          <cell r="R53" t="str">
            <v>K1</v>
          </cell>
          <cell r="S53">
            <v>0</v>
          </cell>
          <cell r="T53">
            <v>1</v>
          </cell>
          <cell r="U53" t="str">
            <v>1</v>
          </cell>
          <cell r="V53">
            <v>2966500</v>
          </cell>
          <cell r="W53">
            <v>296650</v>
          </cell>
          <cell r="X53">
            <v>0</v>
          </cell>
          <cell r="Y53">
            <v>296650</v>
          </cell>
          <cell r="Z53">
            <v>0</v>
          </cell>
          <cell r="AA53">
            <v>0</v>
          </cell>
          <cell r="AB53">
            <v>0</v>
          </cell>
          <cell r="AC53">
            <v>185000</v>
          </cell>
          <cell r="AD53">
            <v>144840</v>
          </cell>
          <cell r="AE53">
            <v>0</v>
          </cell>
          <cell r="AF53">
            <v>44</v>
          </cell>
          <cell r="AG53">
            <v>137926</v>
          </cell>
          <cell r="AH53">
            <v>7120</v>
          </cell>
          <cell r="AI53">
            <v>21359</v>
          </cell>
          <cell r="AJ53">
            <v>106052</v>
          </cell>
          <cell r="AK53" t="str">
            <v>0</v>
          </cell>
          <cell r="AL53">
            <v>34482</v>
          </cell>
          <cell r="AM53">
            <v>0</v>
          </cell>
          <cell r="AN53" t="str">
            <v>0</v>
          </cell>
          <cell r="AO53">
            <v>306939</v>
          </cell>
          <cell r="AP53">
            <v>3452500</v>
          </cell>
          <cell r="AQ53">
            <v>0</v>
          </cell>
          <cell r="AR53">
            <v>0</v>
          </cell>
          <cell r="AS53" t="str">
            <v>0</v>
          </cell>
          <cell r="AT53" t="str">
            <v>0</v>
          </cell>
          <cell r="AU53" t="str">
            <v>062</v>
          </cell>
          <cell r="AV53" t="str">
            <v>DINAS PENDIDIKAN - PPPK</v>
          </cell>
          <cell r="AW53" t="str">
            <v>SDN KUIN CERUCUK 01</v>
          </cell>
          <cell r="AX53" t="str">
            <v>B - 21</v>
          </cell>
        </row>
        <row r="54">
          <cell r="A54" t="str">
            <v>198807112022212008</v>
          </cell>
          <cell r="B54" t="str">
            <v>WINI NOOR WINDA, S.Pd</v>
          </cell>
          <cell r="C54" t="str">
            <v>6371045107880006</v>
          </cell>
          <cell r="D54" t="str">
            <v>11-Jul-88</v>
          </cell>
          <cell r="F54" t="str">
            <v>JFU</v>
          </cell>
          <cell r="G54" t="str">
            <v>00</v>
          </cell>
          <cell r="H54" t="str">
            <v>III/a</v>
          </cell>
          <cell r="I54" t="str">
            <v>P3K</v>
          </cell>
          <cell r="K54" t="str">
            <v>YA</v>
          </cell>
          <cell r="L54" t="str">
            <v/>
          </cell>
          <cell r="M54" t="str">
            <v>MULKAN</v>
          </cell>
          <cell r="N54" t="str">
            <v>122</v>
          </cell>
          <cell r="O54" t="str">
            <v>BPD KALSEL</v>
          </cell>
          <cell r="P54" t="str">
            <v>167322080731000</v>
          </cell>
          <cell r="Q54" t="str">
            <v>3200537307</v>
          </cell>
          <cell r="R54" t="str">
            <v>K3</v>
          </cell>
          <cell r="S54">
            <v>2</v>
          </cell>
          <cell r="T54">
            <v>1</v>
          </cell>
          <cell r="U54" t="str">
            <v>3</v>
          </cell>
          <cell r="V54">
            <v>2966500</v>
          </cell>
          <cell r="W54">
            <v>296650</v>
          </cell>
          <cell r="X54">
            <v>118660</v>
          </cell>
          <cell r="Y54">
            <v>415310</v>
          </cell>
          <cell r="Z54">
            <v>0</v>
          </cell>
          <cell r="AA54">
            <v>0</v>
          </cell>
          <cell r="AB54">
            <v>0</v>
          </cell>
          <cell r="AC54">
            <v>185000</v>
          </cell>
          <cell r="AD54">
            <v>289680</v>
          </cell>
          <cell r="AE54">
            <v>0</v>
          </cell>
          <cell r="AF54">
            <v>87</v>
          </cell>
          <cell r="AG54">
            <v>142672</v>
          </cell>
          <cell r="AH54">
            <v>7120</v>
          </cell>
          <cell r="AI54">
            <v>21359</v>
          </cell>
          <cell r="AJ54">
            <v>109909</v>
          </cell>
          <cell r="AK54" t="str">
            <v>0</v>
          </cell>
          <cell r="AL54">
            <v>35668</v>
          </cell>
          <cell r="AM54">
            <v>0</v>
          </cell>
          <cell r="AN54" t="str">
            <v>0</v>
          </cell>
          <cell r="AO54">
            <v>316728</v>
          </cell>
          <cell r="AP54">
            <v>3711000</v>
          </cell>
          <cell r="AQ54">
            <v>0</v>
          </cell>
          <cell r="AR54">
            <v>0</v>
          </cell>
          <cell r="AS54" t="str">
            <v>0</v>
          </cell>
          <cell r="AT54" t="str">
            <v>0</v>
          </cell>
          <cell r="AU54" t="str">
            <v>062</v>
          </cell>
          <cell r="AV54" t="str">
            <v>DINAS PENDIDIKAN - PPPK</v>
          </cell>
          <cell r="AW54" t="str">
            <v>SDN KUIN CERUCUK 01</v>
          </cell>
          <cell r="AX54" t="str">
            <v>B - 21</v>
          </cell>
        </row>
        <row r="55">
          <cell r="A55" t="str">
            <v>198906042022212008</v>
          </cell>
          <cell r="B55" t="str">
            <v>RUSMIATI, S.Pd</v>
          </cell>
          <cell r="C55" t="str">
            <v>6371034406890010</v>
          </cell>
          <cell r="D55" t="str">
            <v>04-Jun-89</v>
          </cell>
          <cell r="F55" t="str">
            <v>JFU</v>
          </cell>
          <cell r="G55" t="str">
            <v>00</v>
          </cell>
          <cell r="H55" t="str">
            <v>III/a</v>
          </cell>
          <cell r="I55" t="str">
            <v>P3K</v>
          </cell>
          <cell r="K55" t="str">
            <v>TIDAK</v>
          </cell>
          <cell r="N55" t="str">
            <v>122</v>
          </cell>
          <cell r="O55" t="str">
            <v>BPD KALSEL</v>
          </cell>
          <cell r="P55" t="str">
            <v>844181768731000</v>
          </cell>
          <cell r="Q55" t="str">
            <v>0010301516503</v>
          </cell>
          <cell r="R55" t="str">
            <v>T0</v>
          </cell>
          <cell r="S55">
            <v>0</v>
          </cell>
          <cell r="T55">
            <v>0</v>
          </cell>
          <cell r="U55" t="str">
            <v>0</v>
          </cell>
          <cell r="V55">
            <v>2966500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185000</v>
          </cell>
          <cell r="AD55">
            <v>72420</v>
          </cell>
          <cell r="AE55">
            <v>0</v>
          </cell>
          <cell r="AF55">
            <v>6</v>
          </cell>
          <cell r="AG55">
            <v>126060</v>
          </cell>
          <cell r="AH55">
            <v>7120</v>
          </cell>
          <cell r="AI55">
            <v>21359</v>
          </cell>
          <cell r="AJ55">
            <v>96411</v>
          </cell>
          <cell r="AK55" t="str">
            <v>0</v>
          </cell>
          <cell r="AL55">
            <v>31515</v>
          </cell>
          <cell r="AM55">
            <v>0</v>
          </cell>
          <cell r="AN55" t="str">
            <v>0</v>
          </cell>
          <cell r="AO55">
            <v>282465</v>
          </cell>
          <cell r="AP55">
            <v>3096000</v>
          </cell>
          <cell r="AQ55">
            <v>0</v>
          </cell>
          <cell r="AR55">
            <v>0</v>
          </cell>
          <cell r="AS55" t="str">
            <v>0</v>
          </cell>
          <cell r="AT55" t="str">
            <v>0</v>
          </cell>
          <cell r="AU55" t="str">
            <v>062</v>
          </cell>
          <cell r="AV55" t="str">
            <v>DINAS PENDIDIKAN - PPPK</v>
          </cell>
          <cell r="AW55" t="str">
            <v>SDN KUIN CERUCUK 01</v>
          </cell>
          <cell r="AX55" t="str">
            <v>B - 21</v>
          </cell>
        </row>
        <row r="56">
          <cell r="A56" t="str">
            <v>199109032022212011</v>
          </cell>
          <cell r="B56" t="str">
            <v>CHAIRUNNISA, S.Pd</v>
          </cell>
          <cell r="C56" t="str">
            <v>6371034309910005</v>
          </cell>
          <cell r="D56" t="str">
            <v>03-Sep-91</v>
          </cell>
          <cell r="F56" t="str">
            <v>JFU</v>
          </cell>
          <cell r="G56" t="str">
            <v>00</v>
          </cell>
          <cell r="H56" t="str">
            <v>III/a</v>
          </cell>
          <cell r="I56" t="str">
            <v>P3K</v>
          </cell>
          <cell r="K56" t="str">
            <v>YA</v>
          </cell>
          <cell r="M56" t="str">
            <v>FAISAL TISNA SHARONI</v>
          </cell>
          <cell r="N56" t="str">
            <v>122</v>
          </cell>
          <cell r="O56" t="str">
            <v>BPD KALSEL</v>
          </cell>
          <cell r="P56" t="str">
            <v>844179861731000</v>
          </cell>
          <cell r="Q56" t="str">
            <v>0010301516482</v>
          </cell>
          <cell r="R56" t="str">
            <v>K3</v>
          </cell>
          <cell r="S56">
            <v>2</v>
          </cell>
          <cell r="T56">
            <v>1</v>
          </cell>
          <cell r="U56" t="str">
            <v>3</v>
          </cell>
          <cell r="V56">
            <v>2966500</v>
          </cell>
          <cell r="W56">
            <v>296650</v>
          </cell>
          <cell r="X56">
            <v>118660</v>
          </cell>
          <cell r="Y56">
            <v>415310</v>
          </cell>
          <cell r="Z56">
            <v>0</v>
          </cell>
          <cell r="AA56">
            <v>0</v>
          </cell>
          <cell r="AB56">
            <v>0</v>
          </cell>
          <cell r="AC56">
            <v>185000</v>
          </cell>
          <cell r="AD56">
            <v>289680</v>
          </cell>
          <cell r="AE56">
            <v>0</v>
          </cell>
          <cell r="AF56">
            <v>87</v>
          </cell>
          <cell r="AG56">
            <v>142672</v>
          </cell>
          <cell r="AH56">
            <v>7120</v>
          </cell>
          <cell r="AI56">
            <v>21359</v>
          </cell>
          <cell r="AJ56">
            <v>109909</v>
          </cell>
          <cell r="AK56" t="str">
            <v>0</v>
          </cell>
          <cell r="AL56">
            <v>35668</v>
          </cell>
          <cell r="AM56">
            <v>0</v>
          </cell>
          <cell r="AN56" t="str">
            <v>0</v>
          </cell>
          <cell r="AO56">
            <v>316728</v>
          </cell>
          <cell r="AP56">
            <v>3711000</v>
          </cell>
          <cell r="AQ56">
            <v>0</v>
          </cell>
          <cell r="AR56">
            <v>0</v>
          </cell>
          <cell r="AS56" t="str">
            <v>0</v>
          </cell>
          <cell r="AT56" t="str">
            <v>0</v>
          </cell>
          <cell r="AU56" t="str">
            <v>062</v>
          </cell>
          <cell r="AV56" t="str">
            <v>DINAS PENDIDIKAN - PPPK</v>
          </cell>
          <cell r="AW56" t="str">
            <v>SDN KUIN CERUCUK 01</v>
          </cell>
          <cell r="AX56" t="str">
            <v>B - 21</v>
          </cell>
        </row>
        <row r="57">
          <cell r="A57" t="str">
            <v>199211032022211001</v>
          </cell>
          <cell r="B57" t="str">
            <v>H. AHMAD ZAINIE, S.Pd.I</v>
          </cell>
          <cell r="C57" t="str">
            <v>6301030311910005</v>
          </cell>
          <cell r="D57" t="str">
            <v>03-Nov-92</v>
          </cell>
          <cell r="F57" t="str">
            <v>JFU</v>
          </cell>
          <cell r="G57" t="str">
            <v>00</v>
          </cell>
          <cell r="H57" t="str">
            <v>III/a</v>
          </cell>
          <cell r="I57" t="str">
            <v>P3K</v>
          </cell>
          <cell r="K57" t="str">
            <v>YA</v>
          </cell>
          <cell r="M57" t="str">
            <v>DIAH EKAWATI, S.SI</v>
          </cell>
          <cell r="N57" t="str">
            <v>122</v>
          </cell>
          <cell r="O57" t="str">
            <v>BPD KALSEL</v>
          </cell>
          <cell r="P57" t="str">
            <v>844045807731000</v>
          </cell>
          <cell r="Q57" t="str">
            <v>0010301802949</v>
          </cell>
          <cell r="R57" t="str">
            <v>K2</v>
          </cell>
          <cell r="S57">
            <v>1</v>
          </cell>
          <cell r="T57">
            <v>1</v>
          </cell>
          <cell r="U57" t="str">
            <v>2</v>
          </cell>
          <cell r="V57">
            <v>2966500</v>
          </cell>
          <cell r="W57">
            <v>296650</v>
          </cell>
          <cell r="X57">
            <v>59330</v>
          </cell>
          <cell r="Y57">
            <v>355980</v>
          </cell>
          <cell r="Z57">
            <v>0</v>
          </cell>
          <cell r="AA57">
            <v>0</v>
          </cell>
          <cell r="AB57">
            <v>0</v>
          </cell>
          <cell r="AC57">
            <v>185000</v>
          </cell>
          <cell r="AD57">
            <v>217260</v>
          </cell>
          <cell r="AE57">
            <v>0</v>
          </cell>
          <cell r="AF57">
            <v>16</v>
          </cell>
          <cell r="AG57">
            <v>140299</v>
          </cell>
          <cell r="AH57">
            <v>7120</v>
          </cell>
          <cell r="AI57">
            <v>21359</v>
          </cell>
          <cell r="AJ57">
            <v>107981</v>
          </cell>
          <cell r="AK57" t="str">
            <v>0</v>
          </cell>
          <cell r="AL57">
            <v>35075</v>
          </cell>
          <cell r="AM57">
            <v>0</v>
          </cell>
          <cell r="AN57" t="str">
            <v>0</v>
          </cell>
          <cell r="AO57">
            <v>311834</v>
          </cell>
          <cell r="AP57">
            <v>3581700</v>
          </cell>
          <cell r="AQ57">
            <v>0</v>
          </cell>
          <cell r="AR57">
            <v>0</v>
          </cell>
          <cell r="AS57" t="str">
            <v>0</v>
          </cell>
          <cell r="AT57" t="str">
            <v>0</v>
          </cell>
          <cell r="AU57" t="str">
            <v>062</v>
          </cell>
          <cell r="AV57" t="str">
            <v>DINAS PENDIDIKAN - PPPK</v>
          </cell>
          <cell r="AW57" t="str">
            <v>SDN KUIN CERUCUK 01</v>
          </cell>
          <cell r="AX57" t="str">
            <v>B - 21</v>
          </cell>
        </row>
        <row r="58">
          <cell r="A58" t="str">
            <v>199306022022212008</v>
          </cell>
          <cell r="B58" t="str">
            <v>YULIANA ANNISA, S.Pd</v>
          </cell>
          <cell r="C58" t="str">
            <v>6371034206930007</v>
          </cell>
          <cell r="D58" t="str">
            <v>02-Jun-93</v>
          </cell>
          <cell r="F58" t="str">
            <v>JFU</v>
          </cell>
          <cell r="G58" t="str">
            <v>00</v>
          </cell>
          <cell r="H58" t="str">
            <v>III/a</v>
          </cell>
          <cell r="I58" t="str">
            <v>P3K</v>
          </cell>
          <cell r="K58" t="str">
            <v>TIDAK</v>
          </cell>
          <cell r="N58" t="str">
            <v>122</v>
          </cell>
          <cell r="O58" t="str">
            <v>BPD KALSEL</v>
          </cell>
          <cell r="P58" t="str">
            <v>650928526731000</v>
          </cell>
          <cell r="Q58" t="str">
            <v>3200582038</v>
          </cell>
          <cell r="R58" t="str">
            <v>T0</v>
          </cell>
          <cell r="S58">
            <v>0</v>
          </cell>
          <cell r="T58">
            <v>0</v>
          </cell>
          <cell r="U58" t="str">
            <v>0</v>
          </cell>
          <cell r="V58">
            <v>2966500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185000</v>
          </cell>
          <cell r="AD58">
            <v>72420</v>
          </cell>
          <cell r="AE58">
            <v>0</v>
          </cell>
          <cell r="AF58">
            <v>6</v>
          </cell>
          <cell r="AG58">
            <v>126060</v>
          </cell>
          <cell r="AH58">
            <v>7120</v>
          </cell>
          <cell r="AI58">
            <v>21359</v>
          </cell>
          <cell r="AJ58">
            <v>96411</v>
          </cell>
          <cell r="AK58" t="str">
            <v>0</v>
          </cell>
          <cell r="AL58">
            <v>31515</v>
          </cell>
          <cell r="AM58">
            <v>0</v>
          </cell>
          <cell r="AN58" t="str">
            <v>0</v>
          </cell>
          <cell r="AO58">
            <v>282465</v>
          </cell>
          <cell r="AP58">
            <v>3096000</v>
          </cell>
          <cell r="AQ58">
            <v>0</v>
          </cell>
          <cell r="AR58">
            <v>0</v>
          </cell>
          <cell r="AS58" t="str">
            <v>0</v>
          </cell>
          <cell r="AT58" t="str">
            <v>0</v>
          </cell>
          <cell r="AU58" t="str">
            <v>062</v>
          </cell>
          <cell r="AV58" t="str">
            <v>DINAS PENDIDIKAN - PPPK</v>
          </cell>
          <cell r="AW58" t="str">
            <v>SDN KUIN CERUCUK 01</v>
          </cell>
          <cell r="AX58" t="str">
            <v>B - 21</v>
          </cell>
        </row>
        <row r="59">
          <cell r="A59" t="str">
            <v>199403262022211002</v>
          </cell>
          <cell r="B59" t="str">
            <v>ABDURRAHMAN, S.Pd.</v>
          </cell>
          <cell r="C59" t="str">
            <v>6371032603940013</v>
          </cell>
          <cell r="D59" t="str">
            <v>26-Mar-94</v>
          </cell>
          <cell r="F59" t="str">
            <v>JFU</v>
          </cell>
          <cell r="G59" t="str">
            <v>00</v>
          </cell>
          <cell r="H59" t="str">
            <v>III/a</v>
          </cell>
          <cell r="I59" t="str">
            <v>P3K</v>
          </cell>
          <cell r="K59" t="str">
            <v>TIDAK</v>
          </cell>
          <cell r="N59" t="str">
            <v>122</v>
          </cell>
          <cell r="O59" t="str">
            <v>BPD KALSEL</v>
          </cell>
          <cell r="P59" t="str">
            <v>937347466731000</v>
          </cell>
          <cell r="Q59" t="str">
            <v>0010301465578</v>
          </cell>
          <cell r="R59" t="str">
            <v>T0</v>
          </cell>
          <cell r="S59">
            <v>0</v>
          </cell>
          <cell r="T59">
            <v>0</v>
          </cell>
          <cell r="U59" t="str">
            <v>0</v>
          </cell>
          <cell r="V59">
            <v>2966500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185000</v>
          </cell>
          <cell r="AD59">
            <v>72420</v>
          </cell>
          <cell r="AE59">
            <v>0</v>
          </cell>
          <cell r="AF59">
            <v>6</v>
          </cell>
          <cell r="AG59">
            <v>126060</v>
          </cell>
          <cell r="AH59">
            <v>7120</v>
          </cell>
          <cell r="AI59">
            <v>21359</v>
          </cell>
          <cell r="AJ59">
            <v>96411</v>
          </cell>
          <cell r="AK59" t="str">
            <v>0</v>
          </cell>
          <cell r="AL59">
            <v>31515</v>
          </cell>
          <cell r="AM59">
            <v>0</v>
          </cell>
          <cell r="AN59" t="str">
            <v>0</v>
          </cell>
          <cell r="AO59">
            <v>282465</v>
          </cell>
          <cell r="AP59">
            <v>3096000</v>
          </cell>
          <cell r="AQ59">
            <v>0</v>
          </cell>
          <cell r="AR59">
            <v>0</v>
          </cell>
          <cell r="AS59" t="str">
            <v>0</v>
          </cell>
          <cell r="AT59" t="str">
            <v>0</v>
          </cell>
          <cell r="AU59" t="str">
            <v>062</v>
          </cell>
          <cell r="AV59" t="str">
            <v>DINAS PENDIDIKAN - PPPK</v>
          </cell>
          <cell r="AW59" t="str">
            <v>SDN KUIN CERUCUK 01</v>
          </cell>
          <cell r="AX59" t="str">
            <v>B - 21</v>
          </cell>
        </row>
        <row r="60">
          <cell r="A60" t="str">
            <v>199604052022212007</v>
          </cell>
          <cell r="B60" t="str">
            <v>ELMA SALPIANI, S.Pd</v>
          </cell>
          <cell r="C60" t="str">
            <v>6371044504960005</v>
          </cell>
          <cell r="D60" t="str">
            <v>05-Apr-96</v>
          </cell>
          <cell r="F60" t="str">
            <v>JFU</v>
          </cell>
          <cell r="G60" t="str">
            <v>00</v>
          </cell>
          <cell r="H60" t="str">
            <v>III/a</v>
          </cell>
          <cell r="I60" t="str">
            <v>P3K</v>
          </cell>
          <cell r="K60" t="str">
            <v>TIDAK</v>
          </cell>
          <cell r="N60" t="str">
            <v>122</v>
          </cell>
          <cell r="O60" t="str">
            <v>BPD KALSEL</v>
          </cell>
          <cell r="P60" t="str">
            <v>650135510731000</v>
          </cell>
          <cell r="Q60" t="str">
            <v>3200531123</v>
          </cell>
          <cell r="R60" t="str">
            <v>T0</v>
          </cell>
          <cell r="S60">
            <v>0</v>
          </cell>
          <cell r="T60">
            <v>0</v>
          </cell>
          <cell r="U60" t="str">
            <v>0</v>
          </cell>
          <cell r="V60">
            <v>2966500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185000</v>
          </cell>
          <cell r="AD60">
            <v>72420</v>
          </cell>
          <cell r="AE60">
            <v>0</v>
          </cell>
          <cell r="AF60">
            <v>6</v>
          </cell>
          <cell r="AG60">
            <v>126060</v>
          </cell>
          <cell r="AH60">
            <v>7120</v>
          </cell>
          <cell r="AI60">
            <v>21359</v>
          </cell>
          <cell r="AJ60">
            <v>96411</v>
          </cell>
          <cell r="AK60" t="str">
            <v>0</v>
          </cell>
          <cell r="AL60">
            <v>31515</v>
          </cell>
          <cell r="AM60">
            <v>0</v>
          </cell>
          <cell r="AN60" t="str">
            <v>0</v>
          </cell>
          <cell r="AO60">
            <v>282465</v>
          </cell>
          <cell r="AP60">
            <v>3096000</v>
          </cell>
          <cell r="AQ60">
            <v>0</v>
          </cell>
          <cell r="AR60">
            <v>0</v>
          </cell>
          <cell r="AS60" t="str">
            <v>0</v>
          </cell>
          <cell r="AT60" t="str">
            <v>0</v>
          </cell>
          <cell r="AU60" t="str">
            <v>062</v>
          </cell>
          <cell r="AV60" t="str">
            <v>DINAS PENDIDIKAN - PPPK</v>
          </cell>
          <cell r="AW60" t="str">
            <v>SDN KUIN CERUCUK 01</v>
          </cell>
          <cell r="AX60" t="str">
            <v>B - 21</v>
          </cell>
        </row>
        <row r="61">
          <cell r="A61" t="str">
            <v>199606062022212005</v>
          </cell>
          <cell r="B61" t="str">
            <v>AULIA ZAHRA NUR ISLAMI, S.Pd</v>
          </cell>
          <cell r="C61" t="str">
            <v>6304154606960001</v>
          </cell>
          <cell r="D61" t="str">
            <v>06-Jun-96</v>
          </cell>
          <cell r="F61" t="str">
            <v>JFU</v>
          </cell>
          <cell r="G61" t="str">
            <v>00</v>
          </cell>
          <cell r="H61" t="str">
            <v>III/a</v>
          </cell>
          <cell r="I61" t="str">
            <v>P3K</v>
          </cell>
          <cell r="K61" t="str">
            <v>TIDAK</v>
          </cell>
          <cell r="N61" t="str">
            <v>122</v>
          </cell>
          <cell r="O61" t="str">
            <v>BPD KALSEL</v>
          </cell>
          <cell r="P61" t="str">
            <v>903227262731000</v>
          </cell>
          <cell r="Q61" t="str">
            <v>3200581888</v>
          </cell>
          <cell r="R61" t="str">
            <v>T0</v>
          </cell>
          <cell r="S61">
            <v>0</v>
          </cell>
          <cell r="T61">
            <v>0</v>
          </cell>
          <cell r="U61" t="str">
            <v>0</v>
          </cell>
          <cell r="V61">
            <v>2966500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185000</v>
          </cell>
          <cell r="AD61">
            <v>72420</v>
          </cell>
          <cell r="AE61">
            <v>0</v>
          </cell>
          <cell r="AF61">
            <v>6</v>
          </cell>
          <cell r="AG61">
            <v>126060</v>
          </cell>
          <cell r="AH61">
            <v>7120</v>
          </cell>
          <cell r="AI61">
            <v>21359</v>
          </cell>
          <cell r="AJ61">
            <v>96411</v>
          </cell>
          <cell r="AK61" t="str">
            <v>0</v>
          </cell>
          <cell r="AL61">
            <v>31515</v>
          </cell>
          <cell r="AM61">
            <v>0</v>
          </cell>
          <cell r="AN61" t="str">
            <v>0</v>
          </cell>
          <cell r="AO61">
            <v>282465</v>
          </cell>
          <cell r="AP61">
            <v>3096000</v>
          </cell>
          <cell r="AQ61">
            <v>0</v>
          </cell>
          <cell r="AR61">
            <v>0</v>
          </cell>
          <cell r="AS61" t="str">
            <v>0</v>
          </cell>
          <cell r="AT61" t="str">
            <v>0</v>
          </cell>
          <cell r="AU61" t="str">
            <v>062</v>
          </cell>
          <cell r="AV61" t="str">
            <v>DINAS PENDIDIKAN - PPPK</v>
          </cell>
          <cell r="AW61" t="str">
            <v>SDN KUIN CERUCUK 01</v>
          </cell>
          <cell r="AX61" t="str">
            <v>B - 21</v>
          </cell>
        </row>
        <row r="62">
          <cell r="A62" t="str">
            <v>197707062022212006</v>
          </cell>
          <cell r="B62" t="str">
            <v>RAHMAWATY, S.Pd</v>
          </cell>
          <cell r="C62" t="str">
            <v>6371044607770007</v>
          </cell>
          <cell r="D62" t="str">
            <v>06-Jul-77</v>
          </cell>
          <cell r="F62" t="str">
            <v>JFU</v>
          </cell>
          <cell r="G62" t="str">
            <v>00</v>
          </cell>
          <cell r="H62" t="str">
            <v>III/a</v>
          </cell>
          <cell r="I62" t="str">
            <v>P3K</v>
          </cell>
          <cell r="K62" t="str">
            <v>YA</v>
          </cell>
          <cell r="M62" t="str">
            <v>AKHMAD FAUZIE</v>
          </cell>
          <cell r="N62" t="str">
            <v>122</v>
          </cell>
          <cell r="O62" t="str">
            <v>BPD KALSEL</v>
          </cell>
          <cell r="P62" t="str">
            <v>167251776731000</v>
          </cell>
          <cell r="Q62" t="str">
            <v>0170301039491</v>
          </cell>
          <cell r="R62" t="str">
            <v>K3</v>
          </cell>
          <cell r="S62">
            <v>2</v>
          </cell>
          <cell r="T62">
            <v>1</v>
          </cell>
          <cell r="U62" t="str">
            <v>3</v>
          </cell>
          <cell r="V62">
            <v>2966500</v>
          </cell>
          <cell r="W62">
            <v>296650</v>
          </cell>
          <cell r="X62">
            <v>118660</v>
          </cell>
          <cell r="Y62">
            <v>415310</v>
          </cell>
          <cell r="Z62">
            <v>0</v>
          </cell>
          <cell r="AA62">
            <v>0</v>
          </cell>
          <cell r="AB62">
            <v>0</v>
          </cell>
          <cell r="AC62">
            <v>185000</v>
          </cell>
          <cell r="AD62">
            <v>289680</v>
          </cell>
          <cell r="AE62">
            <v>0</v>
          </cell>
          <cell r="AF62">
            <v>87</v>
          </cell>
          <cell r="AG62">
            <v>142672</v>
          </cell>
          <cell r="AH62">
            <v>7120</v>
          </cell>
          <cell r="AI62">
            <v>21359</v>
          </cell>
          <cell r="AJ62">
            <v>109909</v>
          </cell>
          <cell r="AK62" t="str">
            <v>0</v>
          </cell>
          <cell r="AL62">
            <v>35668</v>
          </cell>
          <cell r="AM62">
            <v>0</v>
          </cell>
          <cell r="AN62" t="str">
            <v>0</v>
          </cell>
          <cell r="AO62">
            <v>316728</v>
          </cell>
          <cell r="AP62">
            <v>3711000</v>
          </cell>
          <cell r="AQ62">
            <v>0</v>
          </cell>
          <cell r="AR62">
            <v>0</v>
          </cell>
          <cell r="AS62" t="str">
            <v>0</v>
          </cell>
          <cell r="AT62" t="str">
            <v>0</v>
          </cell>
          <cell r="AU62" t="str">
            <v>062</v>
          </cell>
          <cell r="AV62" t="str">
            <v>DINAS PENDIDIKAN - PPPK</v>
          </cell>
          <cell r="AW62" t="str">
            <v>SDN KUIN CERUCUK 03</v>
          </cell>
          <cell r="AX62" t="str">
            <v>B - 23</v>
          </cell>
        </row>
        <row r="63">
          <cell r="A63" t="str">
            <v>198601302022212014</v>
          </cell>
          <cell r="B63" t="str">
            <v>LINDAWATI, S.Pd</v>
          </cell>
          <cell r="C63" t="str">
            <v>6304067001860001</v>
          </cell>
          <cell r="D63" t="str">
            <v>30-Jan-86</v>
          </cell>
          <cell r="F63" t="str">
            <v>JFU</v>
          </cell>
          <cell r="G63" t="str">
            <v>00</v>
          </cell>
          <cell r="H63" t="str">
            <v>III/a</v>
          </cell>
          <cell r="I63" t="str">
            <v>P3K</v>
          </cell>
          <cell r="K63" t="str">
            <v>YA</v>
          </cell>
          <cell r="M63" t="str">
            <v>A RAHIMI</v>
          </cell>
          <cell r="N63" t="str">
            <v>122</v>
          </cell>
          <cell r="O63" t="str">
            <v>BPD KALSEL</v>
          </cell>
          <cell r="P63" t="str">
            <v>723497129731000</v>
          </cell>
          <cell r="Q63" t="str">
            <v>0010301405503</v>
          </cell>
          <cell r="R63" t="str">
            <v>K1</v>
          </cell>
          <cell r="S63">
            <v>0</v>
          </cell>
          <cell r="T63">
            <v>1</v>
          </cell>
          <cell r="U63" t="str">
            <v>1</v>
          </cell>
          <cell r="V63">
            <v>2966500</v>
          </cell>
          <cell r="W63">
            <v>296650</v>
          </cell>
          <cell r="X63">
            <v>0</v>
          </cell>
          <cell r="Y63">
            <v>296650</v>
          </cell>
          <cell r="Z63">
            <v>0</v>
          </cell>
          <cell r="AA63">
            <v>0</v>
          </cell>
          <cell r="AB63">
            <v>0</v>
          </cell>
          <cell r="AC63">
            <v>185000</v>
          </cell>
          <cell r="AD63">
            <v>144840</v>
          </cell>
          <cell r="AE63">
            <v>0</v>
          </cell>
          <cell r="AF63">
            <v>44</v>
          </cell>
          <cell r="AG63">
            <v>137926</v>
          </cell>
          <cell r="AH63">
            <v>7120</v>
          </cell>
          <cell r="AI63">
            <v>21359</v>
          </cell>
          <cell r="AJ63">
            <v>106052</v>
          </cell>
          <cell r="AK63" t="str">
            <v>0</v>
          </cell>
          <cell r="AL63">
            <v>34482</v>
          </cell>
          <cell r="AM63">
            <v>0</v>
          </cell>
          <cell r="AN63" t="str">
            <v>0</v>
          </cell>
          <cell r="AO63">
            <v>306939</v>
          </cell>
          <cell r="AP63">
            <v>3452500</v>
          </cell>
          <cell r="AQ63">
            <v>0</v>
          </cell>
          <cell r="AR63">
            <v>0</v>
          </cell>
          <cell r="AS63" t="str">
            <v>0</v>
          </cell>
          <cell r="AT63" t="str">
            <v>0</v>
          </cell>
          <cell r="AU63" t="str">
            <v>062</v>
          </cell>
          <cell r="AV63" t="str">
            <v>DINAS PENDIDIKAN - PPPK</v>
          </cell>
          <cell r="AW63" t="str">
            <v>SDN KUIN CERUCUK 03</v>
          </cell>
          <cell r="AX63" t="str">
            <v>B - 23</v>
          </cell>
        </row>
        <row r="64">
          <cell r="A64" t="str">
            <v>199008092022211005</v>
          </cell>
          <cell r="B64" t="str">
            <v>M. RIDHO ZULFAJRIN, S.Pd</v>
          </cell>
          <cell r="C64" t="str">
            <v>6371040908900005</v>
          </cell>
          <cell r="D64" t="str">
            <v>09-Aug-90</v>
          </cell>
          <cell r="F64" t="str">
            <v>JFU</v>
          </cell>
          <cell r="G64" t="str">
            <v>00</v>
          </cell>
          <cell r="H64" t="str">
            <v>III/a</v>
          </cell>
          <cell r="I64" t="str">
            <v>P3K</v>
          </cell>
          <cell r="K64" t="str">
            <v>YA</v>
          </cell>
          <cell r="M64" t="str">
            <v>MAHLIDA KHUMAIRA</v>
          </cell>
          <cell r="N64" t="str">
            <v>122</v>
          </cell>
          <cell r="O64" t="str">
            <v>BPD KALSEL</v>
          </cell>
          <cell r="P64" t="str">
            <v>167191998731000</v>
          </cell>
          <cell r="Q64" t="str">
            <v>0010301405454</v>
          </cell>
          <cell r="R64" t="str">
            <v>K3</v>
          </cell>
          <cell r="S64">
            <v>2</v>
          </cell>
          <cell r="T64">
            <v>1</v>
          </cell>
          <cell r="U64" t="str">
            <v>3</v>
          </cell>
          <cell r="V64">
            <v>2966500</v>
          </cell>
          <cell r="W64">
            <v>296650</v>
          </cell>
          <cell r="X64">
            <v>118660</v>
          </cell>
          <cell r="Y64">
            <v>415310</v>
          </cell>
          <cell r="Z64">
            <v>0</v>
          </cell>
          <cell r="AA64">
            <v>0</v>
          </cell>
          <cell r="AB64">
            <v>0</v>
          </cell>
          <cell r="AC64">
            <v>185000</v>
          </cell>
          <cell r="AD64">
            <v>289680</v>
          </cell>
          <cell r="AE64">
            <v>0</v>
          </cell>
          <cell r="AF64">
            <v>87</v>
          </cell>
          <cell r="AG64">
            <v>142672</v>
          </cell>
          <cell r="AH64">
            <v>7120</v>
          </cell>
          <cell r="AI64">
            <v>21359</v>
          </cell>
          <cell r="AJ64">
            <v>109909</v>
          </cell>
          <cell r="AK64" t="str">
            <v>0</v>
          </cell>
          <cell r="AL64">
            <v>35668</v>
          </cell>
          <cell r="AM64">
            <v>0</v>
          </cell>
          <cell r="AN64" t="str">
            <v>0</v>
          </cell>
          <cell r="AO64">
            <v>316728</v>
          </cell>
          <cell r="AP64">
            <v>3711000</v>
          </cell>
          <cell r="AQ64">
            <v>0</v>
          </cell>
          <cell r="AR64">
            <v>0</v>
          </cell>
          <cell r="AS64" t="str">
            <v>0</v>
          </cell>
          <cell r="AT64" t="str">
            <v>0</v>
          </cell>
          <cell r="AU64" t="str">
            <v>062</v>
          </cell>
          <cell r="AV64" t="str">
            <v>DINAS PENDIDIKAN - PPPK</v>
          </cell>
          <cell r="AW64" t="str">
            <v>SDN KUIN CERUCUK 03</v>
          </cell>
          <cell r="AX64" t="str">
            <v>B - 23</v>
          </cell>
        </row>
        <row r="65">
          <cell r="A65" t="str">
            <v>197607082022212003</v>
          </cell>
          <cell r="B65" t="str">
            <v>DINA FATHIANA, S.Pd</v>
          </cell>
          <cell r="C65" t="str">
            <v>6371034807760012</v>
          </cell>
          <cell r="D65" t="str">
            <v>08-Jul-76</v>
          </cell>
          <cell r="F65" t="str">
            <v>JFU</v>
          </cell>
          <cell r="G65" t="str">
            <v>00</v>
          </cell>
          <cell r="H65" t="str">
            <v>III/a</v>
          </cell>
          <cell r="I65" t="str">
            <v>P3K</v>
          </cell>
          <cell r="K65" t="str">
            <v>YA</v>
          </cell>
          <cell r="M65" t="str">
            <v>ALPIANNOOR</v>
          </cell>
          <cell r="N65" t="str">
            <v>122</v>
          </cell>
          <cell r="O65" t="str">
            <v>BPD KALSEL</v>
          </cell>
          <cell r="P65" t="str">
            <v>159719707731000</v>
          </cell>
          <cell r="Q65" t="str">
            <v>0010301117674</v>
          </cell>
          <cell r="R65" t="str">
            <v>K3</v>
          </cell>
          <cell r="S65">
            <v>2</v>
          </cell>
          <cell r="T65">
            <v>1</v>
          </cell>
          <cell r="U65" t="str">
            <v>3</v>
          </cell>
          <cell r="V65">
            <v>2966500</v>
          </cell>
          <cell r="W65">
            <v>296650</v>
          </cell>
          <cell r="X65">
            <v>118660</v>
          </cell>
          <cell r="Y65">
            <v>415310</v>
          </cell>
          <cell r="Z65">
            <v>0</v>
          </cell>
          <cell r="AA65">
            <v>0</v>
          </cell>
          <cell r="AB65">
            <v>0</v>
          </cell>
          <cell r="AC65">
            <v>185000</v>
          </cell>
          <cell r="AD65">
            <v>289680</v>
          </cell>
          <cell r="AE65">
            <v>0</v>
          </cell>
          <cell r="AF65">
            <v>87</v>
          </cell>
          <cell r="AG65">
            <v>142672</v>
          </cell>
          <cell r="AH65">
            <v>7120</v>
          </cell>
          <cell r="AI65">
            <v>21359</v>
          </cell>
          <cell r="AJ65">
            <v>109909</v>
          </cell>
          <cell r="AK65" t="str">
            <v>0</v>
          </cell>
          <cell r="AL65">
            <v>35668</v>
          </cell>
          <cell r="AM65">
            <v>0</v>
          </cell>
          <cell r="AN65" t="str">
            <v>0</v>
          </cell>
          <cell r="AO65">
            <v>316728</v>
          </cell>
          <cell r="AP65">
            <v>3711000</v>
          </cell>
          <cell r="AQ65">
            <v>0</v>
          </cell>
          <cell r="AR65">
            <v>0</v>
          </cell>
          <cell r="AS65" t="str">
            <v>0</v>
          </cell>
          <cell r="AT65" t="str">
            <v>0</v>
          </cell>
          <cell r="AU65" t="str">
            <v>062</v>
          </cell>
          <cell r="AV65" t="str">
            <v>DINAS PENDIDIKAN - PPPK</v>
          </cell>
          <cell r="AW65" t="str">
            <v>SDN KUIN CERUCUK 04</v>
          </cell>
          <cell r="AX65" t="str">
            <v>B - 24</v>
          </cell>
        </row>
        <row r="66">
          <cell r="A66" t="str">
            <v>199102022022212014</v>
          </cell>
          <cell r="B66" t="str">
            <v>REZKI WARNIAH, S.Pd</v>
          </cell>
          <cell r="C66" t="str">
            <v>6304024202910001</v>
          </cell>
          <cell r="D66" t="str">
            <v>02-Feb-91</v>
          </cell>
          <cell r="F66" t="str">
            <v>JFU</v>
          </cell>
          <cell r="G66" t="str">
            <v>00</v>
          </cell>
          <cell r="H66" t="str">
            <v>III/a</v>
          </cell>
          <cell r="I66" t="str">
            <v>P3K</v>
          </cell>
          <cell r="K66" t="str">
            <v>TIDAK</v>
          </cell>
          <cell r="N66" t="str">
            <v>122</v>
          </cell>
          <cell r="O66" t="str">
            <v>BPD KALSEL</v>
          </cell>
          <cell r="P66" t="str">
            <v>844194837731000</v>
          </cell>
          <cell r="Q66" t="str">
            <v>0010301516495</v>
          </cell>
          <cell r="R66" t="str">
            <v>T2</v>
          </cell>
          <cell r="S66">
            <v>2</v>
          </cell>
          <cell r="T66">
            <v>0</v>
          </cell>
          <cell r="U66" t="str">
            <v>2</v>
          </cell>
          <cell r="V66">
            <v>2966500</v>
          </cell>
          <cell r="W66">
            <v>0</v>
          </cell>
          <cell r="X66">
            <v>118660</v>
          </cell>
          <cell r="Y66">
            <v>118660</v>
          </cell>
          <cell r="Z66">
            <v>0</v>
          </cell>
          <cell r="AA66">
            <v>0</v>
          </cell>
          <cell r="AB66">
            <v>0</v>
          </cell>
          <cell r="AC66">
            <v>185000</v>
          </cell>
          <cell r="AD66">
            <v>217260</v>
          </cell>
          <cell r="AE66">
            <v>0</v>
          </cell>
          <cell r="AF66">
            <v>50</v>
          </cell>
          <cell r="AG66">
            <v>130806</v>
          </cell>
          <cell r="AH66">
            <v>7120</v>
          </cell>
          <cell r="AI66">
            <v>21359</v>
          </cell>
          <cell r="AJ66">
            <v>100268</v>
          </cell>
          <cell r="AK66" t="str">
            <v>0</v>
          </cell>
          <cell r="AL66">
            <v>32702</v>
          </cell>
          <cell r="AM66">
            <v>0</v>
          </cell>
          <cell r="AN66" t="str">
            <v>0</v>
          </cell>
          <cell r="AO66">
            <v>292255</v>
          </cell>
          <cell r="AP66">
            <v>3354500</v>
          </cell>
          <cell r="AQ66">
            <v>0</v>
          </cell>
          <cell r="AR66">
            <v>0</v>
          </cell>
          <cell r="AS66" t="str">
            <v>0</v>
          </cell>
          <cell r="AT66" t="str">
            <v>0</v>
          </cell>
          <cell r="AU66" t="str">
            <v>062</v>
          </cell>
          <cell r="AV66" t="str">
            <v>DINAS PENDIDIKAN - PPPK</v>
          </cell>
          <cell r="AW66" t="str">
            <v>SDN KUIN CERUCUK 04</v>
          </cell>
          <cell r="AX66" t="str">
            <v>B - 24</v>
          </cell>
        </row>
        <row r="67">
          <cell r="A67" t="str">
            <v>199204192022211007</v>
          </cell>
          <cell r="B67" t="str">
            <v>AHMAD MUJAHID, S.Pd</v>
          </cell>
          <cell r="C67" t="str">
            <v>6304051904920001</v>
          </cell>
          <cell r="D67" t="str">
            <v>19-Apr-92</v>
          </cell>
          <cell r="F67" t="str">
            <v>JFU</v>
          </cell>
          <cell r="G67" t="str">
            <v>00</v>
          </cell>
          <cell r="H67" t="str">
            <v>III/a</v>
          </cell>
          <cell r="I67" t="str">
            <v>P3K</v>
          </cell>
          <cell r="K67" t="str">
            <v>TIDAK</v>
          </cell>
          <cell r="N67" t="str">
            <v>122</v>
          </cell>
          <cell r="O67" t="str">
            <v>BPD KALSEL</v>
          </cell>
          <cell r="P67" t="str">
            <v>909620049731000</v>
          </cell>
          <cell r="Q67" t="str">
            <v>0010301425054</v>
          </cell>
          <cell r="R67" t="str">
            <v>T0</v>
          </cell>
          <cell r="S67">
            <v>0</v>
          </cell>
          <cell r="T67">
            <v>0</v>
          </cell>
          <cell r="U67" t="str">
            <v>0</v>
          </cell>
          <cell r="V67">
            <v>2966500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185000</v>
          </cell>
          <cell r="AD67">
            <v>72420</v>
          </cell>
          <cell r="AE67">
            <v>0</v>
          </cell>
          <cell r="AF67">
            <v>6</v>
          </cell>
          <cell r="AG67">
            <v>126060</v>
          </cell>
          <cell r="AH67">
            <v>7120</v>
          </cell>
          <cell r="AI67">
            <v>21359</v>
          </cell>
          <cell r="AJ67">
            <v>96411</v>
          </cell>
          <cell r="AK67" t="str">
            <v>0</v>
          </cell>
          <cell r="AL67">
            <v>31515</v>
          </cell>
          <cell r="AM67">
            <v>0</v>
          </cell>
          <cell r="AN67" t="str">
            <v>0</v>
          </cell>
          <cell r="AO67">
            <v>282465</v>
          </cell>
          <cell r="AP67">
            <v>3096000</v>
          </cell>
          <cell r="AQ67">
            <v>0</v>
          </cell>
          <cell r="AR67">
            <v>0</v>
          </cell>
          <cell r="AS67" t="str">
            <v>0</v>
          </cell>
          <cell r="AT67" t="str">
            <v>0</v>
          </cell>
          <cell r="AU67" t="str">
            <v>062</v>
          </cell>
          <cell r="AV67" t="str">
            <v>DINAS PENDIDIKAN - PPPK</v>
          </cell>
          <cell r="AW67" t="str">
            <v>SDN KUIN CERUCUK 04</v>
          </cell>
          <cell r="AX67" t="str">
            <v>B - 24</v>
          </cell>
        </row>
        <row r="68">
          <cell r="A68" t="str">
            <v>199806262022211001</v>
          </cell>
          <cell r="B68" t="str">
            <v>FIKRY AKBARI, S.Pd</v>
          </cell>
          <cell r="C68" t="str">
            <v>6371042606980004</v>
          </cell>
          <cell r="D68" t="str">
            <v>26-Jun-98</v>
          </cell>
          <cell r="F68" t="str">
            <v>JFU</v>
          </cell>
          <cell r="G68" t="str">
            <v>00</v>
          </cell>
          <cell r="H68" t="str">
            <v>III/a</v>
          </cell>
          <cell r="I68" t="str">
            <v>P3K</v>
          </cell>
          <cell r="K68" t="str">
            <v>TIDAK</v>
          </cell>
          <cell r="N68" t="str">
            <v>122</v>
          </cell>
          <cell r="O68" t="str">
            <v>BPD KALSEL</v>
          </cell>
          <cell r="P68" t="str">
            <v>412408072731000</v>
          </cell>
          <cell r="Q68" t="str">
            <v>3200507079</v>
          </cell>
          <cell r="R68" t="str">
            <v>T0</v>
          </cell>
          <cell r="S68">
            <v>0</v>
          </cell>
          <cell r="T68">
            <v>0</v>
          </cell>
          <cell r="U68" t="str">
            <v>0</v>
          </cell>
          <cell r="V68">
            <v>2966500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185000</v>
          </cell>
          <cell r="AD68">
            <v>72420</v>
          </cell>
          <cell r="AE68">
            <v>0</v>
          </cell>
          <cell r="AF68">
            <v>6</v>
          </cell>
          <cell r="AG68">
            <v>126060</v>
          </cell>
          <cell r="AH68">
            <v>7120</v>
          </cell>
          <cell r="AI68">
            <v>21359</v>
          </cell>
          <cell r="AJ68">
            <v>96411</v>
          </cell>
          <cell r="AK68" t="str">
            <v>0</v>
          </cell>
          <cell r="AL68">
            <v>31515</v>
          </cell>
          <cell r="AM68">
            <v>0</v>
          </cell>
          <cell r="AN68" t="str">
            <v>0</v>
          </cell>
          <cell r="AO68">
            <v>282465</v>
          </cell>
          <cell r="AP68">
            <v>3096000</v>
          </cell>
          <cell r="AQ68">
            <v>0</v>
          </cell>
          <cell r="AR68">
            <v>0</v>
          </cell>
          <cell r="AS68" t="str">
            <v>0</v>
          </cell>
          <cell r="AT68" t="str">
            <v>0</v>
          </cell>
          <cell r="AU68" t="str">
            <v>062</v>
          </cell>
          <cell r="AV68" t="str">
            <v>DINAS PENDIDIKAN - PPPK</v>
          </cell>
          <cell r="AW68" t="str">
            <v>SDN KUIN CERUCUK 04</v>
          </cell>
          <cell r="AX68" t="str">
            <v>B - 24</v>
          </cell>
        </row>
        <row r="69">
          <cell r="A69" t="str">
            <v>198409062022212025</v>
          </cell>
          <cell r="B69" t="str">
            <v>MAS'ANI, S.Pd</v>
          </cell>
          <cell r="C69" t="str">
            <v>6371014609840009</v>
          </cell>
          <cell r="D69" t="str">
            <v>06-Sep-84</v>
          </cell>
          <cell r="F69" t="str">
            <v>JFU</v>
          </cell>
          <cell r="G69" t="str">
            <v>00</v>
          </cell>
          <cell r="H69" t="str">
            <v>III/a</v>
          </cell>
          <cell r="I69" t="str">
            <v>P3K</v>
          </cell>
          <cell r="K69" t="str">
            <v>YA</v>
          </cell>
          <cell r="M69" t="str">
            <v>SUGIANOOR</v>
          </cell>
          <cell r="N69" t="str">
            <v>122</v>
          </cell>
          <cell r="O69" t="str">
            <v>BPD KALSEL</v>
          </cell>
          <cell r="P69" t="str">
            <v>167057983731000</v>
          </cell>
          <cell r="Q69" t="str">
            <v>0010301187369</v>
          </cell>
          <cell r="R69" t="str">
            <v>K3</v>
          </cell>
          <cell r="S69">
            <v>2</v>
          </cell>
          <cell r="T69">
            <v>1</v>
          </cell>
          <cell r="U69" t="str">
            <v>3</v>
          </cell>
          <cell r="V69">
            <v>2966500</v>
          </cell>
          <cell r="W69">
            <v>296650</v>
          </cell>
          <cell r="X69">
            <v>118660</v>
          </cell>
          <cell r="Y69">
            <v>415310</v>
          </cell>
          <cell r="Z69">
            <v>0</v>
          </cell>
          <cell r="AA69">
            <v>0</v>
          </cell>
          <cell r="AB69">
            <v>0</v>
          </cell>
          <cell r="AC69">
            <v>185000</v>
          </cell>
          <cell r="AD69">
            <v>289680</v>
          </cell>
          <cell r="AE69">
            <v>0</v>
          </cell>
          <cell r="AF69">
            <v>87</v>
          </cell>
          <cell r="AG69">
            <v>142672</v>
          </cell>
          <cell r="AH69">
            <v>7120</v>
          </cell>
          <cell r="AI69">
            <v>21359</v>
          </cell>
          <cell r="AJ69">
            <v>109909</v>
          </cell>
          <cell r="AK69" t="str">
            <v>0</v>
          </cell>
          <cell r="AL69">
            <v>35668</v>
          </cell>
          <cell r="AM69">
            <v>0</v>
          </cell>
          <cell r="AN69" t="str">
            <v>0</v>
          </cell>
          <cell r="AO69">
            <v>316728</v>
          </cell>
          <cell r="AP69">
            <v>3711000</v>
          </cell>
          <cell r="AQ69">
            <v>0</v>
          </cell>
          <cell r="AR69">
            <v>0</v>
          </cell>
          <cell r="AS69" t="str">
            <v>0</v>
          </cell>
          <cell r="AT69" t="str">
            <v>0</v>
          </cell>
          <cell r="AU69" t="str">
            <v>062</v>
          </cell>
          <cell r="AV69" t="str">
            <v>DINAS PENDIDIKAN - PPPK</v>
          </cell>
          <cell r="AW69" t="str">
            <v>SDN KUIN CERUCUK 05</v>
          </cell>
          <cell r="AX69" t="str">
            <v>B - 25</v>
          </cell>
        </row>
        <row r="70">
          <cell r="A70" t="str">
            <v>199312152022212006</v>
          </cell>
          <cell r="B70" t="str">
            <v>IRMA MUSTIKA, S.Pd</v>
          </cell>
          <cell r="C70" t="str">
            <v>6371035512930013</v>
          </cell>
          <cell r="D70" t="str">
            <v>15-Dec-93</v>
          </cell>
          <cell r="F70" t="str">
            <v>JFU</v>
          </cell>
          <cell r="G70" t="str">
            <v>00</v>
          </cell>
          <cell r="H70" t="str">
            <v>III/a</v>
          </cell>
          <cell r="I70" t="str">
            <v>P3K</v>
          </cell>
          <cell r="K70" t="str">
            <v>YA</v>
          </cell>
          <cell r="M70" t="str">
            <v>IRWAN</v>
          </cell>
          <cell r="N70" t="str">
            <v>122</v>
          </cell>
          <cell r="O70" t="str">
            <v>BPD KALSEL</v>
          </cell>
          <cell r="P70" t="str">
            <v>753285717731000</v>
          </cell>
          <cell r="Q70" t="str">
            <v>2000109177</v>
          </cell>
          <cell r="R70" t="str">
            <v>K2</v>
          </cell>
          <cell r="S70">
            <v>1</v>
          </cell>
          <cell r="T70">
            <v>1</v>
          </cell>
          <cell r="U70" t="str">
            <v>2</v>
          </cell>
          <cell r="V70">
            <v>2966500</v>
          </cell>
          <cell r="W70">
            <v>296650</v>
          </cell>
          <cell r="X70">
            <v>59330</v>
          </cell>
          <cell r="Y70">
            <v>355980</v>
          </cell>
          <cell r="Z70">
            <v>0</v>
          </cell>
          <cell r="AA70">
            <v>0</v>
          </cell>
          <cell r="AB70">
            <v>0</v>
          </cell>
          <cell r="AC70">
            <v>185000</v>
          </cell>
          <cell r="AD70">
            <v>217260</v>
          </cell>
          <cell r="AE70">
            <v>0</v>
          </cell>
          <cell r="AF70">
            <v>16</v>
          </cell>
          <cell r="AG70">
            <v>140299</v>
          </cell>
          <cell r="AH70">
            <v>7120</v>
          </cell>
          <cell r="AI70">
            <v>21359</v>
          </cell>
          <cell r="AJ70">
            <v>107981</v>
          </cell>
          <cell r="AK70" t="str">
            <v>0</v>
          </cell>
          <cell r="AL70">
            <v>35075</v>
          </cell>
          <cell r="AM70">
            <v>0</v>
          </cell>
          <cell r="AN70" t="str">
            <v>0</v>
          </cell>
          <cell r="AO70">
            <v>311834</v>
          </cell>
          <cell r="AP70">
            <v>3581700</v>
          </cell>
          <cell r="AQ70">
            <v>0</v>
          </cell>
          <cell r="AR70">
            <v>0</v>
          </cell>
          <cell r="AS70" t="str">
            <v>0</v>
          </cell>
          <cell r="AT70" t="str">
            <v>0</v>
          </cell>
          <cell r="AU70" t="str">
            <v>062</v>
          </cell>
          <cell r="AV70" t="str">
            <v>DINAS PENDIDIKAN - PPPK</v>
          </cell>
          <cell r="AW70" t="str">
            <v>SDN KUIN CERUCUK 05</v>
          </cell>
          <cell r="AX70" t="str">
            <v>B - 25</v>
          </cell>
        </row>
        <row r="71">
          <cell r="A71" t="str">
            <v>197701042022212004</v>
          </cell>
          <cell r="B71" t="str">
            <v>RUSMAWARTI, S.Pd</v>
          </cell>
          <cell r="C71" t="str">
            <v>6371054401770005</v>
          </cell>
          <cell r="D71" t="str">
            <v>04-Jan-77</v>
          </cell>
          <cell r="F71" t="str">
            <v>JFU</v>
          </cell>
          <cell r="G71" t="str">
            <v>00</v>
          </cell>
          <cell r="H71" t="str">
            <v>III/a</v>
          </cell>
          <cell r="I71" t="str">
            <v>P3K</v>
          </cell>
          <cell r="K71" t="str">
            <v>YA</v>
          </cell>
          <cell r="M71" t="str">
            <v>MUHAMMAD YULIANSYAH</v>
          </cell>
          <cell r="N71" t="str">
            <v>122</v>
          </cell>
          <cell r="O71" t="str">
            <v>BPD KALSEL</v>
          </cell>
          <cell r="P71" t="str">
            <v>167387786731000</v>
          </cell>
          <cell r="Q71" t="str">
            <v>0010301516426</v>
          </cell>
          <cell r="R71" t="str">
            <v>K3</v>
          </cell>
          <cell r="S71">
            <v>2</v>
          </cell>
          <cell r="T71">
            <v>1</v>
          </cell>
          <cell r="U71" t="str">
            <v>3</v>
          </cell>
          <cell r="V71">
            <v>2966500</v>
          </cell>
          <cell r="W71">
            <v>296650</v>
          </cell>
          <cell r="X71">
            <v>118660</v>
          </cell>
          <cell r="Y71">
            <v>415310</v>
          </cell>
          <cell r="Z71">
            <v>0</v>
          </cell>
          <cell r="AA71">
            <v>0</v>
          </cell>
          <cell r="AB71">
            <v>0</v>
          </cell>
          <cell r="AC71">
            <v>185000</v>
          </cell>
          <cell r="AD71">
            <v>289680</v>
          </cell>
          <cell r="AE71">
            <v>0</v>
          </cell>
          <cell r="AF71">
            <v>87</v>
          </cell>
          <cell r="AG71">
            <v>142672</v>
          </cell>
          <cell r="AH71">
            <v>7120</v>
          </cell>
          <cell r="AI71">
            <v>21359</v>
          </cell>
          <cell r="AJ71">
            <v>109909</v>
          </cell>
          <cell r="AK71" t="str">
            <v>0</v>
          </cell>
          <cell r="AL71">
            <v>35668</v>
          </cell>
          <cell r="AM71">
            <v>0</v>
          </cell>
          <cell r="AN71" t="str">
            <v>0</v>
          </cell>
          <cell r="AO71">
            <v>316728</v>
          </cell>
          <cell r="AP71">
            <v>3711000</v>
          </cell>
          <cell r="AQ71">
            <v>0</v>
          </cell>
          <cell r="AR71">
            <v>0</v>
          </cell>
          <cell r="AS71" t="str">
            <v>0</v>
          </cell>
          <cell r="AT71" t="str">
            <v>0</v>
          </cell>
          <cell r="AU71" t="str">
            <v>062</v>
          </cell>
          <cell r="AV71" t="str">
            <v>DINAS PENDIDIKAN - PPPK</v>
          </cell>
          <cell r="AW71" t="str">
            <v>SDN KUIN SELATAN 01</v>
          </cell>
          <cell r="AX71" t="str">
            <v>B - 26</v>
          </cell>
        </row>
        <row r="72">
          <cell r="A72" t="str">
            <v>198808092022212011</v>
          </cell>
          <cell r="B72" t="str">
            <v>DEWI, S.Pd</v>
          </cell>
          <cell r="C72" t="str">
            <v>6308054908880002</v>
          </cell>
          <cell r="D72" t="str">
            <v>09-Aug-88</v>
          </cell>
          <cell r="F72" t="str">
            <v>JFU</v>
          </cell>
          <cell r="G72" t="str">
            <v>00</v>
          </cell>
          <cell r="H72" t="str">
            <v>III/a</v>
          </cell>
          <cell r="I72" t="str">
            <v>P3K</v>
          </cell>
          <cell r="K72" t="str">
            <v>YA</v>
          </cell>
          <cell r="M72" t="str">
            <v>FAUZIANOOR</v>
          </cell>
          <cell r="N72" t="str">
            <v>122</v>
          </cell>
          <cell r="O72" t="str">
            <v>BPD KALSEL</v>
          </cell>
          <cell r="P72" t="str">
            <v>986429868735000</v>
          </cell>
          <cell r="Q72" t="str">
            <v>0010301471748</v>
          </cell>
          <cell r="R72" t="str">
            <v>K1</v>
          </cell>
          <cell r="S72">
            <v>0</v>
          </cell>
          <cell r="T72">
            <v>1</v>
          </cell>
          <cell r="U72" t="str">
            <v>1</v>
          </cell>
          <cell r="V72">
            <v>2966500</v>
          </cell>
          <cell r="W72">
            <v>296650</v>
          </cell>
          <cell r="X72">
            <v>0</v>
          </cell>
          <cell r="Y72">
            <v>296650</v>
          </cell>
          <cell r="Z72">
            <v>0</v>
          </cell>
          <cell r="AA72">
            <v>0</v>
          </cell>
          <cell r="AB72">
            <v>0</v>
          </cell>
          <cell r="AC72">
            <v>185000</v>
          </cell>
          <cell r="AD72">
            <v>144840</v>
          </cell>
          <cell r="AE72">
            <v>0</v>
          </cell>
          <cell r="AF72">
            <v>44</v>
          </cell>
          <cell r="AG72">
            <v>137926</v>
          </cell>
          <cell r="AH72">
            <v>7120</v>
          </cell>
          <cell r="AI72">
            <v>21359</v>
          </cell>
          <cell r="AJ72">
            <v>106052</v>
          </cell>
          <cell r="AK72" t="str">
            <v>0</v>
          </cell>
          <cell r="AL72">
            <v>34482</v>
          </cell>
          <cell r="AM72">
            <v>0</v>
          </cell>
          <cell r="AN72" t="str">
            <v>0</v>
          </cell>
          <cell r="AO72">
            <v>306939</v>
          </cell>
          <cell r="AP72">
            <v>3452500</v>
          </cell>
          <cell r="AQ72">
            <v>0</v>
          </cell>
          <cell r="AR72">
            <v>0</v>
          </cell>
          <cell r="AS72" t="str">
            <v>0</v>
          </cell>
          <cell r="AT72" t="str">
            <v>0</v>
          </cell>
          <cell r="AU72" t="str">
            <v>062</v>
          </cell>
          <cell r="AV72" t="str">
            <v>DINAS PENDIDIKAN - PPPK</v>
          </cell>
          <cell r="AW72" t="str">
            <v>SDN KUIN SELATAN 01</v>
          </cell>
          <cell r="AX72" t="str">
            <v>B - 26</v>
          </cell>
        </row>
        <row r="73">
          <cell r="A73" t="str">
            <v>199401252022212009</v>
          </cell>
          <cell r="B73" t="str">
            <v>SUSI NINGSIH, S.Pd</v>
          </cell>
          <cell r="C73" t="str">
            <v>6371036501940007</v>
          </cell>
          <cell r="D73" t="str">
            <v>25-Jan-94</v>
          </cell>
          <cell r="F73" t="str">
            <v>JFU</v>
          </cell>
          <cell r="G73" t="str">
            <v>00</v>
          </cell>
          <cell r="H73" t="str">
            <v>III/a</v>
          </cell>
          <cell r="I73" t="str">
            <v>P3K</v>
          </cell>
          <cell r="K73" t="str">
            <v>YA</v>
          </cell>
          <cell r="M73" t="str">
            <v>SAID THORIQ</v>
          </cell>
          <cell r="N73" t="str">
            <v>122</v>
          </cell>
          <cell r="O73" t="str">
            <v>BPD KALSEL</v>
          </cell>
          <cell r="P73" t="str">
            <v>753250968731000</v>
          </cell>
          <cell r="Q73" t="str">
            <v>0010301183931</v>
          </cell>
          <cell r="R73" t="str">
            <v>K2</v>
          </cell>
          <cell r="S73">
            <v>1</v>
          </cell>
          <cell r="T73">
            <v>1</v>
          </cell>
          <cell r="U73" t="str">
            <v>2</v>
          </cell>
          <cell r="V73">
            <v>2966500</v>
          </cell>
          <cell r="W73">
            <v>296650</v>
          </cell>
          <cell r="X73">
            <v>59330</v>
          </cell>
          <cell r="Y73">
            <v>355980</v>
          </cell>
          <cell r="Z73">
            <v>0</v>
          </cell>
          <cell r="AA73">
            <v>0</v>
          </cell>
          <cell r="AB73">
            <v>0</v>
          </cell>
          <cell r="AC73">
            <v>185000</v>
          </cell>
          <cell r="AD73">
            <v>217260</v>
          </cell>
          <cell r="AE73">
            <v>0</v>
          </cell>
          <cell r="AF73">
            <v>16</v>
          </cell>
          <cell r="AG73">
            <v>140299</v>
          </cell>
          <cell r="AH73">
            <v>7120</v>
          </cell>
          <cell r="AI73">
            <v>21359</v>
          </cell>
          <cell r="AJ73">
            <v>107981</v>
          </cell>
          <cell r="AK73" t="str">
            <v>0</v>
          </cell>
          <cell r="AL73">
            <v>35075</v>
          </cell>
          <cell r="AM73">
            <v>0</v>
          </cell>
          <cell r="AN73" t="str">
            <v>0</v>
          </cell>
          <cell r="AO73">
            <v>311834</v>
          </cell>
          <cell r="AP73">
            <v>3581700</v>
          </cell>
          <cell r="AQ73">
            <v>0</v>
          </cell>
          <cell r="AR73">
            <v>0</v>
          </cell>
          <cell r="AS73" t="str">
            <v>0</v>
          </cell>
          <cell r="AT73" t="str">
            <v>0</v>
          </cell>
          <cell r="AU73" t="str">
            <v>062</v>
          </cell>
          <cell r="AV73" t="str">
            <v>DINAS PENDIDIKAN - PPPK</v>
          </cell>
          <cell r="AW73" t="str">
            <v>SDN KUIN SELATAN 01</v>
          </cell>
          <cell r="AX73" t="str">
            <v>B - 26</v>
          </cell>
        </row>
        <row r="74">
          <cell r="A74" t="str">
            <v>198209172022212015</v>
          </cell>
          <cell r="B74" t="str">
            <v>SRI RAHAYU, S.Pd</v>
          </cell>
          <cell r="C74" t="str">
            <v>6371035709820015</v>
          </cell>
          <cell r="D74" t="str">
            <v>17-Sep-82</v>
          </cell>
          <cell r="F74" t="str">
            <v>JFU</v>
          </cell>
          <cell r="G74" t="str">
            <v>00</v>
          </cell>
          <cell r="H74" t="str">
            <v>III/a</v>
          </cell>
          <cell r="I74" t="str">
            <v>P3K</v>
          </cell>
          <cell r="K74" t="str">
            <v>YA</v>
          </cell>
          <cell r="M74" t="str">
            <v>MUHAMMAD RIZALI</v>
          </cell>
          <cell r="N74" t="str">
            <v>122</v>
          </cell>
          <cell r="O74" t="str">
            <v>BPD KALSEL</v>
          </cell>
          <cell r="P74" t="str">
            <v>167322718731000</v>
          </cell>
          <cell r="Q74" t="str">
            <v>0010301188169</v>
          </cell>
          <cell r="R74" t="str">
            <v>K3</v>
          </cell>
          <cell r="S74">
            <v>2</v>
          </cell>
          <cell r="T74">
            <v>1</v>
          </cell>
          <cell r="U74" t="str">
            <v>3</v>
          </cell>
          <cell r="V74">
            <v>2966500</v>
          </cell>
          <cell r="W74">
            <v>296650</v>
          </cell>
          <cell r="X74">
            <v>118660</v>
          </cell>
          <cell r="Y74">
            <v>415310</v>
          </cell>
          <cell r="Z74">
            <v>0</v>
          </cell>
          <cell r="AA74">
            <v>0</v>
          </cell>
          <cell r="AB74">
            <v>0</v>
          </cell>
          <cell r="AC74">
            <v>185000</v>
          </cell>
          <cell r="AD74">
            <v>289680</v>
          </cell>
          <cell r="AE74">
            <v>0</v>
          </cell>
          <cell r="AF74">
            <v>87</v>
          </cell>
          <cell r="AG74">
            <v>142672</v>
          </cell>
          <cell r="AH74">
            <v>7120</v>
          </cell>
          <cell r="AI74">
            <v>21359</v>
          </cell>
          <cell r="AJ74">
            <v>109909</v>
          </cell>
          <cell r="AK74" t="str">
            <v>0</v>
          </cell>
          <cell r="AL74">
            <v>35668</v>
          </cell>
          <cell r="AM74">
            <v>0</v>
          </cell>
          <cell r="AN74" t="str">
            <v>0</v>
          </cell>
          <cell r="AO74">
            <v>316728</v>
          </cell>
          <cell r="AP74">
            <v>3711000</v>
          </cell>
          <cell r="AQ74">
            <v>0</v>
          </cell>
          <cell r="AR74">
            <v>0</v>
          </cell>
          <cell r="AS74" t="str">
            <v>0</v>
          </cell>
          <cell r="AT74" t="str">
            <v>0</v>
          </cell>
          <cell r="AU74" t="str">
            <v>062</v>
          </cell>
          <cell r="AV74" t="str">
            <v>DINAS PENDIDIKAN - PPPK</v>
          </cell>
          <cell r="AW74" t="str">
            <v>SDN KUIN SELATAN 03</v>
          </cell>
          <cell r="AX74" t="str">
            <v>B - 28</v>
          </cell>
        </row>
        <row r="75">
          <cell r="A75" t="str">
            <v>198406262022212020</v>
          </cell>
          <cell r="B75" t="str">
            <v>SYIFAUL KHAIRIYAH, S.Pd</v>
          </cell>
          <cell r="C75" t="str">
            <v>6371056606840007</v>
          </cell>
          <cell r="D75" t="str">
            <v>26-Jun-84</v>
          </cell>
          <cell r="F75" t="str">
            <v>JFU</v>
          </cell>
          <cell r="G75" t="str">
            <v>00</v>
          </cell>
          <cell r="H75" t="str">
            <v>III/a</v>
          </cell>
          <cell r="I75" t="str">
            <v>P3K</v>
          </cell>
          <cell r="K75" t="str">
            <v>YA</v>
          </cell>
          <cell r="M75" t="str">
            <v>EDY RAHMAT P</v>
          </cell>
          <cell r="N75" t="str">
            <v>122</v>
          </cell>
          <cell r="O75" t="str">
            <v>BPD KALSEL</v>
          </cell>
          <cell r="P75" t="str">
            <v>167322551731000</v>
          </cell>
          <cell r="Q75" t="str">
            <v>0010301179113</v>
          </cell>
          <cell r="R75" t="str">
            <v>K2</v>
          </cell>
          <cell r="S75">
            <v>1</v>
          </cell>
          <cell r="T75">
            <v>1</v>
          </cell>
          <cell r="U75" t="str">
            <v>2</v>
          </cell>
          <cell r="V75">
            <v>2966500</v>
          </cell>
          <cell r="W75">
            <v>296650</v>
          </cell>
          <cell r="X75">
            <v>59330</v>
          </cell>
          <cell r="Y75">
            <v>355980</v>
          </cell>
          <cell r="Z75">
            <v>0</v>
          </cell>
          <cell r="AA75">
            <v>0</v>
          </cell>
          <cell r="AB75">
            <v>0</v>
          </cell>
          <cell r="AC75">
            <v>185000</v>
          </cell>
          <cell r="AD75">
            <v>217260</v>
          </cell>
          <cell r="AE75">
            <v>0</v>
          </cell>
          <cell r="AF75">
            <v>16</v>
          </cell>
          <cell r="AG75">
            <v>140299</v>
          </cell>
          <cell r="AH75">
            <v>7120</v>
          </cell>
          <cell r="AI75">
            <v>21359</v>
          </cell>
          <cell r="AJ75">
            <v>107981</v>
          </cell>
          <cell r="AK75" t="str">
            <v>0</v>
          </cell>
          <cell r="AL75">
            <v>35075</v>
          </cell>
          <cell r="AM75">
            <v>0</v>
          </cell>
          <cell r="AN75" t="str">
            <v>0</v>
          </cell>
          <cell r="AO75">
            <v>311834</v>
          </cell>
          <cell r="AP75">
            <v>3581700</v>
          </cell>
          <cell r="AQ75">
            <v>0</v>
          </cell>
          <cell r="AR75">
            <v>0</v>
          </cell>
          <cell r="AS75" t="str">
            <v>0</v>
          </cell>
          <cell r="AT75" t="str">
            <v>0</v>
          </cell>
          <cell r="AU75" t="str">
            <v>062</v>
          </cell>
          <cell r="AV75" t="str">
            <v>DINAS PENDIDIKAN - PPPK</v>
          </cell>
          <cell r="AW75" t="str">
            <v>SDN KUIN SELATAN 03</v>
          </cell>
          <cell r="AX75" t="str">
            <v>B - 28</v>
          </cell>
        </row>
        <row r="76">
          <cell r="A76" t="str">
            <v>198910062022212008</v>
          </cell>
          <cell r="B76" t="str">
            <v>SRI MAULIANI, S.Pd</v>
          </cell>
          <cell r="C76" t="str">
            <v>6371034610890007</v>
          </cell>
          <cell r="D76" t="str">
            <v>06-Oct-89</v>
          </cell>
          <cell r="F76" t="str">
            <v>JFU</v>
          </cell>
          <cell r="G76" t="str">
            <v>00</v>
          </cell>
          <cell r="H76" t="str">
            <v>III/a</v>
          </cell>
          <cell r="I76" t="str">
            <v>P3K</v>
          </cell>
          <cell r="K76" t="str">
            <v>TIDAK</v>
          </cell>
          <cell r="N76" t="str">
            <v>122</v>
          </cell>
          <cell r="O76" t="str">
            <v>BPD KALSEL</v>
          </cell>
          <cell r="P76" t="str">
            <v>766133235731000</v>
          </cell>
          <cell r="Q76" t="str">
            <v>0010301189485</v>
          </cell>
          <cell r="R76" t="str">
            <v>T1</v>
          </cell>
          <cell r="S76">
            <v>1</v>
          </cell>
          <cell r="T76">
            <v>0</v>
          </cell>
          <cell r="U76" t="str">
            <v>1</v>
          </cell>
          <cell r="V76">
            <v>2966500</v>
          </cell>
          <cell r="W76">
            <v>0</v>
          </cell>
          <cell r="X76">
            <v>59330</v>
          </cell>
          <cell r="Y76">
            <v>59330</v>
          </cell>
          <cell r="Z76">
            <v>0</v>
          </cell>
          <cell r="AA76">
            <v>0</v>
          </cell>
          <cell r="AB76">
            <v>0</v>
          </cell>
          <cell r="AC76">
            <v>185000</v>
          </cell>
          <cell r="AD76">
            <v>144840</v>
          </cell>
          <cell r="AE76">
            <v>0</v>
          </cell>
          <cell r="AF76">
            <v>77</v>
          </cell>
          <cell r="AG76">
            <v>128433</v>
          </cell>
          <cell r="AH76">
            <v>7120</v>
          </cell>
          <cell r="AI76">
            <v>21359</v>
          </cell>
          <cell r="AJ76">
            <v>98339</v>
          </cell>
          <cell r="AK76" t="str">
            <v>0</v>
          </cell>
          <cell r="AL76">
            <v>32108</v>
          </cell>
          <cell r="AM76">
            <v>0</v>
          </cell>
          <cell r="AN76" t="str">
            <v>0</v>
          </cell>
          <cell r="AO76">
            <v>287359</v>
          </cell>
          <cell r="AP76">
            <v>3225300</v>
          </cell>
          <cell r="AQ76">
            <v>0</v>
          </cell>
          <cell r="AR76">
            <v>0</v>
          </cell>
          <cell r="AS76" t="str">
            <v>0</v>
          </cell>
          <cell r="AT76" t="str">
            <v>0</v>
          </cell>
          <cell r="AU76" t="str">
            <v>062</v>
          </cell>
          <cell r="AV76" t="str">
            <v>DINAS PENDIDIKAN - PPPK</v>
          </cell>
          <cell r="AW76" t="str">
            <v>SDN KUIN SELATAN 03</v>
          </cell>
          <cell r="AX76" t="str">
            <v>B - 28</v>
          </cell>
        </row>
        <row r="77">
          <cell r="A77" t="str">
            <v>197312102022212002</v>
          </cell>
          <cell r="B77" t="str">
            <v>KHAIRUN NISA, S.Pd</v>
          </cell>
          <cell r="C77" t="str">
            <v>6371035012730008</v>
          </cell>
          <cell r="D77" t="str">
            <v>10-Dec-73</v>
          </cell>
          <cell r="F77" t="str">
            <v>JFU</v>
          </cell>
          <cell r="G77" t="str">
            <v>00</v>
          </cell>
          <cell r="H77" t="str">
            <v>III/a</v>
          </cell>
          <cell r="I77" t="str">
            <v>P3K</v>
          </cell>
          <cell r="K77" t="str">
            <v>TIDAK</v>
          </cell>
          <cell r="N77" t="str">
            <v>122</v>
          </cell>
          <cell r="O77" t="str">
            <v>BPD KALSEL</v>
          </cell>
          <cell r="P77" t="str">
            <v>167252550731000</v>
          </cell>
          <cell r="Q77" t="str">
            <v>0010301019949</v>
          </cell>
          <cell r="R77" t="str">
            <v>T0</v>
          </cell>
          <cell r="S77">
            <v>0</v>
          </cell>
          <cell r="T77">
            <v>0</v>
          </cell>
          <cell r="U77" t="str">
            <v>0</v>
          </cell>
          <cell r="V77">
            <v>2966500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185000</v>
          </cell>
          <cell r="AD77">
            <v>72420</v>
          </cell>
          <cell r="AE77">
            <v>0</v>
          </cell>
          <cell r="AF77">
            <v>6</v>
          </cell>
          <cell r="AG77">
            <v>126060</v>
          </cell>
          <cell r="AH77">
            <v>7120</v>
          </cell>
          <cell r="AI77">
            <v>21359</v>
          </cell>
          <cell r="AJ77">
            <v>96411</v>
          </cell>
          <cell r="AK77" t="str">
            <v>0</v>
          </cell>
          <cell r="AL77">
            <v>31515</v>
          </cell>
          <cell r="AM77">
            <v>0</v>
          </cell>
          <cell r="AN77" t="str">
            <v>0</v>
          </cell>
          <cell r="AO77">
            <v>282465</v>
          </cell>
          <cell r="AP77">
            <v>3096000</v>
          </cell>
          <cell r="AQ77">
            <v>0</v>
          </cell>
          <cell r="AR77">
            <v>0</v>
          </cell>
          <cell r="AS77" t="str">
            <v>0</v>
          </cell>
          <cell r="AT77" t="str">
            <v>0</v>
          </cell>
          <cell r="AU77" t="str">
            <v>062</v>
          </cell>
          <cell r="AV77" t="str">
            <v>DINAS PENDIDIKAN - PPPK</v>
          </cell>
          <cell r="AW77" t="str">
            <v>SDN KUIN SELATAN 04</v>
          </cell>
          <cell r="AX77" t="str">
            <v>B - 29</v>
          </cell>
        </row>
        <row r="78">
          <cell r="A78" t="str">
            <v>198201042022212010</v>
          </cell>
          <cell r="B78" t="str">
            <v>NURHIDAYAH, S.Pd</v>
          </cell>
          <cell r="C78" t="str">
            <v>6371034401820009</v>
          </cell>
          <cell r="D78" t="str">
            <v>04-Jan-82</v>
          </cell>
          <cell r="F78" t="str">
            <v>JFU</v>
          </cell>
          <cell r="G78" t="str">
            <v>00</v>
          </cell>
          <cell r="H78" t="str">
            <v>III/a</v>
          </cell>
          <cell r="I78" t="str">
            <v>P3K</v>
          </cell>
          <cell r="K78" t="str">
            <v>YA</v>
          </cell>
          <cell r="M78" t="str">
            <v>ERWIN AGUSRIANSYAH</v>
          </cell>
          <cell r="N78" t="str">
            <v>122</v>
          </cell>
          <cell r="O78" t="str">
            <v>BPD KALSEL</v>
          </cell>
          <cell r="P78" t="str">
            <v>167386283731000</v>
          </cell>
          <cell r="Q78" t="str">
            <v>0010301178991</v>
          </cell>
          <cell r="R78" t="str">
            <v>K1</v>
          </cell>
          <cell r="S78">
            <v>0</v>
          </cell>
          <cell r="T78">
            <v>1</v>
          </cell>
          <cell r="U78" t="str">
            <v>1</v>
          </cell>
          <cell r="V78">
            <v>2966500</v>
          </cell>
          <cell r="W78">
            <v>296650</v>
          </cell>
          <cell r="X78">
            <v>0</v>
          </cell>
          <cell r="Y78">
            <v>296650</v>
          </cell>
          <cell r="Z78">
            <v>0</v>
          </cell>
          <cell r="AA78">
            <v>0</v>
          </cell>
          <cell r="AB78">
            <v>0</v>
          </cell>
          <cell r="AC78">
            <v>185000</v>
          </cell>
          <cell r="AD78">
            <v>144840</v>
          </cell>
          <cell r="AE78">
            <v>0</v>
          </cell>
          <cell r="AF78">
            <v>44</v>
          </cell>
          <cell r="AG78">
            <v>137926</v>
          </cell>
          <cell r="AH78">
            <v>7120</v>
          </cell>
          <cell r="AI78">
            <v>21359</v>
          </cell>
          <cell r="AJ78">
            <v>106052</v>
          </cell>
          <cell r="AK78" t="str">
            <v>0</v>
          </cell>
          <cell r="AL78">
            <v>34482</v>
          </cell>
          <cell r="AM78">
            <v>0</v>
          </cell>
          <cell r="AN78" t="str">
            <v>0</v>
          </cell>
          <cell r="AO78">
            <v>306939</v>
          </cell>
          <cell r="AP78">
            <v>3452500</v>
          </cell>
          <cell r="AQ78">
            <v>0</v>
          </cell>
          <cell r="AR78">
            <v>0</v>
          </cell>
          <cell r="AS78" t="str">
            <v>0</v>
          </cell>
          <cell r="AT78" t="str">
            <v>0</v>
          </cell>
          <cell r="AU78" t="str">
            <v>062</v>
          </cell>
          <cell r="AV78" t="str">
            <v>DINAS PENDIDIKAN - PPPK</v>
          </cell>
          <cell r="AW78" t="str">
            <v>SDN KUIN SELATAN 05</v>
          </cell>
          <cell r="AX78" t="str">
            <v>B - 30</v>
          </cell>
        </row>
        <row r="79">
          <cell r="A79" t="str">
            <v>198304302022212010</v>
          </cell>
          <cell r="B79" t="str">
            <v>KARTINAH, S.Pd</v>
          </cell>
          <cell r="C79" t="str">
            <v>6371037004830003</v>
          </cell>
          <cell r="D79" t="str">
            <v>30-Apr-83</v>
          </cell>
          <cell r="F79" t="str">
            <v>JFU</v>
          </cell>
          <cell r="G79" t="str">
            <v>00</v>
          </cell>
          <cell r="H79" t="str">
            <v>III/a</v>
          </cell>
          <cell r="I79" t="str">
            <v>P3K</v>
          </cell>
          <cell r="K79" t="str">
            <v>YA</v>
          </cell>
          <cell r="M79" t="str">
            <v>M. ABRIASNYAH</v>
          </cell>
          <cell r="N79" t="str">
            <v>122</v>
          </cell>
          <cell r="O79" t="str">
            <v>BPD KALSEL</v>
          </cell>
          <cell r="P79" t="str">
            <v>167356120731000</v>
          </cell>
          <cell r="Q79" t="str">
            <v>0010301466070</v>
          </cell>
          <cell r="R79" t="str">
            <v>K3</v>
          </cell>
          <cell r="S79">
            <v>2</v>
          </cell>
          <cell r="T79">
            <v>1</v>
          </cell>
          <cell r="U79" t="str">
            <v>3</v>
          </cell>
          <cell r="V79">
            <v>2966500</v>
          </cell>
          <cell r="W79">
            <v>296650</v>
          </cell>
          <cell r="X79">
            <v>118660</v>
          </cell>
          <cell r="Y79">
            <v>415310</v>
          </cell>
          <cell r="Z79">
            <v>0</v>
          </cell>
          <cell r="AA79">
            <v>0</v>
          </cell>
          <cell r="AB79">
            <v>0</v>
          </cell>
          <cell r="AC79">
            <v>185000</v>
          </cell>
          <cell r="AD79">
            <v>289680</v>
          </cell>
          <cell r="AE79">
            <v>0</v>
          </cell>
          <cell r="AF79">
            <v>87</v>
          </cell>
          <cell r="AG79">
            <v>142672</v>
          </cell>
          <cell r="AH79">
            <v>7120</v>
          </cell>
          <cell r="AI79">
            <v>21359</v>
          </cell>
          <cell r="AJ79">
            <v>109909</v>
          </cell>
          <cell r="AK79" t="str">
            <v>0</v>
          </cell>
          <cell r="AL79">
            <v>35668</v>
          </cell>
          <cell r="AM79">
            <v>0</v>
          </cell>
          <cell r="AN79" t="str">
            <v>0</v>
          </cell>
          <cell r="AO79">
            <v>316728</v>
          </cell>
          <cell r="AP79">
            <v>3711000</v>
          </cell>
          <cell r="AQ79">
            <v>0</v>
          </cell>
          <cell r="AR79">
            <v>0</v>
          </cell>
          <cell r="AS79" t="str">
            <v>0</v>
          </cell>
          <cell r="AT79" t="str">
            <v>0</v>
          </cell>
          <cell r="AU79" t="str">
            <v>062</v>
          </cell>
          <cell r="AV79" t="str">
            <v>DINAS PENDIDIKAN - PPPK</v>
          </cell>
          <cell r="AW79" t="str">
            <v>SDN KUIN SELATAN 05</v>
          </cell>
          <cell r="AX79" t="str">
            <v>B - 30</v>
          </cell>
        </row>
        <row r="80">
          <cell r="A80" t="str">
            <v>199309012022212004</v>
          </cell>
          <cell r="B80" t="str">
            <v>AYU MAULYDA, S.Pd</v>
          </cell>
          <cell r="C80" t="str">
            <v>6371044109930010</v>
          </cell>
          <cell r="D80" t="str">
            <v>01-Sep-93</v>
          </cell>
          <cell r="F80" t="str">
            <v>JFU</v>
          </cell>
          <cell r="G80" t="str">
            <v>00</v>
          </cell>
          <cell r="H80" t="str">
            <v>III/a</v>
          </cell>
          <cell r="I80" t="str">
            <v>P3K</v>
          </cell>
          <cell r="K80" t="str">
            <v>TIDAK</v>
          </cell>
          <cell r="N80" t="str">
            <v>122</v>
          </cell>
          <cell r="O80" t="str">
            <v>BPD KALSEL</v>
          </cell>
          <cell r="P80" t="str">
            <v>809863103731000</v>
          </cell>
          <cell r="Q80" t="str">
            <v>0010301182322</v>
          </cell>
          <cell r="R80" t="str">
            <v>T0</v>
          </cell>
          <cell r="S80">
            <v>0</v>
          </cell>
          <cell r="T80">
            <v>0</v>
          </cell>
          <cell r="U80" t="str">
            <v>0</v>
          </cell>
          <cell r="V80">
            <v>2966500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185000</v>
          </cell>
          <cell r="AD80">
            <v>72420</v>
          </cell>
          <cell r="AE80">
            <v>0</v>
          </cell>
          <cell r="AF80">
            <v>6</v>
          </cell>
          <cell r="AG80">
            <v>126060</v>
          </cell>
          <cell r="AH80">
            <v>7120</v>
          </cell>
          <cell r="AI80">
            <v>21359</v>
          </cell>
          <cell r="AJ80">
            <v>96411</v>
          </cell>
          <cell r="AK80" t="str">
            <v>0</v>
          </cell>
          <cell r="AL80">
            <v>31515</v>
          </cell>
          <cell r="AM80">
            <v>0</v>
          </cell>
          <cell r="AN80" t="str">
            <v>0</v>
          </cell>
          <cell r="AO80">
            <v>282465</v>
          </cell>
          <cell r="AP80">
            <v>3096000</v>
          </cell>
          <cell r="AQ80">
            <v>0</v>
          </cell>
          <cell r="AR80">
            <v>0</v>
          </cell>
          <cell r="AS80" t="str">
            <v>0</v>
          </cell>
          <cell r="AT80" t="str">
            <v>0</v>
          </cell>
          <cell r="AU80" t="str">
            <v>062</v>
          </cell>
          <cell r="AV80" t="str">
            <v>DINAS PENDIDIKAN - PPPK</v>
          </cell>
          <cell r="AW80" t="str">
            <v>SDN KUIN SELATAN 06</v>
          </cell>
          <cell r="AX80" t="str">
            <v>B - 31</v>
          </cell>
        </row>
        <row r="81">
          <cell r="A81" t="str">
            <v>199311142022212008</v>
          </cell>
          <cell r="B81" t="str">
            <v>ITA BASTIAH, S.Pd</v>
          </cell>
          <cell r="C81" t="str">
            <v>6371045411930004</v>
          </cell>
          <cell r="D81" t="str">
            <v>14-Nov-93</v>
          </cell>
          <cell r="F81" t="str">
            <v>JFU</v>
          </cell>
          <cell r="G81" t="str">
            <v>00</v>
          </cell>
          <cell r="H81" t="str">
            <v>III/a</v>
          </cell>
          <cell r="I81" t="str">
            <v>P3K</v>
          </cell>
          <cell r="K81" t="str">
            <v>YA</v>
          </cell>
          <cell r="M81" t="str">
            <v>AGUS INAWAN</v>
          </cell>
          <cell r="N81" t="str">
            <v>122</v>
          </cell>
          <cell r="O81" t="str">
            <v>BPD KALSEL</v>
          </cell>
          <cell r="P81" t="str">
            <v>940408065731000</v>
          </cell>
          <cell r="Q81" t="str">
            <v>0170301028590</v>
          </cell>
          <cell r="R81" t="str">
            <v>K1</v>
          </cell>
          <cell r="S81">
            <v>0</v>
          </cell>
          <cell r="T81">
            <v>1</v>
          </cell>
          <cell r="U81" t="str">
            <v>1</v>
          </cell>
          <cell r="V81">
            <v>2966500</v>
          </cell>
          <cell r="W81">
            <v>296650</v>
          </cell>
          <cell r="X81">
            <v>0</v>
          </cell>
          <cell r="Y81">
            <v>296650</v>
          </cell>
          <cell r="Z81">
            <v>0</v>
          </cell>
          <cell r="AA81">
            <v>0</v>
          </cell>
          <cell r="AB81">
            <v>0</v>
          </cell>
          <cell r="AC81">
            <v>185000</v>
          </cell>
          <cell r="AD81">
            <v>144840</v>
          </cell>
          <cell r="AE81">
            <v>0</v>
          </cell>
          <cell r="AF81">
            <v>44</v>
          </cell>
          <cell r="AG81">
            <v>137926</v>
          </cell>
          <cell r="AH81">
            <v>7120</v>
          </cell>
          <cell r="AI81">
            <v>21359</v>
          </cell>
          <cell r="AJ81">
            <v>106052</v>
          </cell>
          <cell r="AK81" t="str">
            <v>0</v>
          </cell>
          <cell r="AL81">
            <v>34482</v>
          </cell>
          <cell r="AM81">
            <v>0</v>
          </cell>
          <cell r="AN81" t="str">
            <v>0</v>
          </cell>
          <cell r="AO81">
            <v>306939</v>
          </cell>
          <cell r="AP81">
            <v>3452500</v>
          </cell>
          <cell r="AQ81">
            <v>0</v>
          </cell>
          <cell r="AR81">
            <v>0</v>
          </cell>
          <cell r="AS81" t="str">
            <v>0</v>
          </cell>
          <cell r="AT81" t="str">
            <v>0</v>
          </cell>
          <cell r="AU81" t="str">
            <v>062</v>
          </cell>
          <cell r="AV81" t="str">
            <v>DINAS PENDIDIKAN - PPPK</v>
          </cell>
          <cell r="AW81" t="str">
            <v>SDN KUIN SELATAN 06</v>
          </cell>
          <cell r="AX81" t="str">
            <v>B - 31</v>
          </cell>
        </row>
        <row r="82">
          <cell r="A82" t="str">
            <v>199406182022212006</v>
          </cell>
          <cell r="B82" t="str">
            <v>YUNITA ADILLA, S.Pd</v>
          </cell>
          <cell r="C82" t="str">
            <v>6371055806940001</v>
          </cell>
          <cell r="D82" t="str">
            <v>18-Jun-94</v>
          </cell>
          <cell r="F82" t="str">
            <v>JFU</v>
          </cell>
          <cell r="G82" t="str">
            <v>00</v>
          </cell>
          <cell r="H82" t="str">
            <v>III/a</v>
          </cell>
          <cell r="I82" t="str">
            <v>P3K</v>
          </cell>
          <cell r="K82" t="str">
            <v>YA</v>
          </cell>
          <cell r="L82" t="str">
            <v/>
          </cell>
          <cell r="M82" t="str">
            <v>EDDIY, A.Md</v>
          </cell>
          <cell r="N82" t="str">
            <v>122</v>
          </cell>
          <cell r="O82" t="str">
            <v>BPD KALSEL</v>
          </cell>
          <cell r="P82" t="str">
            <v>810290924731000</v>
          </cell>
          <cell r="Q82" t="str">
            <v>0010301445037</v>
          </cell>
          <cell r="R82" t="str">
            <v>K1</v>
          </cell>
          <cell r="S82">
            <v>0</v>
          </cell>
          <cell r="T82">
            <v>1</v>
          </cell>
          <cell r="U82" t="str">
            <v>1</v>
          </cell>
          <cell r="V82">
            <v>2966500</v>
          </cell>
          <cell r="W82">
            <v>296650</v>
          </cell>
          <cell r="X82">
            <v>0</v>
          </cell>
          <cell r="Y82">
            <v>296650</v>
          </cell>
          <cell r="Z82">
            <v>0</v>
          </cell>
          <cell r="AA82">
            <v>0</v>
          </cell>
          <cell r="AB82">
            <v>0</v>
          </cell>
          <cell r="AC82">
            <v>185000</v>
          </cell>
          <cell r="AD82">
            <v>144840</v>
          </cell>
          <cell r="AE82">
            <v>0</v>
          </cell>
          <cell r="AF82">
            <v>44</v>
          </cell>
          <cell r="AG82">
            <v>137926</v>
          </cell>
          <cell r="AH82">
            <v>7120</v>
          </cell>
          <cell r="AI82">
            <v>21359</v>
          </cell>
          <cell r="AJ82">
            <v>106052</v>
          </cell>
          <cell r="AK82" t="str">
            <v>0</v>
          </cell>
          <cell r="AL82">
            <v>34482</v>
          </cell>
          <cell r="AM82">
            <v>0</v>
          </cell>
          <cell r="AN82" t="str">
            <v>0</v>
          </cell>
          <cell r="AO82">
            <v>306939</v>
          </cell>
          <cell r="AP82">
            <v>3452500</v>
          </cell>
          <cell r="AQ82">
            <v>0</v>
          </cell>
          <cell r="AR82">
            <v>0</v>
          </cell>
          <cell r="AS82" t="str">
            <v>0</v>
          </cell>
          <cell r="AT82" t="str">
            <v>0</v>
          </cell>
          <cell r="AU82" t="str">
            <v>062</v>
          </cell>
          <cell r="AV82" t="str">
            <v>DINAS PENDIDIKAN - PPPK</v>
          </cell>
          <cell r="AW82" t="str">
            <v>SDN KUIN SELATAN 06</v>
          </cell>
          <cell r="AX82" t="str">
            <v>B - 31</v>
          </cell>
        </row>
        <row r="83">
          <cell r="A83" t="str">
            <v>199601152022212004</v>
          </cell>
          <cell r="B83" t="str">
            <v>IRMA SARI, S.Pd</v>
          </cell>
          <cell r="C83" t="str">
            <v>6371045501960007</v>
          </cell>
          <cell r="D83" t="str">
            <v>15-Jan-96</v>
          </cell>
          <cell r="F83" t="str">
            <v>JFU</v>
          </cell>
          <cell r="G83" t="str">
            <v>00</v>
          </cell>
          <cell r="H83" t="str">
            <v>III/a</v>
          </cell>
          <cell r="I83" t="str">
            <v>P3K</v>
          </cell>
          <cell r="K83" t="str">
            <v>TIDAK</v>
          </cell>
          <cell r="N83" t="str">
            <v>122</v>
          </cell>
          <cell r="O83" t="str">
            <v>BPD KALSEL</v>
          </cell>
          <cell r="P83" t="str">
            <v>638129411731000</v>
          </cell>
          <cell r="Q83" t="str">
            <v>3200512005</v>
          </cell>
          <cell r="R83" t="str">
            <v>T0</v>
          </cell>
          <cell r="S83">
            <v>0</v>
          </cell>
          <cell r="T83">
            <v>0</v>
          </cell>
          <cell r="U83" t="str">
            <v>0</v>
          </cell>
          <cell r="V83">
            <v>2966500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185000</v>
          </cell>
          <cell r="AD83">
            <v>72420</v>
          </cell>
          <cell r="AE83">
            <v>0</v>
          </cell>
          <cell r="AF83">
            <v>6</v>
          </cell>
          <cell r="AG83">
            <v>126060</v>
          </cell>
          <cell r="AH83">
            <v>7120</v>
          </cell>
          <cell r="AI83">
            <v>21359</v>
          </cell>
          <cell r="AJ83">
            <v>96411</v>
          </cell>
          <cell r="AK83" t="str">
            <v>0</v>
          </cell>
          <cell r="AL83">
            <v>31515</v>
          </cell>
          <cell r="AM83">
            <v>0</v>
          </cell>
          <cell r="AN83" t="str">
            <v>0</v>
          </cell>
          <cell r="AO83">
            <v>282465</v>
          </cell>
          <cell r="AP83">
            <v>3096000</v>
          </cell>
          <cell r="AQ83">
            <v>0</v>
          </cell>
          <cell r="AR83">
            <v>0</v>
          </cell>
          <cell r="AS83" t="str">
            <v>0</v>
          </cell>
          <cell r="AT83" t="str">
            <v>0</v>
          </cell>
          <cell r="AU83" t="str">
            <v>062</v>
          </cell>
          <cell r="AV83" t="str">
            <v>DINAS PENDIDIKAN - PPPK</v>
          </cell>
          <cell r="AW83" t="str">
            <v>SDN KUIN SELATAN 06</v>
          </cell>
          <cell r="AX83" t="str">
            <v>B - 31</v>
          </cell>
        </row>
        <row r="84">
          <cell r="A84" t="str">
            <v>198409112022211005</v>
          </cell>
          <cell r="B84" t="str">
            <v>MAHYUDIN, S.Pd</v>
          </cell>
          <cell r="C84" t="str">
            <v>6303042209840002</v>
          </cell>
          <cell r="D84" t="str">
            <v>11-Sep-84</v>
          </cell>
          <cell r="F84" t="str">
            <v>JFU</v>
          </cell>
          <cell r="G84" t="str">
            <v>00</v>
          </cell>
          <cell r="H84" t="str">
            <v>III/a</v>
          </cell>
          <cell r="I84" t="str">
            <v>P3K</v>
          </cell>
          <cell r="K84" t="str">
            <v>YA</v>
          </cell>
          <cell r="M84" t="str">
            <v>ROYHANAH</v>
          </cell>
          <cell r="N84" t="str">
            <v>122</v>
          </cell>
          <cell r="O84" t="str">
            <v>BPD KALSEL</v>
          </cell>
          <cell r="P84" t="str">
            <v>167321611731000</v>
          </cell>
          <cell r="Q84" t="str">
            <v>0010301181547</v>
          </cell>
          <cell r="R84" t="str">
            <v>K1</v>
          </cell>
          <cell r="S84">
            <v>0</v>
          </cell>
          <cell r="T84">
            <v>1</v>
          </cell>
          <cell r="U84" t="str">
            <v>1</v>
          </cell>
          <cell r="V84">
            <v>2966500</v>
          </cell>
          <cell r="W84">
            <v>296650</v>
          </cell>
          <cell r="X84">
            <v>0</v>
          </cell>
          <cell r="Y84">
            <v>296650</v>
          </cell>
          <cell r="Z84">
            <v>0</v>
          </cell>
          <cell r="AA84">
            <v>0</v>
          </cell>
          <cell r="AB84">
            <v>0</v>
          </cell>
          <cell r="AC84">
            <v>185000</v>
          </cell>
          <cell r="AD84">
            <v>144840</v>
          </cell>
          <cell r="AE84">
            <v>0</v>
          </cell>
          <cell r="AF84">
            <v>44</v>
          </cell>
          <cell r="AG84">
            <v>137926</v>
          </cell>
          <cell r="AH84">
            <v>7120</v>
          </cell>
          <cell r="AI84">
            <v>21359</v>
          </cell>
          <cell r="AJ84">
            <v>106052</v>
          </cell>
          <cell r="AK84" t="str">
            <v>0</v>
          </cell>
          <cell r="AL84">
            <v>34482</v>
          </cell>
          <cell r="AM84">
            <v>0</v>
          </cell>
          <cell r="AN84" t="str">
            <v>0</v>
          </cell>
          <cell r="AO84">
            <v>306939</v>
          </cell>
          <cell r="AP84">
            <v>3452500</v>
          </cell>
          <cell r="AQ84">
            <v>0</v>
          </cell>
          <cell r="AR84">
            <v>0</v>
          </cell>
          <cell r="AS84" t="str">
            <v>0</v>
          </cell>
          <cell r="AT84" t="str">
            <v>0</v>
          </cell>
          <cell r="AU84" t="str">
            <v>062</v>
          </cell>
          <cell r="AV84" t="str">
            <v>DINAS PENDIDIKAN - PPPK</v>
          </cell>
          <cell r="AW84" t="str">
            <v>SDN PELAMBUAN 01</v>
          </cell>
          <cell r="AX84" t="str">
            <v>B - 32</v>
          </cell>
        </row>
        <row r="85">
          <cell r="A85" t="str">
            <v>198703062022212007</v>
          </cell>
          <cell r="B85" t="str">
            <v>SISKA ARIYANTI, S.Pd</v>
          </cell>
          <cell r="C85" t="str">
            <v>6371034603870004</v>
          </cell>
          <cell r="D85" t="str">
            <v>06-Mar-87</v>
          </cell>
          <cell r="F85" t="str">
            <v>JFU</v>
          </cell>
          <cell r="G85" t="str">
            <v>00</v>
          </cell>
          <cell r="H85" t="str">
            <v>III/a</v>
          </cell>
          <cell r="I85" t="str">
            <v>P3K</v>
          </cell>
          <cell r="K85" t="str">
            <v>TIDAK</v>
          </cell>
          <cell r="N85" t="str">
            <v>122</v>
          </cell>
          <cell r="O85" t="str">
            <v>BPD KALSEL</v>
          </cell>
          <cell r="P85" t="str">
            <v>706280955731000</v>
          </cell>
          <cell r="Q85" t="str">
            <v>0010301190699</v>
          </cell>
          <cell r="R85" t="str">
            <v>T0</v>
          </cell>
          <cell r="S85">
            <v>0</v>
          </cell>
          <cell r="T85">
            <v>0</v>
          </cell>
          <cell r="U85" t="str">
            <v>0</v>
          </cell>
          <cell r="V85">
            <v>2966500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185000</v>
          </cell>
          <cell r="AD85">
            <v>72420</v>
          </cell>
          <cell r="AE85">
            <v>0</v>
          </cell>
          <cell r="AF85">
            <v>6</v>
          </cell>
          <cell r="AG85">
            <v>126060</v>
          </cell>
          <cell r="AH85">
            <v>7120</v>
          </cell>
          <cell r="AI85">
            <v>21359</v>
          </cell>
          <cell r="AJ85">
            <v>96411</v>
          </cell>
          <cell r="AK85" t="str">
            <v>0</v>
          </cell>
          <cell r="AL85">
            <v>31515</v>
          </cell>
          <cell r="AM85">
            <v>0</v>
          </cell>
          <cell r="AN85" t="str">
            <v>0</v>
          </cell>
          <cell r="AO85">
            <v>282465</v>
          </cell>
          <cell r="AP85">
            <v>3096000</v>
          </cell>
          <cell r="AQ85">
            <v>0</v>
          </cell>
          <cell r="AR85">
            <v>0</v>
          </cell>
          <cell r="AS85" t="str">
            <v>0</v>
          </cell>
          <cell r="AT85" t="str">
            <v>0</v>
          </cell>
          <cell r="AU85" t="str">
            <v>062</v>
          </cell>
          <cell r="AV85" t="str">
            <v>DINAS PENDIDIKAN - PPPK</v>
          </cell>
          <cell r="AW85" t="str">
            <v>SDN PELAMBUAN 01</v>
          </cell>
          <cell r="AX85" t="str">
            <v>B - 32</v>
          </cell>
        </row>
        <row r="86">
          <cell r="A86" t="str">
            <v>199206082022212005</v>
          </cell>
          <cell r="B86" t="str">
            <v>LILIS PURI SUKADASIH, S.Pd</v>
          </cell>
          <cell r="C86" t="str">
            <v>6371034806920005</v>
          </cell>
          <cell r="D86" t="str">
            <v>08-Jun-92</v>
          </cell>
          <cell r="F86" t="str">
            <v>JFU</v>
          </cell>
          <cell r="G86" t="str">
            <v>00</v>
          </cell>
          <cell r="H86" t="str">
            <v>III/a</v>
          </cell>
          <cell r="I86" t="str">
            <v>P3K</v>
          </cell>
          <cell r="K86" t="str">
            <v>TIDAK</v>
          </cell>
          <cell r="N86" t="str">
            <v>122</v>
          </cell>
          <cell r="O86" t="str">
            <v>BPD KALSEL</v>
          </cell>
          <cell r="P86" t="str">
            <v>844433284731000</v>
          </cell>
          <cell r="Q86" t="str">
            <v>0010301404253</v>
          </cell>
          <cell r="R86" t="str">
            <v>T0</v>
          </cell>
          <cell r="S86">
            <v>0</v>
          </cell>
          <cell r="T86">
            <v>0</v>
          </cell>
          <cell r="U86" t="str">
            <v>0</v>
          </cell>
          <cell r="V86">
            <v>2966500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185000</v>
          </cell>
          <cell r="AD86">
            <v>72420</v>
          </cell>
          <cell r="AE86">
            <v>0</v>
          </cell>
          <cell r="AF86">
            <v>6</v>
          </cell>
          <cell r="AG86">
            <v>126060</v>
          </cell>
          <cell r="AH86">
            <v>7120</v>
          </cell>
          <cell r="AI86">
            <v>21359</v>
          </cell>
          <cell r="AJ86">
            <v>96411</v>
          </cell>
          <cell r="AK86" t="str">
            <v>0</v>
          </cell>
          <cell r="AL86">
            <v>31515</v>
          </cell>
          <cell r="AM86">
            <v>0</v>
          </cell>
          <cell r="AN86" t="str">
            <v>0</v>
          </cell>
          <cell r="AO86">
            <v>282465</v>
          </cell>
          <cell r="AP86">
            <v>3096000</v>
          </cell>
          <cell r="AQ86">
            <v>0</v>
          </cell>
          <cell r="AR86">
            <v>0</v>
          </cell>
          <cell r="AS86" t="str">
            <v>0</v>
          </cell>
          <cell r="AT86" t="str">
            <v>0</v>
          </cell>
          <cell r="AU86" t="str">
            <v>062</v>
          </cell>
          <cell r="AV86" t="str">
            <v>DINAS PENDIDIKAN - PPPK</v>
          </cell>
          <cell r="AW86" t="str">
            <v>SDN PELAMBUAN 01</v>
          </cell>
          <cell r="AX86" t="str">
            <v>B - 32</v>
          </cell>
        </row>
        <row r="87">
          <cell r="A87" t="str">
            <v>199212212022212008</v>
          </cell>
          <cell r="B87" t="str">
            <v>ISTIKAMAH, S.Pd</v>
          </cell>
          <cell r="C87" t="str">
            <v>6303046112920004</v>
          </cell>
          <cell r="D87" t="str">
            <v>21-Dec-92</v>
          </cell>
          <cell r="F87" t="str">
            <v>JFU</v>
          </cell>
          <cell r="G87" t="str">
            <v>00</v>
          </cell>
          <cell r="H87" t="str">
            <v>III/a</v>
          </cell>
          <cell r="I87" t="str">
            <v>P3K</v>
          </cell>
          <cell r="K87" t="str">
            <v>YA</v>
          </cell>
          <cell r="M87" t="str">
            <v>MUHAMMAD HERLANGGA</v>
          </cell>
          <cell r="N87" t="str">
            <v>122</v>
          </cell>
          <cell r="O87" t="str">
            <v>BPD KALSEL</v>
          </cell>
          <cell r="P87" t="str">
            <v>844027342732000</v>
          </cell>
          <cell r="Q87" t="str">
            <v>0010301180591</v>
          </cell>
          <cell r="R87" t="str">
            <v>K1</v>
          </cell>
          <cell r="S87">
            <v>0</v>
          </cell>
          <cell r="T87">
            <v>1</v>
          </cell>
          <cell r="U87" t="str">
            <v>1</v>
          </cell>
          <cell r="V87">
            <v>2966500</v>
          </cell>
          <cell r="W87">
            <v>296650</v>
          </cell>
          <cell r="X87">
            <v>0</v>
          </cell>
          <cell r="Y87">
            <v>296650</v>
          </cell>
          <cell r="Z87">
            <v>0</v>
          </cell>
          <cell r="AA87">
            <v>0</v>
          </cell>
          <cell r="AB87">
            <v>0</v>
          </cell>
          <cell r="AC87">
            <v>185000</v>
          </cell>
          <cell r="AD87">
            <v>144840</v>
          </cell>
          <cell r="AE87">
            <v>0</v>
          </cell>
          <cell r="AF87">
            <v>44</v>
          </cell>
          <cell r="AG87">
            <v>137926</v>
          </cell>
          <cell r="AH87">
            <v>7120</v>
          </cell>
          <cell r="AI87">
            <v>21359</v>
          </cell>
          <cell r="AJ87">
            <v>106052</v>
          </cell>
          <cell r="AK87" t="str">
            <v>0</v>
          </cell>
          <cell r="AL87">
            <v>34482</v>
          </cell>
          <cell r="AM87">
            <v>0</v>
          </cell>
          <cell r="AN87" t="str">
            <v>0</v>
          </cell>
          <cell r="AO87">
            <v>306939</v>
          </cell>
          <cell r="AP87">
            <v>3452500</v>
          </cell>
          <cell r="AQ87">
            <v>0</v>
          </cell>
          <cell r="AR87">
            <v>0</v>
          </cell>
          <cell r="AS87" t="str">
            <v>0</v>
          </cell>
          <cell r="AT87" t="str">
            <v>0</v>
          </cell>
          <cell r="AU87" t="str">
            <v>062</v>
          </cell>
          <cell r="AV87" t="str">
            <v>DINAS PENDIDIKAN - PPPK</v>
          </cell>
          <cell r="AW87" t="str">
            <v>SDN PELAMBUAN 01</v>
          </cell>
          <cell r="AX87" t="str">
            <v>B - 32</v>
          </cell>
        </row>
        <row r="88">
          <cell r="A88" t="str">
            <v>199602022022211004</v>
          </cell>
          <cell r="B88" t="str">
            <v>FATHUR RABBANY, S.Pd</v>
          </cell>
          <cell r="C88" t="str">
            <v>6304150202960001</v>
          </cell>
          <cell r="D88" t="str">
            <v>02-Feb-96</v>
          </cell>
          <cell r="F88" t="str">
            <v>JFU</v>
          </cell>
          <cell r="G88" t="str">
            <v>00</v>
          </cell>
          <cell r="H88" t="str">
            <v>III/a</v>
          </cell>
          <cell r="I88" t="str">
            <v>P3K</v>
          </cell>
          <cell r="K88" t="str">
            <v>YA</v>
          </cell>
          <cell r="L88" t="str">
            <v/>
          </cell>
          <cell r="M88" t="str">
            <v>ITNY KHAIRINA, S.Pd</v>
          </cell>
          <cell r="N88" t="str">
            <v>122</v>
          </cell>
          <cell r="O88" t="str">
            <v>BPD KALSEL</v>
          </cell>
          <cell r="P88" t="str">
            <v>913578993731000</v>
          </cell>
          <cell r="Q88" t="str">
            <v>3200581953</v>
          </cell>
          <cell r="R88" t="str">
            <v>K2</v>
          </cell>
          <cell r="S88">
            <v>1</v>
          </cell>
          <cell r="T88">
            <v>1</v>
          </cell>
          <cell r="U88" t="str">
            <v>2</v>
          </cell>
          <cell r="V88">
            <v>2966500</v>
          </cell>
          <cell r="W88">
            <v>296650</v>
          </cell>
          <cell r="X88">
            <v>59330</v>
          </cell>
          <cell r="Y88">
            <v>355980</v>
          </cell>
          <cell r="Z88">
            <v>0</v>
          </cell>
          <cell r="AA88">
            <v>0</v>
          </cell>
          <cell r="AB88">
            <v>0</v>
          </cell>
          <cell r="AC88">
            <v>185000</v>
          </cell>
          <cell r="AD88">
            <v>217260</v>
          </cell>
          <cell r="AE88">
            <v>0</v>
          </cell>
          <cell r="AF88">
            <v>16</v>
          </cell>
          <cell r="AG88">
            <v>140299</v>
          </cell>
          <cell r="AH88">
            <v>7120</v>
          </cell>
          <cell r="AI88">
            <v>21359</v>
          </cell>
          <cell r="AJ88">
            <v>107981</v>
          </cell>
          <cell r="AK88" t="str">
            <v>0</v>
          </cell>
          <cell r="AL88">
            <v>35075</v>
          </cell>
          <cell r="AM88">
            <v>0</v>
          </cell>
          <cell r="AN88" t="str">
            <v>0</v>
          </cell>
          <cell r="AO88">
            <v>311834</v>
          </cell>
          <cell r="AP88">
            <v>3581700</v>
          </cell>
          <cell r="AQ88">
            <v>0</v>
          </cell>
          <cell r="AR88">
            <v>0</v>
          </cell>
          <cell r="AS88" t="str">
            <v>0</v>
          </cell>
          <cell r="AT88" t="str">
            <v>0</v>
          </cell>
          <cell r="AU88" t="str">
            <v>062</v>
          </cell>
          <cell r="AV88" t="str">
            <v>DINAS PENDIDIKAN - PPPK</v>
          </cell>
          <cell r="AW88" t="str">
            <v>SDN PELAMBUAN 01</v>
          </cell>
          <cell r="AX88" t="str">
            <v>B - 32</v>
          </cell>
        </row>
        <row r="89">
          <cell r="A89" t="str">
            <v>196709122022212001</v>
          </cell>
          <cell r="B89" t="str">
            <v>IDAWATI, S.Pd.I</v>
          </cell>
          <cell r="C89" t="str">
            <v>6371035209670006</v>
          </cell>
          <cell r="D89" t="str">
            <v>12-Sep-67</v>
          </cell>
          <cell r="F89" t="str">
            <v>JFU</v>
          </cell>
          <cell r="G89" t="str">
            <v>00</v>
          </cell>
          <cell r="H89" t="str">
            <v>III/a</v>
          </cell>
          <cell r="I89" t="str">
            <v>P3K</v>
          </cell>
          <cell r="K89" t="str">
            <v>TIDAK</v>
          </cell>
          <cell r="N89" t="str">
            <v>122</v>
          </cell>
          <cell r="O89" t="str">
            <v>BPD KALSEL</v>
          </cell>
          <cell r="P89" t="str">
            <v>163603376731000</v>
          </cell>
          <cell r="Q89" t="str">
            <v>3200493884</v>
          </cell>
          <cell r="R89" t="str">
            <v>T0</v>
          </cell>
          <cell r="S89">
            <v>0</v>
          </cell>
          <cell r="T89">
            <v>0</v>
          </cell>
          <cell r="U89" t="str">
            <v>0</v>
          </cell>
          <cell r="V89">
            <v>2966500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185000</v>
          </cell>
          <cell r="AD89">
            <v>72420</v>
          </cell>
          <cell r="AE89">
            <v>0</v>
          </cell>
          <cell r="AF89">
            <v>6</v>
          </cell>
          <cell r="AG89">
            <v>126060</v>
          </cell>
          <cell r="AH89">
            <v>7120</v>
          </cell>
          <cell r="AI89">
            <v>21359</v>
          </cell>
          <cell r="AJ89">
            <v>96411</v>
          </cell>
          <cell r="AK89" t="str">
            <v>0</v>
          </cell>
          <cell r="AL89">
            <v>31515</v>
          </cell>
          <cell r="AM89">
            <v>0</v>
          </cell>
          <cell r="AN89" t="str">
            <v>0</v>
          </cell>
          <cell r="AO89">
            <v>282465</v>
          </cell>
          <cell r="AP89">
            <v>3096000</v>
          </cell>
          <cell r="AQ89">
            <v>0</v>
          </cell>
          <cell r="AR89">
            <v>0</v>
          </cell>
          <cell r="AS89" t="str">
            <v>0</v>
          </cell>
          <cell r="AT89" t="str">
            <v>0</v>
          </cell>
          <cell r="AU89" t="str">
            <v>062</v>
          </cell>
          <cell r="AV89" t="str">
            <v>DINAS PENDIDIKAN - PPPK</v>
          </cell>
          <cell r="AW89" t="str">
            <v>SDN PELAMBUAN 02</v>
          </cell>
          <cell r="AX89" t="str">
            <v>B - 33</v>
          </cell>
        </row>
        <row r="90">
          <cell r="A90" t="str">
            <v>197504012022212004</v>
          </cell>
          <cell r="B90" t="str">
            <v>HARNIWATI, S.Pd</v>
          </cell>
          <cell r="C90" t="str">
            <v>6371034104750018</v>
          </cell>
          <cell r="D90" t="str">
            <v>01-Apr-75</v>
          </cell>
          <cell r="F90" t="str">
            <v>JFU</v>
          </cell>
          <cell r="G90" t="str">
            <v>00</v>
          </cell>
          <cell r="H90" t="str">
            <v>III/a</v>
          </cell>
          <cell r="I90" t="str">
            <v>P3K</v>
          </cell>
          <cell r="K90" t="str">
            <v>TIDAK</v>
          </cell>
          <cell r="N90" t="str">
            <v>122</v>
          </cell>
          <cell r="O90" t="str">
            <v>BPD KALSEL</v>
          </cell>
          <cell r="P90" t="str">
            <v>167407725731000</v>
          </cell>
          <cell r="Q90" t="str">
            <v>3200513222</v>
          </cell>
          <cell r="R90" t="str">
            <v>T0</v>
          </cell>
          <cell r="S90">
            <v>0</v>
          </cell>
          <cell r="T90">
            <v>0</v>
          </cell>
          <cell r="U90" t="str">
            <v>0</v>
          </cell>
          <cell r="V90">
            <v>2966500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185000</v>
          </cell>
          <cell r="AD90">
            <v>72420</v>
          </cell>
          <cell r="AE90">
            <v>0</v>
          </cell>
          <cell r="AF90">
            <v>6</v>
          </cell>
          <cell r="AG90">
            <v>126060</v>
          </cell>
          <cell r="AH90">
            <v>7120</v>
          </cell>
          <cell r="AI90">
            <v>21359</v>
          </cell>
          <cell r="AJ90">
            <v>96411</v>
          </cell>
          <cell r="AK90" t="str">
            <v>0</v>
          </cell>
          <cell r="AL90">
            <v>31515</v>
          </cell>
          <cell r="AM90">
            <v>0</v>
          </cell>
          <cell r="AN90" t="str">
            <v>0</v>
          </cell>
          <cell r="AO90">
            <v>282465</v>
          </cell>
          <cell r="AP90">
            <v>3096000</v>
          </cell>
          <cell r="AQ90">
            <v>0</v>
          </cell>
          <cell r="AR90">
            <v>0</v>
          </cell>
          <cell r="AS90" t="str">
            <v>0</v>
          </cell>
          <cell r="AT90" t="str">
            <v>0</v>
          </cell>
          <cell r="AU90" t="str">
            <v>062</v>
          </cell>
          <cell r="AV90" t="str">
            <v>DINAS PENDIDIKAN - PPPK</v>
          </cell>
          <cell r="AW90" t="str">
            <v>SDN PELAMBUAN 02</v>
          </cell>
          <cell r="AX90" t="str">
            <v>B - 33</v>
          </cell>
        </row>
        <row r="91">
          <cell r="A91" t="str">
            <v>198103302022211003</v>
          </cell>
          <cell r="B91" t="str">
            <v>HALIK KURNIAWAN, S.Pd.</v>
          </cell>
          <cell r="C91" t="str">
            <v>6371043003810005</v>
          </cell>
          <cell r="D91" t="str">
            <v>30-Mar-81</v>
          </cell>
          <cell r="F91" t="str">
            <v>JFU</v>
          </cell>
          <cell r="G91" t="str">
            <v>00</v>
          </cell>
          <cell r="H91" t="str">
            <v>III/a</v>
          </cell>
          <cell r="I91" t="str">
            <v>P3K</v>
          </cell>
          <cell r="K91" t="str">
            <v>TIDAK</v>
          </cell>
          <cell r="N91" t="str">
            <v>122</v>
          </cell>
          <cell r="O91" t="str">
            <v>BPD KALSEL</v>
          </cell>
          <cell r="P91" t="str">
            <v>844089078731000</v>
          </cell>
          <cell r="Q91" t="str">
            <v>3200582194</v>
          </cell>
          <cell r="R91" t="str">
            <v>T0</v>
          </cell>
          <cell r="S91">
            <v>0</v>
          </cell>
          <cell r="T91">
            <v>0</v>
          </cell>
          <cell r="U91" t="str">
            <v>0</v>
          </cell>
          <cell r="V91">
            <v>2966500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185000</v>
          </cell>
          <cell r="AD91">
            <v>72420</v>
          </cell>
          <cell r="AE91">
            <v>0</v>
          </cell>
          <cell r="AF91">
            <v>6</v>
          </cell>
          <cell r="AG91">
            <v>126060</v>
          </cell>
          <cell r="AH91">
            <v>7120</v>
          </cell>
          <cell r="AI91">
            <v>21359</v>
          </cell>
          <cell r="AJ91">
            <v>96411</v>
          </cell>
          <cell r="AK91" t="str">
            <v>0</v>
          </cell>
          <cell r="AL91">
            <v>31515</v>
          </cell>
          <cell r="AM91">
            <v>0</v>
          </cell>
          <cell r="AN91" t="str">
            <v>0</v>
          </cell>
          <cell r="AO91">
            <v>282465</v>
          </cell>
          <cell r="AP91">
            <v>3096000</v>
          </cell>
          <cell r="AQ91">
            <v>0</v>
          </cell>
          <cell r="AR91">
            <v>0</v>
          </cell>
          <cell r="AS91" t="str">
            <v>0</v>
          </cell>
          <cell r="AT91" t="str">
            <v>0</v>
          </cell>
          <cell r="AU91" t="str">
            <v>062</v>
          </cell>
          <cell r="AV91" t="str">
            <v>DINAS PENDIDIKAN - PPPK</v>
          </cell>
          <cell r="AW91" t="str">
            <v>SDN PELAMBUAN 02</v>
          </cell>
          <cell r="AX91" t="str">
            <v>B - 33</v>
          </cell>
        </row>
        <row r="92">
          <cell r="A92" t="str">
            <v>199204022022212013</v>
          </cell>
          <cell r="B92" t="str">
            <v>ZANATUN NI'MAH, S.Pd</v>
          </cell>
          <cell r="C92" t="str">
            <v>6371034204920005</v>
          </cell>
          <cell r="D92" t="str">
            <v>02-Apr-92</v>
          </cell>
          <cell r="F92" t="str">
            <v>JFU</v>
          </cell>
          <cell r="G92" t="str">
            <v>00</v>
          </cell>
          <cell r="H92" t="str">
            <v>III/a</v>
          </cell>
          <cell r="I92" t="str">
            <v>P3K</v>
          </cell>
          <cell r="K92" t="str">
            <v>TIDAK</v>
          </cell>
          <cell r="N92" t="str">
            <v>122</v>
          </cell>
          <cell r="O92" t="str">
            <v>BPD KALSEL</v>
          </cell>
          <cell r="P92" t="str">
            <v>844563759731000</v>
          </cell>
          <cell r="Q92" t="str">
            <v>0320301022577</v>
          </cell>
          <cell r="R92" t="str">
            <v>T0</v>
          </cell>
          <cell r="S92">
            <v>0</v>
          </cell>
          <cell r="T92">
            <v>0</v>
          </cell>
          <cell r="U92" t="str">
            <v>0</v>
          </cell>
          <cell r="V92">
            <v>2966500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185000</v>
          </cell>
          <cell r="AD92">
            <v>72420</v>
          </cell>
          <cell r="AE92">
            <v>0</v>
          </cell>
          <cell r="AF92">
            <v>6</v>
          </cell>
          <cell r="AG92">
            <v>126060</v>
          </cell>
          <cell r="AH92">
            <v>7120</v>
          </cell>
          <cell r="AI92">
            <v>21359</v>
          </cell>
          <cell r="AJ92">
            <v>96411</v>
          </cell>
          <cell r="AK92" t="str">
            <v>0</v>
          </cell>
          <cell r="AL92">
            <v>31515</v>
          </cell>
          <cell r="AM92">
            <v>0</v>
          </cell>
          <cell r="AN92" t="str">
            <v>0</v>
          </cell>
          <cell r="AO92">
            <v>282465</v>
          </cell>
          <cell r="AP92">
            <v>3096000</v>
          </cell>
          <cell r="AQ92">
            <v>0</v>
          </cell>
          <cell r="AR92">
            <v>0</v>
          </cell>
          <cell r="AS92" t="str">
            <v>0</v>
          </cell>
          <cell r="AT92" t="str">
            <v>0</v>
          </cell>
          <cell r="AU92" t="str">
            <v>062</v>
          </cell>
          <cell r="AV92" t="str">
            <v>DINAS PENDIDIKAN - PPPK</v>
          </cell>
          <cell r="AW92" t="str">
            <v>SDN PELAMBUAN 02</v>
          </cell>
          <cell r="AX92" t="str">
            <v>B - 33</v>
          </cell>
        </row>
        <row r="93">
          <cell r="A93" t="str">
            <v>199406172022211004</v>
          </cell>
          <cell r="B93" t="str">
            <v>BASUKI RAHMAD, S.Pd</v>
          </cell>
          <cell r="C93" t="str">
            <v>6307061706940004</v>
          </cell>
          <cell r="D93" t="str">
            <v>17-Jun-94</v>
          </cell>
          <cell r="F93" t="str">
            <v>JFU</v>
          </cell>
          <cell r="G93" t="str">
            <v>00</v>
          </cell>
          <cell r="H93" t="str">
            <v>III/a</v>
          </cell>
          <cell r="I93" t="str">
            <v>P3K</v>
          </cell>
          <cell r="K93" t="str">
            <v>TIDAK</v>
          </cell>
          <cell r="N93" t="str">
            <v>122</v>
          </cell>
          <cell r="O93" t="str">
            <v>BPD KALSEL</v>
          </cell>
          <cell r="P93" t="str">
            <v>814031647733000</v>
          </cell>
          <cell r="Q93" t="str">
            <v>0010301449759</v>
          </cell>
          <cell r="R93" t="str">
            <v>T0</v>
          </cell>
          <cell r="S93">
            <v>0</v>
          </cell>
          <cell r="T93">
            <v>0</v>
          </cell>
          <cell r="U93" t="str">
            <v>0</v>
          </cell>
          <cell r="V93">
            <v>2966500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185000</v>
          </cell>
          <cell r="AD93">
            <v>72420</v>
          </cell>
          <cell r="AE93">
            <v>0</v>
          </cell>
          <cell r="AF93">
            <v>6</v>
          </cell>
          <cell r="AG93">
            <v>126060</v>
          </cell>
          <cell r="AH93">
            <v>7120</v>
          </cell>
          <cell r="AI93">
            <v>21359</v>
          </cell>
          <cell r="AJ93">
            <v>96411</v>
          </cell>
          <cell r="AK93" t="str">
            <v>0</v>
          </cell>
          <cell r="AL93">
            <v>31515</v>
          </cell>
          <cell r="AM93">
            <v>0</v>
          </cell>
          <cell r="AN93" t="str">
            <v>0</v>
          </cell>
          <cell r="AO93">
            <v>282465</v>
          </cell>
          <cell r="AP93">
            <v>3096000</v>
          </cell>
          <cell r="AQ93">
            <v>0</v>
          </cell>
          <cell r="AR93">
            <v>0</v>
          </cell>
          <cell r="AS93" t="str">
            <v>0</v>
          </cell>
          <cell r="AT93" t="str">
            <v>0</v>
          </cell>
          <cell r="AU93" t="str">
            <v>062</v>
          </cell>
          <cell r="AV93" t="str">
            <v>DINAS PENDIDIKAN - PPPK</v>
          </cell>
          <cell r="AW93" t="str">
            <v>SDN PELAMBUAN 02</v>
          </cell>
          <cell r="AX93" t="str">
            <v>B - 33</v>
          </cell>
        </row>
        <row r="94">
          <cell r="A94" t="str">
            <v>199507052022211001</v>
          </cell>
          <cell r="B94" t="str">
            <v>RIZAL, S.Pd</v>
          </cell>
          <cell r="C94" t="str">
            <v>6371030507950012</v>
          </cell>
          <cell r="D94" t="str">
            <v>05-Jul-95</v>
          </cell>
          <cell r="F94" t="str">
            <v>JFU</v>
          </cell>
          <cell r="G94" t="str">
            <v>00</v>
          </cell>
          <cell r="H94" t="str">
            <v>III/a</v>
          </cell>
          <cell r="I94" t="str">
            <v>P3K</v>
          </cell>
          <cell r="K94" t="str">
            <v>YA</v>
          </cell>
          <cell r="M94" t="str">
            <v>HUSWATUN HASANAH</v>
          </cell>
          <cell r="N94" t="str">
            <v>122</v>
          </cell>
          <cell r="O94" t="str">
            <v>BPD KALSEL</v>
          </cell>
          <cell r="P94" t="str">
            <v>412617862731000</v>
          </cell>
          <cell r="Q94" t="str">
            <v>3200582167</v>
          </cell>
          <cell r="R94" t="str">
            <v>K2</v>
          </cell>
          <cell r="S94">
            <v>1</v>
          </cell>
          <cell r="T94">
            <v>1</v>
          </cell>
          <cell r="U94" t="str">
            <v>2</v>
          </cell>
          <cell r="V94">
            <v>2966500</v>
          </cell>
          <cell r="W94">
            <v>296650</v>
          </cell>
          <cell r="X94">
            <v>59330</v>
          </cell>
          <cell r="Y94">
            <v>355980</v>
          </cell>
          <cell r="Z94">
            <v>0</v>
          </cell>
          <cell r="AA94">
            <v>0</v>
          </cell>
          <cell r="AB94">
            <v>0</v>
          </cell>
          <cell r="AC94">
            <v>185000</v>
          </cell>
          <cell r="AD94">
            <v>217260</v>
          </cell>
          <cell r="AE94">
            <v>0</v>
          </cell>
          <cell r="AF94">
            <v>16</v>
          </cell>
          <cell r="AG94">
            <v>140299</v>
          </cell>
          <cell r="AH94">
            <v>7120</v>
          </cell>
          <cell r="AI94">
            <v>21359</v>
          </cell>
          <cell r="AJ94">
            <v>107981</v>
          </cell>
          <cell r="AK94" t="str">
            <v>0</v>
          </cell>
          <cell r="AL94">
            <v>35075</v>
          </cell>
          <cell r="AM94">
            <v>0</v>
          </cell>
          <cell r="AN94" t="str">
            <v>0</v>
          </cell>
          <cell r="AO94">
            <v>311834</v>
          </cell>
          <cell r="AP94">
            <v>3581700</v>
          </cell>
          <cell r="AQ94">
            <v>0</v>
          </cell>
          <cell r="AR94">
            <v>0</v>
          </cell>
          <cell r="AS94" t="str">
            <v>0</v>
          </cell>
          <cell r="AT94" t="str">
            <v>0</v>
          </cell>
          <cell r="AU94" t="str">
            <v>062</v>
          </cell>
          <cell r="AV94" t="str">
            <v>DINAS PENDIDIKAN - PPPK</v>
          </cell>
          <cell r="AW94" t="str">
            <v>SDN PELAMBUAN 02</v>
          </cell>
          <cell r="AX94" t="str">
            <v>B - 33</v>
          </cell>
        </row>
        <row r="95">
          <cell r="A95" t="str">
            <v>196807262022212001</v>
          </cell>
          <cell r="B95" t="str">
            <v>TARQIBATUL KHAIRIYAH, S.Pd</v>
          </cell>
          <cell r="C95" t="str">
            <v>6371036607680002</v>
          </cell>
          <cell r="D95" t="str">
            <v>26-Jul-68</v>
          </cell>
          <cell r="F95" t="str">
            <v>JFU</v>
          </cell>
          <cell r="G95" t="str">
            <v>00</v>
          </cell>
          <cell r="H95" t="str">
            <v>III/a</v>
          </cell>
          <cell r="I95" t="str">
            <v>P3K</v>
          </cell>
          <cell r="K95" t="str">
            <v>TIDAK</v>
          </cell>
          <cell r="N95" t="str">
            <v>122</v>
          </cell>
          <cell r="O95" t="str">
            <v>BPD KALSEL</v>
          </cell>
          <cell r="P95" t="str">
            <v>167322353731000</v>
          </cell>
          <cell r="Q95" t="str">
            <v>0370319004253</v>
          </cell>
          <cell r="R95" t="str">
            <v>T0</v>
          </cell>
          <cell r="S95">
            <v>0</v>
          </cell>
          <cell r="T95">
            <v>0</v>
          </cell>
          <cell r="U95" t="str">
            <v>0</v>
          </cell>
          <cell r="V95">
            <v>2966500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185000</v>
          </cell>
          <cell r="AD95">
            <v>72420</v>
          </cell>
          <cell r="AE95">
            <v>0</v>
          </cell>
          <cell r="AF95">
            <v>6</v>
          </cell>
          <cell r="AG95">
            <v>126060</v>
          </cell>
          <cell r="AH95">
            <v>7120</v>
          </cell>
          <cell r="AI95">
            <v>21359</v>
          </cell>
          <cell r="AJ95">
            <v>96411</v>
          </cell>
          <cell r="AK95" t="str">
            <v>0</v>
          </cell>
          <cell r="AL95">
            <v>31515</v>
          </cell>
          <cell r="AM95">
            <v>0</v>
          </cell>
          <cell r="AN95" t="str">
            <v>0</v>
          </cell>
          <cell r="AO95">
            <v>282465</v>
          </cell>
          <cell r="AP95">
            <v>3096000</v>
          </cell>
          <cell r="AQ95">
            <v>0</v>
          </cell>
          <cell r="AR95">
            <v>0</v>
          </cell>
          <cell r="AS95" t="str">
            <v>0</v>
          </cell>
          <cell r="AT95" t="str">
            <v>0</v>
          </cell>
          <cell r="AU95" t="str">
            <v>062</v>
          </cell>
          <cell r="AV95" t="str">
            <v>DINAS PENDIDIKAN - PPPK</v>
          </cell>
          <cell r="AW95" t="str">
            <v>SDN PELAMBUAN 04</v>
          </cell>
          <cell r="AX95" t="str">
            <v>B - 35</v>
          </cell>
        </row>
        <row r="96">
          <cell r="A96" t="str">
            <v>198206152022212021</v>
          </cell>
          <cell r="B96" t="str">
            <v>ARBIYATI, S.Pd</v>
          </cell>
          <cell r="C96" t="str">
            <v>6371035506820015</v>
          </cell>
          <cell r="D96" t="str">
            <v>15-Jun-82</v>
          </cell>
          <cell r="F96" t="str">
            <v>JFU</v>
          </cell>
          <cell r="G96" t="str">
            <v>00</v>
          </cell>
          <cell r="H96" t="str">
            <v>III/a</v>
          </cell>
          <cell r="I96" t="str">
            <v>P3K</v>
          </cell>
          <cell r="K96" t="str">
            <v>YA</v>
          </cell>
          <cell r="M96" t="str">
            <v>ABDUL BASIET BANGSAWAN</v>
          </cell>
          <cell r="N96" t="str">
            <v>122</v>
          </cell>
          <cell r="O96" t="str">
            <v>BPD KALSEL</v>
          </cell>
          <cell r="P96" t="str">
            <v>167321819731000</v>
          </cell>
          <cell r="Q96" t="str">
            <v>0010301186418</v>
          </cell>
          <cell r="R96" t="str">
            <v>K2</v>
          </cell>
          <cell r="S96">
            <v>1</v>
          </cell>
          <cell r="T96">
            <v>1</v>
          </cell>
          <cell r="U96" t="str">
            <v>2</v>
          </cell>
          <cell r="V96">
            <v>2966500</v>
          </cell>
          <cell r="W96">
            <v>296650</v>
          </cell>
          <cell r="X96">
            <v>59330</v>
          </cell>
          <cell r="Y96">
            <v>355980</v>
          </cell>
          <cell r="Z96">
            <v>0</v>
          </cell>
          <cell r="AA96">
            <v>0</v>
          </cell>
          <cell r="AB96">
            <v>0</v>
          </cell>
          <cell r="AC96">
            <v>185000</v>
          </cell>
          <cell r="AD96">
            <v>217260</v>
          </cell>
          <cell r="AE96">
            <v>0</v>
          </cell>
          <cell r="AF96">
            <v>16</v>
          </cell>
          <cell r="AG96">
            <v>140299</v>
          </cell>
          <cell r="AH96">
            <v>7120</v>
          </cell>
          <cell r="AI96">
            <v>21359</v>
          </cell>
          <cell r="AJ96">
            <v>107981</v>
          </cell>
          <cell r="AK96" t="str">
            <v>0</v>
          </cell>
          <cell r="AL96">
            <v>35075</v>
          </cell>
          <cell r="AM96">
            <v>0</v>
          </cell>
          <cell r="AN96" t="str">
            <v>0</v>
          </cell>
          <cell r="AO96">
            <v>311834</v>
          </cell>
          <cell r="AP96">
            <v>3581700</v>
          </cell>
          <cell r="AQ96">
            <v>0</v>
          </cell>
          <cell r="AR96">
            <v>0</v>
          </cell>
          <cell r="AS96" t="str">
            <v>0</v>
          </cell>
          <cell r="AT96" t="str">
            <v>0</v>
          </cell>
          <cell r="AU96" t="str">
            <v>062</v>
          </cell>
          <cell r="AV96" t="str">
            <v>DINAS PENDIDIKAN - PPPK</v>
          </cell>
          <cell r="AW96" t="str">
            <v>SDN PELAMBUAN 04</v>
          </cell>
          <cell r="AX96" t="str">
            <v>B - 35</v>
          </cell>
        </row>
        <row r="97">
          <cell r="A97" t="str">
            <v>199005022022212011</v>
          </cell>
          <cell r="B97" t="str">
            <v>FITHRIYAH AMALIAH, S.Pd</v>
          </cell>
          <cell r="C97" t="str">
            <v>6308104205900004</v>
          </cell>
          <cell r="D97" t="str">
            <v>02-May-90</v>
          </cell>
          <cell r="F97" t="str">
            <v>JFU</v>
          </cell>
          <cell r="G97" t="str">
            <v>00</v>
          </cell>
          <cell r="H97" t="str">
            <v>III/a</v>
          </cell>
          <cell r="I97" t="str">
            <v>P3K</v>
          </cell>
          <cell r="K97" t="str">
            <v>TIDAK</v>
          </cell>
          <cell r="N97" t="str">
            <v>122</v>
          </cell>
          <cell r="O97" t="str">
            <v>BPD KALSEL</v>
          </cell>
          <cell r="P97" t="str">
            <v>82013300773100000</v>
          </cell>
          <cell r="Q97" t="str">
            <v>0010301176000</v>
          </cell>
          <cell r="R97" t="str">
            <v>T0</v>
          </cell>
          <cell r="S97">
            <v>0</v>
          </cell>
          <cell r="T97">
            <v>0</v>
          </cell>
          <cell r="U97" t="str">
            <v>0</v>
          </cell>
          <cell r="V97">
            <v>2966500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185000</v>
          </cell>
          <cell r="AD97">
            <v>72420</v>
          </cell>
          <cell r="AE97">
            <v>0</v>
          </cell>
          <cell r="AF97">
            <v>6</v>
          </cell>
          <cell r="AG97">
            <v>126060</v>
          </cell>
          <cell r="AH97">
            <v>7120</v>
          </cell>
          <cell r="AI97">
            <v>21359</v>
          </cell>
          <cell r="AJ97">
            <v>96411</v>
          </cell>
          <cell r="AK97" t="str">
            <v>0</v>
          </cell>
          <cell r="AL97">
            <v>31515</v>
          </cell>
          <cell r="AM97">
            <v>0</v>
          </cell>
          <cell r="AN97" t="str">
            <v>0</v>
          </cell>
          <cell r="AO97">
            <v>282465</v>
          </cell>
          <cell r="AP97">
            <v>3096000</v>
          </cell>
          <cell r="AQ97">
            <v>0</v>
          </cell>
          <cell r="AR97">
            <v>0</v>
          </cell>
          <cell r="AS97" t="str">
            <v>0</v>
          </cell>
          <cell r="AT97" t="str">
            <v>0</v>
          </cell>
          <cell r="AU97" t="str">
            <v>062</v>
          </cell>
          <cell r="AV97" t="str">
            <v>DINAS PENDIDIKAN - PPPK</v>
          </cell>
          <cell r="AW97" t="str">
            <v>SDN PELAMBUAN 04</v>
          </cell>
          <cell r="AX97" t="str">
            <v>B - 35</v>
          </cell>
        </row>
        <row r="98">
          <cell r="A98" t="str">
            <v>199011172022212008</v>
          </cell>
          <cell r="B98" t="str">
            <v>DEWI NOVRIANA, S.Pd</v>
          </cell>
          <cell r="C98" t="str">
            <v>6371035711900011</v>
          </cell>
          <cell r="D98" t="str">
            <v>17-Nov-90</v>
          </cell>
          <cell r="F98" t="str">
            <v>JFU</v>
          </cell>
          <cell r="G98" t="str">
            <v>00</v>
          </cell>
          <cell r="H98" t="str">
            <v>III/a</v>
          </cell>
          <cell r="I98" t="str">
            <v>P3K</v>
          </cell>
          <cell r="K98" t="str">
            <v>YA</v>
          </cell>
          <cell r="M98" t="str">
            <v>MUHAMMAD RIFAN</v>
          </cell>
          <cell r="N98" t="str">
            <v>122</v>
          </cell>
          <cell r="O98" t="str">
            <v>BPD KALSEL</v>
          </cell>
          <cell r="P98" t="str">
            <v>843262817731000</v>
          </cell>
          <cell r="Q98" t="str">
            <v>0010301803012</v>
          </cell>
          <cell r="R98" t="str">
            <v>K3</v>
          </cell>
          <cell r="S98">
            <v>2</v>
          </cell>
          <cell r="T98">
            <v>1</v>
          </cell>
          <cell r="U98" t="str">
            <v>3</v>
          </cell>
          <cell r="V98">
            <v>2966500</v>
          </cell>
          <cell r="W98">
            <v>296650</v>
          </cell>
          <cell r="X98">
            <v>118660</v>
          </cell>
          <cell r="Y98">
            <v>415310</v>
          </cell>
          <cell r="Z98">
            <v>0</v>
          </cell>
          <cell r="AA98">
            <v>0</v>
          </cell>
          <cell r="AB98">
            <v>0</v>
          </cell>
          <cell r="AC98">
            <v>185000</v>
          </cell>
          <cell r="AD98">
            <v>289680</v>
          </cell>
          <cell r="AE98">
            <v>0</v>
          </cell>
          <cell r="AF98">
            <v>87</v>
          </cell>
          <cell r="AG98">
            <v>142672</v>
          </cell>
          <cell r="AH98">
            <v>7120</v>
          </cell>
          <cell r="AI98">
            <v>21359</v>
          </cell>
          <cell r="AJ98">
            <v>109909</v>
          </cell>
          <cell r="AK98" t="str">
            <v>0</v>
          </cell>
          <cell r="AL98">
            <v>35668</v>
          </cell>
          <cell r="AM98">
            <v>0</v>
          </cell>
          <cell r="AN98" t="str">
            <v>0</v>
          </cell>
          <cell r="AO98">
            <v>316728</v>
          </cell>
          <cell r="AP98">
            <v>3711000</v>
          </cell>
          <cell r="AQ98">
            <v>0</v>
          </cell>
          <cell r="AR98">
            <v>0</v>
          </cell>
          <cell r="AS98" t="str">
            <v>0</v>
          </cell>
          <cell r="AT98" t="str">
            <v>0</v>
          </cell>
          <cell r="AU98" t="str">
            <v>062</v>
          </cell>
          <cell r="AV98" t="str">
            <v>DINAS PENDIDIKAN - PPPK</v>
          </cell>
          <cell r="AW98" t="str">
            <v>SDN PELAMBUAN 04</v>
          </cell>
          <cell r="AX98" t="str">
            <v>B - 35</v>
          </cell>
        </row>
        <row r="99">
          <cell r="A99" t="str">
            <v>199110212022211006</v>
          </cell>
          <cell r="B99" t="str">
            <v>SUPIAN, S.Pd</v>
          </cell>
          <cell r="C99" t="str">
            <v>6371042110910003</v>
          </cell>
          <cell r="D99" t="str">
            <v>21-Oct-91</v>
          </cell>
          <cell r="F99" t="str">
            <v>JFU</v>
          </cell>
          <cell r="G99" t="str">
            <v>00</v>
          </cell>
          <cell r="H99" t="str">
            <v>III/a</v>
          </cell>
          <cell r="I99" t="str">
            <v>P3K</v>
          </cell>
          <cell r="K99" t="str">
            <v>TIDAK</v>
          </cell>
          <cell r="N99" t="str">
            <v>122</v>
          </cell>
          <cell r="O99" t="str">
            <v>BPD KALSEL</v>
          </cell>
          <cell r="P99" t="str">
            <v>809473804731000</v>
          </cell>
          <cell r="Q99" t="str">
            <v>0010301424530</v>
          </cell>
          <cell r="R99" t="str">
            <v>T0</v>
          </cell>
          <cell r="S99">
            <v>0</v>
          </cell>
          <cell r="T99">
            <v>0</v>
          </cell>
          <cell r="U99" t="str">
            <v>0</v>
          </cell>
          <cell r="V99">
            <v>2966500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185000</v>
          </cell>
          <cell r="AD99">
            <v>72420</v>
          </cell>
          <cell r="AE99">
            <v>0</v>
          </cell>
          <cell r="AF99">
            <v>6</v>
          </cell>
          <cell r="AG99">
            <v>126060</v>
          </cell>
          <cell r="AH99">
            <v>7120</v>
          </cell>
          <cell r="AI99">
            <v>21359</v>
          </cell>
          <cell r="AJ99">
            <v>96411</v>
          </cell>
          <cell r="AK99" t="str">
            <v>0</v>
          </cell>
          <cell r="AL99">
            <v>31515</v>
          </cell>
          <cell r="AM99">
            <v>0</v>
          </cell>
          <cell r="AN99" t="str">
            <v>0</v>
          </cell>
          <cell r="AO99">
            <v>282465</v>
          </cell>
          <cell r="AP99">
            <v>3096000</v>
          </cell>
          <cell r="AQ99">
            <v>0</v>
          </cell>
          <cell r="AR99">
            <v>0</v>
          </cell>
          <cell r="AS99" t="str">
            <v>0</v>
          </cell>
          <cell r="AT99" t="str">
            <v>0</v>
          </cell>
          <cell r="AU99" t="str">
            <v>062</v>
          </cell>
          <cell r="AV99" t="str">
            <v>DINAS PENDIDIKAN - PPPK</v>
          </cell>
          <cell r="AW99" t="str">
            <v>SDN PELAMBUAN 04</v>
          </cell>
          <cell r="AX99" t="str">
            <v>B - 35</v>
          </cell>
        </row>
        <row r="100">
          <cell r="A100" t="str">
            <v>199206222022212008</v>
          </cell>
          <cell r="B100" t="str">
            <v>ELISA AL HUSNA, S.Pd</v>
          </cell>
          <cell r="C100" t="str">
            <v>6371036206920007</v>
          </cell>
          <cell r="D100" t="str">
            <v>22-Jun-92</v>
          </cell>
          <cell r="F100" t="str">
            <v>JFU</v>
          </cell>
          <cell r="G100" t="str">
            <v>00</v>
          </cell>
          <cell r="H100" t="str">
            <v>III/a</v>
          </cell>
          <cell r="I100" t="str">
            <v>P3K</v>
          </cell>
          <cell r="K100" t="str">
            <v>YA</v>
          </cell>
          <cell r="M100" t="str">
            <v>HASAN BASRI</v>
          </cell>
          <cell r="N100" t="str">
            <v>122</v>
          </cell>
          <cell r="O100" t="str">
            <v>BPD KALSEL</v>
          </cell>
          <cell r="P100" t="str">
            <v>922997085731008</v>
          </cell>
          <cell r="Q100" t="str">
            <v>0010301424555</v>
          </cell>
          <cell r="R100" t="str">
            <v>K1</v>
          </cell>
          <cell r="S100">
            <v>0</v>
          </cell>
          <cell r="T100">
            <v>1</v>
          </cell>
          <cell r="U100" t="str">
            <v>1</v>
          </cell>
          <cell r="V100">
            <v>2966500</v>
          </cell>
          <cell r="W100">
            <v>296650</v>
          </cell>
          <cell r="X100">
            <v>0</v>
          </cell>
          <cell r="Y100">
            <v>296650</v>
          </cell>
          <cell r="Z100">
            <v>0</v>
          </cell>
          <cell r="AA100">
            <v>0</v>
          </cell>
          <cell r="AB100">
            <v>0</v>
          </cell>
          <cell r="AC100">
            <v>185000</v>
          </cell>
          <cell r="AD100">
            <v>144840</v>
          </cell>
          <cell r="AE100">
            <v>0</v>
          </cell>
          <cell r="AF100">
            <v>44</v>
          </cell>
          <cell r="AG100">
            <v>137926</v>
          </cell>
          <cell r="AH100">
            <v>7120</v>
          </cell>
          <cell r="AI100">
            <v>21359</v>
          </cell>
          <cell r="AJ100">
            <v>106052</v>
          </cell>
          <cell r="AK100" t="str">
            <v>0</v>
          </cell>
          <cell r="AL100">
            <v>34482</v>
          </cell>
          <cell r="AM100">
            <v>0</v>
          </cell>
          <cell r="AN100" t="str">
            <v>0</v>
          </cell>
          <cell r="AO100">
            <v>306939</v>
          </cell>
          <cell r="AP100">
            <v>3452500</v>
          </cell>
          <cell r="AQ100">
            <v>0</v>
          </cell>
          <cell r="AR100">
            <v>0</v>
          </cell>
          <cell r="AS100" t="str">
            <v>0</v>
          </cell>
          <cell r="AT100" t="str">
            <v>0</v>
          </cell>
          <cell r="AU100" t="str">
            <v>062</v>
          </cell>
          <cell r="AV100" t="str">
            <v>DINAS PENDIDIKAN - PPPK</v>
          </cell>
          <cell r="AW100" t="str">
            <v>SDN PELAMBUAN 04</v>
          </cell>
          <cell r="AX100" t="str">
            <v>B - 35</v>
          </cell>
        </row>
        <row r="101">
          <cell r="A101" t="str">
            <v>199207052022212009</v>
          </cell>
          <cell r="B101" t="str">
            <v>TITIN MULIYANI, S.Pd</v>
          </cell>
          <cell r="C101" t="str">
            <v>6371034507920008</v>
          </cell>
          <cell r="D101" t="str">
            <v>05-Jul-92</v>
          </cell>
          <cell r="F101" t="str">
            <v>JFU</v>
          </cell>
          <cell r="G101" t="str">
            <v>00</v>
          </cell>
          <cell r="H101" t="str">
            <v>III/a</v>
          </cell>
          <cell r="I101" t="str">
            <v>P3K</v>
          </cell>
          <cell r="K101" t="str">
            <v>TIDAK</v>
          </cell>
          <cell r="N101" t="str">
            <v>122</v>
          </cell>
          <cell r="O101" t="str">
            <v>BPD KALSEL</v>
          </cell>
          <cell r="P101" t="str">
            <v>813094919731000</v>
          </cell>
          <cell r="Q101" t="str">
            <v>3200582046</v>
          </cell>
          <cell r="R101" t="str">
            <v>T0</v>
          </cell>
          <cell r="S101">
            <v>0</v>
          </cell>
          <cell r="T101">
            <v>0</v>
          </cell>
          <cell r="U101" t="str">
            <v>0</v>
          </cell>
          <cell r="V101">
            <v>2966500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185000</v>
          </cell>
          <cell r="AD101">
            <v>72420</v>
          </cell>
          <cell r="AE101">
            <v>0</v>
          </cell>
          <cell r="AF101">
            <v>6</v>
          </cell>
          <cell r="AG101">
            <v>126060</v>
          </cell>
          <cell r="AH101">
            <v>7120</v>
          </cell>
          <cell r="AI101">
            <v>21359</v>
          </cell>
          <cell r="AJ101">
            <v>96411</v>
          </cell>
          <cell r="AK101" t="str">
            <v>0</v>
          </cell>
          <cell r="AL101">
            <v>31515</v>
          </cell>
          <cell r="AM101">
            <v>0</v>
          </cell>
          <cell r="AN101" t="str">
            <v>0</v>
          </cell>
          <cell r="AO101">
            <v>282465</v>
          </cell>
          <cell r="AP101">
            <v>3096000</v>
          </cell>
          <cell r="AQ101">
            <v>0</v>
          </cell>
          <cell r="AR101">
            <v>0</v>
          </cell>
          <cell r="AS101" t="str">
            <v>0</v>
          </cell>
          <cell r="AT101" t="str">
            <v>0</v>
          </cell>
          <cell r="AU101" t="str">
            <v>062</v>
          </cell>
          <cell r="AV101" t="str">
            <v>DINAS PENDIDIKAN - PPPK</v>
          </cell>
          <cell r="AW101" t="str">
            <v>SDN PELAMBUAN 04</v>
          </cell>
          <cell r="AX101" t="str">
            <v>B - 35</v>
          </cell>
        </row>
        <row r="102">
          <cell r="A102" t="str">
            <v>199405032022212011</v>
          </cell>
          <cell r="B102" t="str">
            <v>DIAH SAWITRY WULANDARI, S.Pd</v>
          </cell>
          <cell r="C102" t="str">
            <v>6371034305940008</v>
          </cell>
          <cell r="D102" t="str">
            <v>03-May-94</v>
          </cell>
          <cell r="F102" t="str">
            <v>JFU</v>
          </cell>
          <cell r="G102" t="str">
            <v>00</v>
          </cell>
          <cell r="H102" t="str">
            <v>III/a</v>
          </cell>
          <cell r="I102" t="str">
            <v>P3K</v>
          </cell>
          <cell r="K102" t="str">
            <v>TIDAK</v>
          </cell>
          <cell r="N102" t="str">
            <v>122</v>
          </cell>
          <cell r="O102" t="str">
            <v>BPD KALSEL</v>
          </cell>
          <cell r="P102" t="str">
            <v>820150951731000</v>
          </cell>
          <cell r="Q102" t="str">
            <v>0010301441017</v>
          </cell>
          <cell r="R102" t="str">
            <v>T0</v>
          </cell>
          <cell r="S102">
            <v>0</v>
          </cell>
          <cell r="T102">
            <v>0</v>
          </cell>
          <cell r="U102" t="str">
            <v>0</v>
          </cell>
          <cell r="V102">
            <v>2966500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185000</v>
          </cell>
          <cell r="AD102">
            <v>72420</v>
          </cell>
          <cell r="AE102">
            <v>0</v>
          </cell>
          <cell r="AF102">
            <v>6</v>
          </cell>
          <cell r="AG102">
            <v>126060</v>
          </cell>
          <cell r="AH102">
            <v>7120</v>
          </cell>
          <cell r="AI102">
            <v>21359</v>
          </cell>
          <cell r="AJ102">
            <v>96411</v>
          </cell>
          <cell r="AK102" t="str">
            <v>0</v>
          </cell>
          <cell r="AL102">
            <v>31515</v>
          </cell>
          <cell r="AM102">
            <v>0</v>
          </cell>
          <cell r="AN102" t="str">
            <v>0</v>
          </cell>
          <cell r="AO102">
            <v>282465</v>
          </cell>
          <cell r="AP102">
            <v>3096000</v>
          </cell>
          <cell r="AQ102">
            <v>0</v>
          </cell>
          <cell r="AR102">
            <v>0</v>
          </cell>
          <cell r="AS102" t="str">
            <v>0</v>
          </cell>
          <cell r="AT102" t="str">
            <v>0</v>
          </cell>
          <cell r="AU102" t="str">
            <v>062</v>
          </cell>
          <cell r="AV102" t="str">
            <v>DINAS PENDIDIKAN - PPPK</v>
          </cell>
          <cell r="AW102" t="str">
            <v>SDN PELAMBUAN 04</v>
          </cell>
          <cell r="AX102" t="str">
            <v>B - 35</v>
          </cell>
        </row>
        <row r="103">
          <cell r="A103" t="str">
            <v>199506162022212007</v>
          </cell>
          <cell r="B103" t="str">
            <v>NIA AMBARWATI, S.Pd</v>
          </cell>
          <cell r="C103" t="str">
            <v>6371035606950007</v>
          </cell>
          <cell r="D103" t="str">
            <v>16-Jun-95</v>
          </cell>
          <cell r="F103" t="str">
            <v>JFU</v>
          </cell>
          <cell r="G103" t="str">
            <v>00</v>
          </cell>
          <cell r="H103" t="str">
            <v>III/a</v>
          </cell>
          <cell r="I103" t="str">
            <v>P3K</v>
          </cell>
          <cell r="K103" t="str">
            <v>TIDAK</v>
          </cell>
          <cell r="N103" t="str">
            <v>122</v>
          </cell>
          <cell r="O103" t="str">
            <v>BPD KALSEL</v>
          </cell>
          <cell r="P103" t="str">
            <v>922997887731000</v>
          </cell>
          <cell r="Q103" t="str">
            <v>0010301465842</v>
          </cell>
          <cell r="R103" t="str">
            <v>T0</v>
          </cell>
          <cell r="S103">
            <v>0</v>
          </cell>
          <cell r="T103">
            <v>0</v>
          </cell>
          <cell r="U103" t="str">
            <v>0</v>
          </cell>
          <cell r="V103">
            <v>2966500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185000</v>
          </cell>
          <cell r="AD103">
            <v>72420</v>
          </cell>
          <cell r="AE103">
            <v>0</v>
          </cell>
          <cell r="AF103">
            <v>6</v>
          </cell>
          <cell r="AG103">
            <v>126060</v>
          </cell>
          <cell r="AH103">
            <v>7120</v>
          </cell>
          <cell r="AI103">
            <v>21359</v>
          </cell>
          <cell r="AJ103">
            <v>96411</v>
          </cell>
          <cell r="AK103" t="str">
            <v>0</v>
          </cell>
          <cell r="AL103">
            <v>31515</v>
          </cell>
          <cell r="AM103">
            <v>0</v>
          </cell>
          <cell r="AN103" t="str">
            <v>0</v>
          </cell>
          <cell r="AO103">
            <v>282465</v>
          </cell>
          <cell r="AP103">
            <v>3096000</v>
          </cell>
          <cell r="AQ103">
            <v>0</v>
          </cell>
          <cell r="AR103">
            <v>0</v>
          </cell>
          <cell r="AS103" t="str">
            <v>0</v>
          </cell>
          <cell r="AT103" t="str">
            <v>0</v>
          </cell>
          <cell r="AU103" t="str">
            <v>062</v>
          </cell>
          <cell r="AV103" t="str">
            <v>DINAS PENDIDIKAN - PPPK</v>
          </cell>
          <cell r="AW103" t="str">
            <v>SDN PELAMBUAN 04</v>
          </cell>
          <cell r="AX103" t="str">
            <v>B - 35</v>
          </cell>
        </row>
        <row r="104">
          <cell r="A104" t="str">
            <v>199506242022212007</v>
          </cell>
          <cell r="B104" t="str">
            <v>RIZKA AULIA DAHLIYANI, S.Pd</v>
          </cell>
          <cell r="C104" t="str">
            <v>6304056406950001</v>
          </cell>
          <cell r="D104" t="str">
            <v>24-Jun-95</v>
          </cell>
          <cell r="F104" t="str">
            <v>JFU</v>
          </cell>
          <cell r="G104" t="str">
            <v>00</v>
          </cell>
          <cell r="H104" t="str">
            <v>III/a</v>
          </cell>
          <cell r="I104" t="str">
            <v>P3K</v>
          </cell>
          <cell r="K104" t="str">
            <v>TIDAK</v>
          </cell>
          <cell r="N104" t="str">
            <v>122</v>
          </cell>
          <cell r="O104" t="str">
            <v>BPD KALSEL</v>
          </cell>
          <cell r="P104" t="str">
            <v>922996632731000</v>
          </cell>
          <cell r="Q104" t="str">
            <v>3200518666</v>
          </cell>
          <cell r="R104" t="str">
            <v>T0</v>
          </cell>
          <cell r="S104">
            <v>0</v>
          </cell>
          <cell r="T104">
            <v>0</v>
          </cell>
          <cell r="U104" t="str">
            <v>0</v>
          </cell>
          <cell r="V104">
            <v>2966500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185000</v>
          </cell>
          <cell r="AD104">
            <v>72420</v>
          </cell>
          <cell r="AE104">
            <v>0</v>
          </cell>
          <cell r="AF104">
            <v>6</v>
          </cell>
          <cell r="AG104">
            <v>126060</v>
          </cell>
          <cell r="AH104">
            <v>7120</v>
          </cell>
          <cell r="AI104">
            <v>21359</v>
          </cell>
          <cell r="AJ104">
            <v>96411</v>
          </cell>
          <cell r="AK104" t="str">
            <v>0</v>
          </cell>
          <cell r="AL104">
            <v>31515</v>
          </cell>
          <cell r="AM104">
            <v>0</v>
          </cell>
          <cell r="AN104" t="str">
            <v>0</v>
          </cell>
          <cell r="AO104">
            <v>282465</v>
          </cell>
          <cell r="AP104">
            <v>3096000</v>
          </cell>
          <cell r="AQ104">
            <v>0</v>
          </cell>
          <cell r="AR104">
            <v>0</v>
          </cell>
          <cell r="AS104" t="str">
            <v>0</v>
          </cell>
          <cell r="AT104" t="str">
            <v>0</v>
          </cell>
          <cell r="AU104" t="str">
            <v>062</v>
          </cell>
          <cell r="AV104" t="str">
            <v>DINAS PENDIDIKAN - PPPK</v>
          </cell>
          <cell r="AW104" t="str">
            <v>SDN PELAMBUAN 04</v>
          </cell>
          <cell r="AX104" t="str">
            <v>B - 35</v>
          </cell>
        </row>
        <row r="105">
          <cell r="A105" t="str">
            <v>199604042022212007</v>
          </cell>
          <cell r="B105" t="str">
            <v>ALGIAWARNI, S.Pd</v>
          </cell>
          <cell r="C105" t="str">
            <v>6371034404960006</v>
          </cell>
          <cell r="D105" t="str">
            <v>04-Apr-96</v>
          </cell>
          <cell r="F105" t="str">
            <v>JFU</v>
          </cell>
          <cell r="G105" t="str">
            <v>00</v>
          </cell>
          <cell r="H105" t="str">
            <v>III/a</v>
          </cell>
          <cell r="I105" t="str">
            <v>P3K</v>
          </cell>
          <cell r="K105" t="str">
            <v>TIDAK</v>
          </cell>
          <cell r="N105" t="str">
            <v>122</v>
          </cell>
          <cell r="O105" t="str">
            <v>BPD KALSEL</v>
          </cell>
          <cell r="P105" t="str">
            <v>862639218731000</v>
          </cell>
          <cell r="Q105" t="str">
            <v>0010301424102</v>
          </cell>
          <cell r="R105" t="str">
            <v>T0</v>
          </cell>
          <cell r="S105">
            <v>0</v>
          </cell>
          <cell r="T105">
            <v>0</v>
          </cell>
          <cell r="U105" t="str">
            <v>0</v>
          </cell>
          <cell r="V105">
            <v>2966500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185000</v>
          </cell>
          <cell r="AD105">
            <v>72420</v>
          </cell>
          <cell r="AE105">
            <v>0</v>
          </cell>
          <cell r="AF105">
            <v>6</v>
          </cell>
          <cell r="AG105">
            <v>126060</v>
          </cell>
          <cell r="AH105">
            <v>7120</v>
          </cell>
          <cell r="AI105">
            <v>21359</v>
          </cell>
          <cell r="AJ105">
            <v>96411</v>
          </cell>
          <cell r="AK105" t="str">
            <v>0</v>
          </cell>
          <cell r="AL105">
            <v>31515</v>
          </cell>
          <cell r="AM105">
            <v>0</v>
          </cell>
          <cell r="AN105" t="str">
            <v>0</v>
          </cell>
          <cell r="AO105">
            <v>282465</v>
          </cell>
          <cell r="AP105">
            <v>3096000</v>
          </cell>
          <cell r="AQ105">
            <v>0</v>
          </cell>
          <cell r="AR105">
            <v>0</v>
          </cell>
          <cell r="AS105" t="str">
            <v>0</v>
          </cell>
          <cell r="AT105" t="str">
            <v>0</v>
          </cell>
          <cell r="AU105" t="str">
            <v>062</v>
          </cell>
          <cell r="AV105" t="str">
            <v>DINAS PENDIDIKAN - PPPK</v>
          </cell>
          <cell r="AW105" t="str">
            <v>SDN PELAMBUAN 04</v>
          </cell>
          <cell r="AX105" t="str">
            <v>B - 35</v>
          </cell>
        </row>
        <row r="106">
          <cell r="A106" t="str">
            <v>199610052022212006</v>
          </cell>
          <cell r="B106" t="str">
            <v>DAME OKTARIA PURBA, S.Pd</v>
          </cell>
          <cell r="C106" t="str">
            <v>1273034510960001</v>
          </cell>
          <cell r="D106" t="str">
            <v>05-Oct-96</v>
          </cell>
          <cell r="F106" t="str">
            <v>JFU</v>
          </cell>
          <cell r="G106" t="str">
            <v>00</v>
          </cell>
          <cell r="H106" t="str">
            <v>III/a</v>
          </cell>
          <cell r="I106" t="str">
            <v>P3K</v>
          </cell>
          <cell r="K106" t="str">
            <v>TIDAK</v>
          </cell>
          <cell r="N106" t="str">
            <v>122</v>
          </cell>
          <cell r="O106" t="str">
            <v>BPD KALSEL</v>
          </cell>
          <cell r="P106" t="str">
            <v>650602840731000</v>
          </cell>
          <cell r="Q106" t="str">
            <v>3200582682</v>
          </cell>
          <cell r="R106" t="str">
            <v>T0</v>
          </cell>
          <cell r="S106">
            <v>0</v>
          </cell>
          <cell r="T106">
            <v>0</v>
          </cell>
          <cell r="U106" t="str">
            <v>0</v>
          </cell>
          <cell r="V106">
            <v>2966500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185000</v>
          </cell>
          <cell r="AD106">
            <v>72420</v>
          </cell>
          <cell r="AE106">
            <v>0</v>
          </cell>
          <cell r="AF106">
            <v>6</v>
          </cell>
          <cell r="AG106">
            <v>126060</v>
          </cell>
          <cell r="AH106">
            <v>7120</v>
          </cell>
          <cell r="AI106">
            <v>21359</v>
          </cell>
          <cell r="AJ106">
            <v>96411</v>
          </cell>
          <cell r="AK106" t="str">
            <v>0</v>
          </cell>
          <cell r="AL106">
            <v>31515</v>
          </cell>
          <cell r="AM106">
            <v>0</v>
          </cell>
          <cell r="AN106" t="str">
            <v>0</v>
          </cell>
          <cell r="AO106">
            <v>282465</v>
          </cell>
          <cell r="AP106">
            <v>3096000</v>
          </cell>
          <cell r="AQ106">
            <v>0</v>
          </cell>
          <cell r="AR106">
            <v>0</v>
          </cell>
          <cell r="AS106" t="str">
            <v>0</v>
          </cell>
          <cell r="AT106" t="str">
            <v>0</v>
          </cell>
          <cell r="AU106" t="str">
            <v>062</v>
          </cell>
          <cell r="AV106" t="str">
            <v>DINAS PENDIDIKAN - PPPK</v>
          </cell>
          <cell r="AW106" t="str">
            <v>SDN PELAMBUAN 04</v>
          </cell>
          <cell r="AX106" t="str">
            <v>B - 35</v>
          </cell>
        </row>
        <row r="107">
          <cell r="A107" t="str">
            <v>198604082022212020</v>
          </cell>
          <cell r="B107" t="str">
            <v>DEWI PUSPITA SARI, S.Pd</v>
          </cell>
          <cell r="C107" t="str">
            <v>6371054804860006</v>
          </cell>
          <cell r="D107" t="str">
            <v>08-Apr-86</v>
          </cell>
          <cell r="F107" t="str">
            <v>JFU</v>
          </cell>
          <cell r="G107" t="str">
            <v>00</v>
          </cell>
          <cell r="H107" t="str">
            <v>III/a</v>
          </cell>
          <cell r="I107" t="str">
            <v>P3K</v>
          </cell>
          <cell r="K107" t="str">
            <v>YA</v>
          </cell>
          <cell r="M107" t="str">
            <v>IMANNURSIRAT</v>
          </cell>
          <cell r="N107" t="str">
            <v>122</v>
          </cell>
          <cell r="O107" t="str">
            <v>BPD KALSEL</v>
          </cell>
          <cell r="P107" t="str">
            <v>167356161731000</v>
          </cell>
          <cell r="Q107" t="str">
            <v>0010301116699</v>
          </cell>
          <cell r="R107" t="str">
            <v>K1</v>
          </cell>
          <cell r="S107">
            <v>0</v>
          </cell>
          <cell r="T107">
            <v>1</v>
          </cell>
          <cell r="U107" t="str">
            <v>1</v>
          </cell>
          <cell r="V107">
            <v>2966500</v>
          </cell>
          <cell r="W107">
            <v>296650</v>
          </cell>
          <cell r="X107">
            <v>0</v>
          </cell>
          <cell r="Y107">
            <v>296650</v>
          </cell>
          <cell r="Z107">
            <v>0</v>
          </cell>
          <cell r="AA107">
            <v>0</v>
          </cell>
          <cell r="AB107">
            <v>0</v>
          </cell>
          <cell r="AC107">
            <v>185000</v>
          </cell>
          <cell r="AD107">
            <v>144840</v>
          </cell>
          <cell r="AE107">
            <v>0</v>
          </cell>
          <cell r="AF107">
            <v>44</v>
          </cell>
          <cell r="AG107">
            <v>137926</v>
          </cell>
          <cell r="AH107">
            <v>7120</v>
          </cell>
          <cell r="AI107">
            <v>21359</v>
          </cell>
          <cell r="AJ107">
            <v>106052</v>
          </cell>
          <cell r="AK107" t="str">
            <v>0</v>
          </cell>
          <cell r="AL107">
            <v>34482</v>
          </cell>
          <cell r="AM107">
            <v>0</v>
          </cell>
          <cell r="AN107" t="str">
            <v>0</v>
          </cell>
          <cell r="AO107">
            <v>306939</v>
          </cell>
          <cell r="AP107">
            <v>3452500</v>
          </cell>
          <cell r="AQ107">
            <v>0</v>
          </cell>
          <cell r="AR107">
            <v>0</v>
          </cell>
          <cell r="AS107" t="str">
            <v>0</v>
          </cell>
          <cell r="AT107" t="str">
            <v>0</v>
          </cell>
          <cell r="AU107" t="str">
            <v>062</v>
          </cell>
          <cell r="AV107" t="str">
            <v>DINAS PENDIDIKAN - PPPK</v>
          </cell>
          <cell r="AW107" t="str">
            <v>SDN PELAMBUAN 07</v>
          </cell>
          <cell r="AX107" t="str">
            <v>B - 38</v>
          </cell>
        </row>
        <row r="108">
          <cell r="A108" t="str">
            <v>199109082022212005</v>
          </cell>
          <cell r="B108" t="str">
            <v>ELA MUKRIYANTI WARDANI, S.Pd</v>
          </cell>
          <cell r="C108" t="str">
            <v>6304054809910002</v>
          </cell>
          <cell r="D108" t="str">
            <v>08-Sep-91</v>
          </cell>
          <cell r="F108" t="str">
            <v>JFU</v>
          </cell>
          <cell r="G108" t="str">
            <v>00</v>
          </cell>
          <cell r="H108" t="str">
            <v>III/a</v>
          </cell>
          <cell r="I108" t="str">
            <v>P3K</v>
          </cell>
          <cell r="K108" t="str">
            <v>YA</v>
          </cell>
          <cell r="M108" t="str">
            <v>AGUS PRIYONO, S.PD</v>
          </cell>
          <cell r="N108" t="str">
            <v>122</v>
          </cell>
          <cell r="O108" t="str">
            <v>BPD KALSEL</v>
          </cell>
          <cell r="P108" t="str">
            <v>738995257731000</v>
          </cell>
          <cell r="Q108" t="str">
            <v>3200517716</v>
          </cell>
          <cell r="R108" t="str">
            <v>K2</v>
          </cell>
          <cell r="S108">
            <v>1</v>
          </cell>
          <cell r="T108">
            <v>1</v>
          </cell>
          <cell r="U108" t="str">
            <v>2</v>
          </cell>
          <cell r="V108">
            <v>2966500</v>
          </cell>
          <cell r="W108">
            <v>296650</v>
          </cell>
          <cell r="X108">
            <v>59330</v>
          </cell>
          <cell r="Y108">
            <v>355980</v>
          </cell>
          <cell r="Z108">
            <v>0</v>
          </cell>
          <cell r="AA108">
            <v>0</v>
          </cell>
          <cell r="AB108">
            <v>0</v>
          </cell>
          <cell r="AC108">
            <v>185000</v>
          </cell>
          <cell r="AD108">
            <v>217260</v>
          </cell>
          <cell r="AE108">
            <v>0</v>
          </cell>
          <cell r="AF108">
            <v>16</v>
          </cell>
          <cell r="AG108">
            <v>140299</v>
          </cell>
          <cell r="AH108">
            <v>7120</v>
          </cell>
          <cell r="AI108">
            <v>21359</v>
          </cell>
          <cell r="AJ108">
            <v>107981</v>
          </cell>
          <cell r="AK108" t="str">
            <v>0</v>
          </cell>
          <cell r="AL108">
            <v>35075</v>
          </cell>
          <cell r="AM108">
            <v>0</v>
          </cell>
          <cell r="AN108" t="str">
            <v>0</v>
          </cell>
          <cell r="AO108">
            <v>311834</v>
          </cell>
          <cell r="AP108">
            <v>3581700</v>
          </cell>
          <cell r="AQ108">
            <v>0</v>
          </cell>
          <cell r="AR108">
            <v>0</v>
          </cell>
          <cell r="AS108" t="str">
            <v>0</v>
          </cell>
          <cell r="AT108" t="str">
            <v>0</v>
          </cell>
          <cell r="AU108" t="str">
            <v>062</v>
          </cell>
          <cell r="AV108" t="str">
            <v>DINAS PENDIDIKAN - PPPK</v>
          </cell>
          <cell r="AW108" t="str">
            <v>SDN PELAMBUAN 07</v>
          </cell>
          <cell r="AX108" t="str">
            <v>B - 38</v>
          </cell>
        </row>
        <row r="109">
          <cell r="A109" t="str">
            <v>198010282022212011</v>
          </cell>
          <cell r="B109" t="str">
            <v>ERLINA SARI, S.Pd</v>
          </cell>
          <cell r="C109" t="str">
            <v>6371056810800003</v>
          </cell>
          <cell r="D109" t="str">
            <v>28-Oct-80</v>
          </cell>
          <cell r="F109" t="str">
            <v>JFU</v>
          </cell>
          <cell r="G109" t="str">
            <v>00</v>
          </cell>
          <cell r="H109" t="str">
            <v>III/a</v>
          </cell>
          <cell r="I109" t="str">
            <v>P3K</v>
          </cell>
          <cell r="K109" t="str">
            <v>TIDAK</v>
          </cell>
          <cell r="N109" t="str">
            <v>122</v>
          </cell>
          <cell r="O109" t="str">
            <v>BPD KALSEL</v>
          </cell>
          <cell r="P109" t="str">
            <v>167356104731000</v>
          </cell>
          <cell r="Q109" t="str">
            <v>0010301181535</v>
          </cell>
          <cell r="R109" t="str">
            <v>T0</v>
          </cell>
          <cell r="S109">
            <v>0</v>
          </cell>
          <cell r="T109">
            <v>0</v>
          </cell>
          <cell r="U109" t="str">
            <v>0</v>
          </cell>
          <cell r="V109">
            <v>2966500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185000</v>
          </cell>
          <cell r="AD109">
            <v>72420</v>
          </cell>
          <cell r="AE109">
            <v>0</v>
          </cell>
          <cell r="AF109">
            <v>6</v>
          </cell>
          <cell r="AG109">
            <v>126060</v>
          </cell>
          <cell r="AH109">
            <v>7120</v>
          </cell>
          <cell r="AI109">
            <v>21359</v>
          </cell>
          <cell r="AJ109">
            <v>96411</v>
          </cell>
          <cell r="AK109" t="str">
            <v>0</v>
          </cell>
          <cell r="AL109">
            <v>31515</v>
          </cell>
          <cell r="AM109">
            <v>0</v>
          </cell>
          <cell r="AN109" t="str">
            <v>0</v>
          </cell>
          <cell r="AO109">
            <v>282465</v>
          </cell>
          <cell r="AP109">
            <v>3096000</v>
          </cell>
          <cell r="AQ109">
            <v>0</v>
          </cell>
          <cell r="AR109">
            <v>0</v>
          </cell>
          <cell r="AS109" t="str">
            <v>0</v>
          </cell>
          <cell r="AT109" t="str">
            <v>0</v>
          </cell>
          <cell r="AU109" t="str">
            <v>062</v>
          </cell>
          <cell r="AV109" t="str">
            <v>DINAS PENDIDIKAN - PPPK</v>
          </cell>
          <cell r="AW109" t="str">
            <v>SDN TELAGA BIRU 01</v>
          </cell>
          <cell r="AX109" t="str">
            <v>B - 39</v>
          </cell>
        </row>
        <row r="110">
          <cell r="A110" t="str">
            <v>198303272022212015</v>
          </cell>
          <cell r="B110" t="str">
            <v>MARINI TERIPENA, S.Pd</v>
          </cell>
          <cell r="C110" t="str">
            <v>6371036703830005</v>
          </cell>
          <cell r="D110" t="str">
            <v>27-Mar-83</v>
          </cell>
          <cell r="F110" t="str">
            <v>JFU</v>
          </cell>
          <cell r="G110" t="str">
            <v>00</v>
          </cell>
          <cell r="H110" t="str">
            <v>III/a</v>
          </cell>
          <cell r="I110" t="str">
            <v>P3K</v>
          </cell>
          <cell r="K110" t="str">
            <v>YA</v>
          </cell>
          <cell r="M110" t="str">
            <v>HERMANSON</v>
          </cell>
          <cell r="N110" t="str">
            <v>122</v>
          </cell>
          <cell r="O110" t="str">
            <v>BPD KALSEL</v>
          </cell>
          <cell r="P110" t="str">
            <v>167386119731000</v>
          </cell>
          <cell r="Q110" t="str">
            <v>0010301159444</v>
          </cell>
          <cell r="R110" t="str">
            <v>K3</v>
          </cell>
          <cell r="S110">
            <v>2</v>
          </cell>
          <cell r="T110">
            <v>1</v>
          </cell>
          <cell r="U110" t="str">
            <v>3</v>
          </cell>
          <cell r="V110">
            <v>2966500</v>
          </cell>
          <cell r="W110">
            <v>296650</v>
          </cell>
          <cell r="X110">
            <v>118660</v>
          </cell>
          <cell r="Y110">
            <v>415310</v>
          </cell>
          <cell r="Z110">
            <v>0</v>
          </cell>
          <cell r="AA110">
            <v>0</v>
          </cell>
          <cell r="AB110">
            <v>0</v>
          </cell>
          <cell r="AC110">
            <v>185000</v>
          </cell>
          <cell r="AD110">
            <v>289680</v>
          </cell>
          <cell r="AE110">
            <v>0</v>
          </cell>
          <cell r="AF110">
            <v>87</v>
          </cell>
          <cell r="AG110">
            <v>142672</v>
          </cell>
          <cell r="AH110">
            <v>7120</v>
          </cell>
          <cell r="AI110">
            <v>21359</v>
          </cell>
          <cell r="AJ110">
            <v>109909</v>
          </cell>
          <cell r="AK110" t="str">
            <v>0</v>
          </cell>
          <cell r="AL110">
            <v>35668</v>
          </cell>
          <cell r="AM110">
            <v>0</v>
          </cell>
          <cell r="AN110" t="str">
            <v>0</v>
          </cell>
          <cell r="AO110">
            <v>316728</v>
          </cell>
          <cell r="AP110">
            <v>3711000</v>
          </cell>
          <cell r="AQ110">
            <v>0</v>
          </cell>
          <cell r="AR110">
            <v>0</v>
          </cell>
          <cell r="AS110" t="str">
            <v>0</v>
          </cell>
          <cell r="AT110" t="str">
            <v>0</v>
          </cell>
          <cell r="AU110" t="str">
            <v>062</v>
          </cell>
          <cell r="AV110" t="str">
            <v>DINAS PENDIDIKAN - PPPK</v>
          </cell>
          <cell r="AW110" t="str">
            <v>SDN TELAGA BIRU 01</v>
          </cell>
          <cell r="AX110" t="str">
            <v>B - 39</v>
          </cell>
        </row>
        <row r="111">
          <cell r="A111" t="str">
            <v>198412112022212012</v>
          </cell>
          <cell r="B111" t="str">
            <v>RAHMI RIDAWATI, S.Pd</v>
          </cell>
          <cell r="C111" t="str">
            <v>6371055112840004</v>
          </cell>
          <cell r="D111" t="str">
            <v>11-Dec-84</v>
          </cell>
          <cell r="F111" t="str">
            <v>JFU</v>
          </cell>
          <cell r="G111" t="str">
            <v>00</v>
          </cell>
          <cell r="H111" t="str">
            <v>III/a</v>
          </cell>
          <cell r="I111" t="str">
            <v>P3K</v>
          </cell>
          <cell r="K111" t="str">
            <v>YA</v>
          </cell>
          <cell r="M111" t="str">
            <v>FAHRURRAZI</v>
          </cell>
          <cell r="N111" t="str">
            <v>122</v>
          </cell>
          <cell r="O111" t="str">
            <v>BPD KALSEL</v>
          </cell>
          <cell r="P111" t="str">
            <v>167407840731000</v>
          </cell>
          <cell r="Q111" t="str">
            <v>0010301180369</v>
          </cell>
          <cell r="R111" t="str">
            <v>K2</v>
          </cell>
          <cell r="S111">
            <v>1</v>
          </cell>
          <cell r="T111">
            <v>1</v>
          </cell>
          <cell r="U111" t="str">
            <v>2</v>
          </cell>
          <cell r="V111">
            <v>2966500</v>
          </cell>
          <cell r="W111">
            <v>296650</v>
          </cell>
          <cell r="X111">
            <v>59330</v>
          </cell>
          <cell r="Y111">
            <v>355980</v>
          </cell>
          <cell r="Z111">
            <v>0</v>
          </cell>
          <cell r="AA111">
            <v>0</v>
          </cell>
          <cell r="AB111">
            <v>0</v>
          </cell>
          <cell r="AC111">
            <v>185000</v>
          </cell>
          <cell r="AD111">
            <v>217260</v>
          </cell>
          <cell r="AE111">
            <v>0</v>
          </cell>
          <cell r="AF111">
            <v>16</v>
          </cell>
          <cell r="AG111">
            <v>140299</v>
          </cell>
          <cell r="AH111">
            <v>7120</v>
          </cell>
          <cell r="AI111">
            <v>21359</v>
          </cell>
          <cell r="AJ111">
            <v>107981</v>
          </cell>
          <cell r="AK111" t="str">
            <v>0</v>
          </cell>
          <cell r="AL111">
            <v>35075</v>
          </cell>
          <cell r="AM111">
            <v>0</v>
          </cell>
          <cell r="AN111" t="str">
            <v>0</v>
          </cell>
          <cell r="AO111">
            <v>311834</v>
          </cell>
          <cell r="AP111">
            <v>3581700</v>
          </cell>
          <cell r="AQ111">
            <v>0</v>
          </cell>
          <cell r="AR111">
            <v>0</v>
          </cell>
          <cell r="AS111" t="str">
            <v>0</v>
          </cell>
          <cell r="AT111" t="str">
            <v>0</v>
          </cell>
          <cell r="AU111" t="str">
            <v>062</v>
          </cell>
          <cell r="AV111" t="str">
            <v>DINAS PENDIDIKAN - PPPK</v>
          </cell>
          <cell r="AW111" t="str">
            <v>SDN TELAGA BIRU 01</v>
          </cell>
          <cell r="AX111" t="str">
            <v>B - 39</v>
          </cell>
        </row>
        <row r="112">
          <cell r="A112" t="str">
            <v>198503202022211014</v>
          </cell>
          <cell r="B112" t="str">
            <v>RAHMAN HIDAYAT, S.Pd</v>
          </cell>
          <cell r="C112" t="str">
            <v>6371032003850010</v>
          </cell>
          <cell r="D112" t="str">
            <v>20-Mar-85</v>
          </cell>
          <cell r="F112" t="str">
            <v>JFU</v>
          </cell>
          <cell r="G112" t="str">
            <v>00</v>
          </cell>
          <cell r="H112" t="str">
            <v>III/a</v>
          </cell>
          <cell r="I112" t="str">
            <v>P3K</v>
          </cell>
          <cell r="K112" t="str">
            <v>YA</v>
          </cell>
          <cell r="M112" t="str">
            <v>NURUL FAZRIAH</v>
          </cell>
          <cell r="N112" t="str">
            <v>122</v>
          </cell>
          <cell r="O112" t="str">
            <v>BPD KALSEL</v>
          </cell>
          <cell r="P112" t="str">
            <v>167321629731000</v>
          </cell>
          <cell r="Q112" t="str">
            <v>0010301405106</v>
          </cell>
          <cell r="R112" t="str">
            <v>K3</v>
          </cell>
          <cell r="S112">
            <v>2</v>
          </cell>
          <cell r="T112">
            <v>1</v>
          </cell>
          <cell r="U112" t="str">
            <v>3</v>
          </cell>
          <cell r="V112">
            <v>2966500</v>
          </cell>
          <cell r="W112">
            <v>296650</v>
          </cell>
          <cell r="X112">
            <v>118660</v>
          </cell>
          <cell r="Y112">
            <v>415310</v>
          </cell>
          <cell r="Z112">
            <v>0</v>
          </cell>
          <cell r="AA112">
            <v>0</v>
          </cell>
          <cell r="AB112">
            <v>0</v>
          </cell>
          <cell r="AC112">
            <v>185000</v>
          </cell>
          <cell r="AD112">
            <v>289680</v>
          </cell>
          <cell r="AE112">
            <v>0</v>
          </cell>
          <cell r="AF112">
            <v>87</v>
          </cell>
          <cell r="AG112">
            <v>142672</v>
          </cell>
          <cell r="AH112">
            <v>7120</v>
          </cell>
          <cell r="AI112">
            <v>21359</v>
          </cell>
          <cell r="AJ112">
            <v>109909</v>
          </cell>
          <cell r="AK112" t="str">
            <v>0</v>
          </cell>
          <cell r="AL112">
            <v>35668</v>
          </cell>
          <cell r="AM112">
            <v>0</v>
          </cell>
          <cell r="AN112" t="str">
            <v>0</v>
          </cell>
          <cell r="AO112">
            <v>316728</v>
          </cell>
          <cell r="AP112">
            <v>3711000</v>
          </cell>
          <cell r="AQ112">
            <v>0</v>
          </cell>
          <cell r="AR112">
            <v>0</v>
          </cell>
          <cell r="AS112" t="str">
            <v>0</v>
          </cell>
          <cell r="AT112" t="str">
            <v>0</v>
          </cell>
          <cell r="AU112" t="str">
            <v>062</v>
          </cell>
          <cell r="AV112" t="str">
            <v>DINAS PENDIDIKAN - PPPK</v>
          </cell>
          <cell r="AW112" t="str">
            <v>SDN TELAGA BIRU 01</v>
          </cell>
          <cell r="AX112" t="str">
            <v>B - 39</v>
          </cell>
        </row>
        <row r="113">
          <cell r="A113" t="str">
            <v>198610212022212008</v>
          </cell>
          <cell r="B113" t="str">
            <v>SITI NAZILI FADLIAH, S.Pd</v>
          </cell>
          <cell r="C113" t="str">
            <v>6371046110860003</v>
          </cell>
          <cell r="D113" t="str">
            <v>21-Oct-86</v>
          </cell>
          <cell r="F113" t="str">
            <v>JFU</v>
          </cell>
          <cell r="G113" t="str">
            <v>00</v>
          </cell>
          <cell r="H113" t="str">
            <v>III/a</v>
          </cell>
          <cell r="I113" t="str">
            <v>P3K</v>
          </cell>
          <cell r="K113" t="str">
            <v>TIDAK</v>
          </cell>
          <cell r="N113" t="str">
            <v>122</v>
          </cell>
          <cell r="O113" t="str">
            <v>BPD KALSEL</v>
          </cell>
          <cell r="P113" t="str">
            <v>167386101731000</v>
          </cell>
          <cell r="Q113" t="str">
            <v>0010301178929</v>
          </cell>
          <cell r="R113" t="str">
            <v>T0</v>
          </cell>
          <cell r="S113">
            <v>0</v>
          </cell>
          <cell r="T113">
            <v>0</v>
          </cell>
          <cell r="U113" t="str">
            <v>0</v>
          </cell>
          <cell r="V113">
            <v>2966500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185000</v>
          </cell>
          <cell r="AD113">
            <v>72420</v>
          </cell>
          <cell r="AE113">
            <v>0</v>
          </cell>
          <cell r="AF113">
            <v>6</v>
          </cell>
          <cell r="AG113">
            <v>126060</v>
          </cell>
          <cell r="AH113">
            <v>7120</v>
          </cell>
          <cell r="AI113">
            <v>21359</v>
          </cell>
          <cell r="AJ113">
            <v>96411</v>
          </cell>
          <cell r="AK113" t="str">
            <v>0</v>
          </cell>
          <cell r="AL113">
            <v>31515</v>
          </cell>
          <cell r="AM113">
            <v>0</v>
          </cell>
          <cell r="AN113" t="str">
            <v>0</v>
          </cell>
          <cell r="AO113">
            <v>282465</v>
          </cell>
          <cell r="AP113">
            <v>3096000</v>
          </cell>
          <cell r="AQ113">
            <v>0</v>
          </cell>
          <cell r="AR113">
            <v>0</v>
          </cell>
          <cell r="AS113" t="str">
            <v>0</v>
          </cell>
          <cell r="AT113" t="str">
            <v>0</v>
          </cell>
          <cell r="AU113" t="str">
            <v>062</v>
          </cell>
          <cell r="AV113" t="str">
            <v>DINAS PENDIDIKAN - PPPK</v>
          </cell>
          <cell r="AW113" t="str">
            <v>SDN TELAGA BIRU 01</v>
          </cell>
          <cell r="AX113" t="str">
            <v>B - 39</v>
          </cell>
        </row>
        <row r="114">
          <cell r="A114" t="str">
            <v>199401042022212002</v>
          </cell>
          <cell r="B114" t="str">
            <v>FITRIYANI, S.Pd</v>
          </cell>
          <cell r="C114" t="str">
            <v>3315094401940003</v>
          </cell>
          <cell r="D114" t="str">
            <v>04-Jan-94</v>
          </cell>
          <cell r="F114" t="str">
            <v>JFU</v>
          </cell>
          <cell r="G114" t="str">
            <v>00</v>
          </cell>
          <cell r="H114" t="str">
            <v>III/a</v>
          </cell>
          <cell r="I114" t="str">
            <v>P3K</v>
          </cell>
          <cell r="K114" t="str">
            <v>YA</v>
          </cell>
          <cell r="M114" t="str">
            <v>AHMAD RIYANTO</v>
          </cell>
          <cell r="N114" t="str">
            <v>122</v>
          </cell>
          <cell r="O114" t="str">
            <v>BPD KALSEL</v>
          </cell>
          <cell r="P114" t="str">
            <v>651186264731000</v>
          </cell>
          <cell r="Q114" t="str">
            <v>3200544087</v>
          </cell>
          <cell r="R114" t="str">
            <v>K2</v>
          </cell>
          <cell r="S114">
            <v>1</v>
          </cell>
          <cell r="T114">
            <v>1</v>
          </cell>
          <cell r="U114" t="str">
            <v>2</v>
          </cell>
          <cell r="V114">
            <v>2966500</v>
          </cell>
          <cell r="W114">
            <v>296650</v>
          </cell>
          <cell r="X114">
            <v>59330</v>
          </cell>
          <cell r="Y114">
            <v>355980</v>
          </cell>
          <cell r="Z114">
            <v>0</v>
          </cell>
          <cell r="AA114">
            <v>0</v>
          </cell>
          <cell r="AB114">
            <v>0</v>
          </cell>
          <cell r="AC114">
            <v>185000</v>
          </cell>
          <cell r="AD114">
            <v>217260</v>
          </cell>
          <cell r="AE114">
            <v>0</v>
          </cell>
          <cell r="AF114">
            <v>16</v>
          </cell>
          <cell r="AG114">
            <v>140299</v>
          </cell>
          <cell r="AH114">
            <v>7120</v>
          </cell>
          <cell r="AI114">
            <v>21359</v>
          </cell>
          <cell r="AJ114">
            <v>107981</v>
          </cell>
          <cell r="AK114" t="str">
            <v>0</v>
          </cell>
          <cell r="AL114">
            <v>35075</v>
          </cell>
          <cell r="AM114">
            <v>0</v>
          </cell>
          <cell r="AN114" t="str">
            <v>0</v>
          </cell>
          <cell r="AO114">
            <v>311834</v>
          </cell>
          <cell r="AP114">
            <v>3581700</v>
          </cell>
          <cell r="AQ114">
            <v>0</v>
          </cell>
          <cell r="AR114">
            <v>0</v>
          </cell>
          <cell r="AS114" t="str">
            <v>0</v>
          </cell>
          <cell r="AT114" t="str">
            <v>0</v>
          </cell>
          <cell r="AU114" t="str">
            <v>062</v>
          </cell>
          <cell r="AV114" t="str">
            <v>DINAS PENDIDIKAN - PPPK</v>
          </cell>
          <cell r="AW114" t="str">
            <v>SDN TELAGA BIRU 01</v>
          </cell>
          <cell r="AX114" t="str">
            <v>B - 39</v>
          </cell>
        </row>
        <row r="115">
          <cell r="A115" t="str">
            <v>198009102022211004</v>
          </cell>
          <cell r="B115" t="str">
            <v>FAHRIANSYAH, S.Pd</v>
          </cell>
          <cell r="C115" t="str">
            <v>6371021009800009</v>
          </cell>
          <cell r="D115" t="str">
            <v>10-Sep-80</v>
          </cell>
          <cell r="F115" t="str">
            <v>JFU</v>
          </cell>
          <cell r="G115" t="str">
            <v>00</v>
          </cell>
          <cell r="H115" t="str">
            <v>III/a</v>
          </cell>
          <cell r="I115" t="str">
            <v>P3K</v>
          </cell>
          <cell r="K115" t="str">
            <v>YA</v>
          </cell>
          <cell r="M115" t="str">
            <v>NUR HIDAYAH</v>
          </cell>
          <cell r="N115" t="str">
            <v>122</v>
          </cell>
          <cell r="O115" t="str">
            <v>BPD KALSEL</v>
          </cell>
          <cell r="P115" t="str">
            <v>167320365731000</v>
          </cell>
          <cell r="Q115" t="str">
            <v>0010301117626</v>
          </cell>
          <cell r="R115" t="str">
            <v>K3</v>
          </cell>
          <cell r="S115">
            <v>2</v>
          </cell>
          <cell r="T115">
            <v>1</v>
          </cell>
          <cell r="U115" t="str">
            <v>3</v>
          </cell>
          <cell r="V115">
            <v>2966500</v>
          </cell>
          <cell r="W115">
            <v>296650</v>
          </cell>
          <cell r="X115">
            <v>118660</v>
          </cell>
          <cell r="Y115">
            <v>415310</v>
          </cell>
          <cell r="Z115">
            <v>0</v>
          </cell>
          <cell r="AA115">
            <v>0</v>
          </cell>
          <cell r="AB115">
            <v>0</v>
          </cell>
          <cell r="AC115">
            <v>185000</v>
          </cell>
          <cell r="AD115">
            <v>289680</v>
          </cell>
          <cell r="AE115">
            <v>0</v>
          </cell>
          <cell r="AF115">
            <v>87</v>
          </cell>
          <cell r="AG115">
            <v>142672</v>
          </cell>
          <cell r="AH115">
            <v>7120</v>
          </cell>
          <cell r="AI115">
            <v>21359</v>
          </cell>
          <cell r="AJ115">
            <v>109909</v>
          </cell>
          <cell r="AK115" t="str">
            <v>0</v>
          </cell>
          <cell r="AL115">
            <v>35668</v>
          </cell>
          <cell r="AM115">
            <v>0</v>
          </cell>
          <cell r="AN115" t="str">
            <v>0</v>
          </cell>
          <cell r="AO115">
            <v>316728</v>
          </cell>
          <cell r="AP115">
            <v>3711000</v>
          </cell>
          <cell r="AQ115">
            <v>0</v>
          </cell>
          <cell r="AR115">
            <v>0</v>
          </cell>
          <cell r="AS115" t="str">
            <v>0</v>
          </cell>
          <cell r="AT115" t="str">
            <v>0</v>
          </cell>
          <cell r="AU115" t="str">
            <v>062</v>
          </cell>
          <cell r="AV115" t="str">
            <v>DINAS PENDIDIKAN - PPPK</v>
          </cell>
          <cell r="AW115" t="str">
            <v>SDN TELAGA BIRU 04</v>
          </cell>
          <cell r="AX115" t="str">
            <v>B - 42</v>
          </cell>
        </row>
        <row r="116">
          <cell r="A116" t="str">
            <v>198506292022212013</v>
          </cell>
          <cell r="B116" t="str">
            <v>RUSMIYATI, S.Pd</v>
          </cell>
          <cell r="C116" t="str">
            <v>6305056906850001</v>
          </cell>
          <cell r="D116" t="str">
            <v>29-Jun-85</v>
          </cell>
          <cell r="F116" t="str">
            <v>JFU</v>
          </cell>
          <cell r="G116" t="str">
            <v>00</v>
          </cell>
          <cell r="H116" t="str">
            <v>III/a</v>
          </cell>
          <cell r="I116" t="str">
            <v>P3K</v>
          </cell>
          <cell r="K116" t="str">
            <v>YA</v>
          </cell>
          <cell r="M116" t="str">
            <v>MIFTAHURRAHMAN</v>
          </cell>
          <cell r="N116" t="str">
            <v>122</v>
          </cell>
          <cell r="O116" t="str">
            <v>BPD KALSEL</v>
          </cell>
          <cell r="P116" t="str">
            <v>555774264731000</v>
          </cell>
          <cell r="Q116" t="str">
            <v>0010301405048</v>
          </cell>
          <cell r="R116" t="str">
            <v>K2</v>
          </cell>
          <cell r="S116">
            <v>1</v>
          </cell>
          <cell r="T116">
            <v>1</v>
          </cell>
          <cell r="U116" t="str">
            <v>2</v>
          </cell>
          <cell r="V116">
            <v>2966500</v>
          </cell>
          <cell r="W116">
            <v>296650</v>
          </cell>
          <cell r="X116">
            <v>59330</v>
          </cell>
          <cell r="Y116">
            <v>355980</v>
          </cell>
          <cell r="Z116">
            <v>0</v>
          </cell>
          <cell r="AA116">
            <v>0</v>
          </cell>
          <cell r="AB116">
            <v>0</v>
          </cell>
          <cell r="AC116">
            <v>185000</v>
          </cell>
          <cell r="AD116">
            <v>217260</v>
          </cell>
          <cell r="AE116">
            <v>0</v>
          </cell>
          <cell r="AF116">
            <v>16</v>
          </cell>
          <cell r="AG116">
            <v>140299</v>
          </cell>
          <cell r="AH116">
            <v>7120</v>
          </cell>
          <cell r="AI116">
            <v>21359</v>
          </cell>
          <cell r="AJ116">
            <v>107981</v>
          </cell>
          <cell r="AK116" t="str">
            <v>0</v>
          </cell>
          <cell r="AL116">
            <v>35075</v>
          </cell>
          <cell r="AM116">
            <v>0</v>
          </cell>
          <cell r="AN116" t="str">
            <v>0</v>
          </cell>
          <cell r="AO116">
            <v>311834</v>
          </cell>
          <cell r="AP116">
            <v>3581700</v>
          </cell>
          <cell r="AQ116">
            <v>0</v>
          </cell>
          <cell r="AR116">
            <v>0</v>
          </cell>
          <cell r="AS116" t="str">
            <v>0</v>
          </cell>
          <cell r="AT116" t="str">
            <v>0</v>
          </cell>
          <cell r="AU116" t="str">
            <v>062</v>
          </cell>
          <cell r="AV116" t="str">
            <v>DINAS PENDIDIKAN - PPPK</v>
          </cell>
          <cell r="AW116" t="str">
            <v>SDN TELAGA BIRU 05</v>
          </cell>
          <cell r="AX116" t="str">
            <v>B - 43</v>
          </cell>
        </row>
        <row r="117">
          <cell r="A117" t="str">
            <v>198904092022211001</v>
          </cell>
          <cell r="B117" t="str">
            <v>MUHAMMAD JAYDI, S.Pd</v>
          </cell>
          <cell r="C117" t="str">
            <v>6305030904890001</v>
          </cell>
          <cell r="D117" t="str">
            <v>09-Apr-89</v>
          </cell>
          <cell r="F117" t="str">
            <v>JFU</v>
          </cell>
          <cell r="G117" t="str">
            <v>00</v>
          </cell>
          <cell r="H117" t="str">
            <v>III/a</v>
          </cell>
          <cell r="I117" t="str">
            <v>P3K</v>
          </cell>
          <cell r="K117" t="str">
            <v>YA</v>
          </cell>
          <cell r="M117" t="str">
            <v>MARISA NAFILAH</v>
          </cell>
          <cell r="N117" t="str">
            <v>122</v>
          </cell>
          <cell r="O117" t="str">
            <v>BPD KALSEL</v>
          </cell>
          <cell r="P117" t="str">
            <v>734124183731000</v>
          </cell>
          <cell r="Q117" t="str">
            <v>3200531492</v>
          </cell>
          <cell r="R117" t="str">
            <v>K3</v>
          </cell>
          <cell r="S117">
            <v>2</v>
          </cell>
          <cell r="T117">
            <v>1</v>
          </cell>
          <cell r="U117" t="str">
            <v>3</v>
          </cell>
          <cell r="V117">
            <v>2966500</v>
          </cell>
          <cell r="W117">
            <v>296650</v>
          </cell>
          <cell r="X117">
            <v>118660</v>
          </cell>
          <cell r="Y117">
            <v>415310</v>
          </cell>
          <cell r="Z117">
            <v>0</v>
          </cell>
          <cell r="AA117">
            <v>0</v>
          </cell>
          <cell r="AB117">
            <v>0</v>
          </cell>
          <cell r="AC117">
            <v>185000</v>
          </cell>
          <cell r="AD117">
            <v>289680</v>
          </cell>
          <cell r="AE117">
            <v>0</v>
          </cell>
          <cell r="AF117">
            <v>87</v>
          </cell>
          <cell r="AG117">
            <v>142672</v>
          </cell>
          <cell r="AH117">
            <v>7120</v>
          </cell>
          <cell r="AI117">
            <v>21359</v>
          </cell>
          <cell r="AJ117">
            <v>109909</v>
          </cell>
          <cell r="AK117" t="str">
            <v>0</v>
          </cell>
          <cell r="AL117">
            <v>35668</v>
          </cell>
          <cell r="AM117">
            <v>0</v>
          </cell>
          <cell r="AN117" t="str">
            <v>0</v>
          </cell>
          <cell r="AO117">
            <v>316728</v>
          </cell>
          <cell r="AP117">
            <v>3711000</v>
          </cell>
          <cell r="AQ117">
            <v>0</v>
          </cell>
          <cell r="AR117">
            <v>0</v>
          </cell>
          <cell r="AS117" t="str">
            <v>0</v>
          </cell>
          <cell r="AT117" t="str">
            <v>0</v>
          </cell>
          <cell r="AU117" t="str">
            <v>062</v>
          </cell>
          <cell r="AV117" t="str">
            <v>DINAS PENDIDIKAN - PPPK</v>
          </cell>
          <cell r="AW117" t="str">
            <v>SDN TELAGA BIRU 05</v>
          </cell>
          <cell r="AX117" t="str">
            <v>B - 43</v>
          </cell>
        </row>
        <row r="118">
          <cell r="A118" t="str">
            <v>198910262022212006</v>
          </cell>
          <cell r="B118" t="str">
            <v>SELVI OKTAVIA LOLOWANG, S.Pd</v>
          </cell>
          <cell r="C118" t="str">
            <v>6371056610890006</v>
          </cell>
          <cell r="D118" t="str">
            <v>26-Oct-89</v>
          </cell>
          <cell r="F118" t="str">
            <v>JFU</v>
          </cell>
          <cell r="G118" t="str">
            <v>00</v>
          </cell>
          <cell r="H118" t="str">
            <v>III/a</v>
          </cell>
          <cell r="I118" t="str">
            <v>P3K</v>
          </cell>
          <cell r="K118" t="str">
            <v>YA</v>
          </cell>
          <cell r="M118" t="str">
            <v>DENDY HENDRAWAN RUJIANDI</v>
          </cell>
          <cell r="N118" t="str">
            <v>122</v>
          </cell>
          <cell r="O118" t="str">
            <v>BPD KALSEL</v>
          </cell>
          <cell r="P118" t="str">
            <v>167661883731000</v>
          </cell>
          <cell r="Q118" t="str">
            <v>0010301405051</v>
          </cell>
          <cell r="R118" t="str">
            <v>K3</v>
          </cell>
          <cell r="S118">
            <v>2</v>
          </cell>
          <cell r="T118">
            <v>1</v>
          </cell>
          <cell r="U118" t="str">
            <v>3</v>
          </cell>
          <cell r="V118">
            <v>2966500</v>
          </cell>
          <cell r="W118">
            <v>296650</v>
          </cell>
          <cell r="X118">
            <v>118660</v>
          </cell>
          <cell r="Y118">
            <v>415310</v>
          </cell>
          <cell r="Z118">
            <v>0</v>
          </cell>
          <cell r="AA118">
            <v>0</v>
          </cell>
          <cell r="AB118">
            <v>0</v>
          </cell>
          <cell r="AC118">
            <v>185000</v>
          </cell>
          <cell r="AD118">
            <v>289680</v>
          </cell>
          <cell r="AE118">
            <v>0</v>
          </cell>
          <cell r="AF118">
            <v>87</v>
          </cell>
          <cell r="AG118">
            <v>142672</v>
          </cell>
          <cell r="AH118">
            <v>7120</v>
          </cell>
          <cell r="AI118">
            <v>21359</v>
          </cell>
          <cell r="AJ118">
            <v>109909</v>
          </cell>
          <cell r="AK118" t="str">
            <v>0</v>
          </cell>
          <cell r="AL118">
            <v>35668</v>
          </cell>
          <cell r="AM118">
            <v>0</v>
          </cell>
          <cell r="AN118" t="str">
            <v>0</v>
          </cell>
          <cell r="AO118">
            <v>316728</v>
          </cell>
          <cell r="AP118">
            <v>3711000</v>
          </cell>
          <cell r="AQ118">
            <v>0</v>
          </cell>
          <cell r="AR118">
            <v>0</v>
          </cell>
          <cell r="AS118" t="str">
            <v>0</v>
          </cell>
          <cell r="AT118" t="str">
            <v>0</v>
          </cell>
          <cell r="AU118" t="str">
            <v>062</v>
          </cell>
          <cell r="AV118" t="str">
            <v>DINAS PENDIDIKAN - PPPK</v>
          </cell>
          <cell r="AW118" t="str">
            <v>SDN TELAGA BIRU 05</v>
          </cell>
          <cell r="AX118" t="str">
            <v>B - 43</v>
          </cell>
        </row>
        <row r="119">
          <cell r="A119" t="str">
            <v>198904052022212009</v>
          </cell>
          <cell r="B119" t="str">
            <v>MUTHMAINNAH, S.Pd</v>
          </cell>
          <cell r="C119" t="str">
            <v>6371044504890001</v>
          </cell>
          <cell r="D119" t="str">
            <v>05-Apr-89</v>
          </cell>
          <cell r="F119" t="str">
            <v>JFU</v>
          </cell>
          <cell r="G119" t="str">
            <v>00</v>
          </cell>
          <cell r="H119" t="str">
            <v>III/a</v>
          </cell>
          <cell r="I119" t="str">
            <v>P3K</v>
          </cell>
          <cell r="K119" t="str">
            <v>YA</v>
          </cell>
          <cell r="M119" t="str">
            <v>MUHAMMAD RIZANI NOOR</v>
          </cell>
          <cell r="N119" t="str">
            <v>122</v>
          </cell>
          <cell r="O119" t="str">
            <v>BPD KALSEL</v>
          </cell>
          <cell r="P119" t="str">
            <v>733602403731000</v>
          </cell>
          <cell r="Q119" t="str">
            <v>0010301160206</v>
          </cell>
          <cell r="R119" t="str">
            <v>K3</v>
          </cell>
          <cell r="S119">
            <v>2</v>
          </cell>
          <cell r="T119">
            <v>1</v>
          </cell>
          <cell r="U119" t="str">
            <v>3</v>
          </cell>
          <cell r="V119">
            <v>2966500</v>
          </cell>
          <cell r="W119">
            <v>296650</v>
          </cell>
          <cell r="X119">
            <v>118660</v>
          </cell>
          <cell r="Y119">
            <v>415310</v>
          </cell>
          <cell r="Z119">
            <v>0</v>
          </cell>
          <cell r="AA119">
            <v>0</v>
          </cell>
          <cell r="AB119">
            <v>0</v>
          </cell>
          <cell r="AC119">
            <v>185000</v>
          </cell>
          <cell r="AD119">
            <v>289680</v>
          </cell>
          <cell r="AE119">
            <v>0</v>
          </cell>
          <cell r="AF119">
            <v>87</v>
          </cell>
          <cell r="AG119">
            <v>142672</v>
          </cell>
          <cell r="AH119">
            <v>7120</v>
          </cell>
          <cell r="AI119">
            <v>21359</v>
          </cell>
          <cell r="AJ119">
            <v>109909</v>
          </cell>
          <cell r="AK119" t="str">
            <v>0</v>
          </cell>
          <cell r="AL119">
            <v>35668</v>
          </cell>
          <cell r="AM119">
            <v>0</v>
          </cell>
          <cell r="AN119" t="str">
            <v>0</v>
          </cell>
          <cell r="AO119">
            <v>316728</v>
          </cell>
          <cell r="AP119">
            <v>3711000</v>
          </cell>
          <cell r="AQ119">
            <v>0</v>
          </cell>
          <cell r="AR119">
            <v>0</v>
          </cell>
          <cell r="AS119" t="str">
            <v>0</v>
          </cell>
          <cell r="AT119" t="str">
            <v>0</v>
          </cell>
          <cell r="AU119" t="str">
            <v>062</v>
          </cell>
          <cell r="AV119" t="str">
            <v>DINAS PENDIDIKAN - PPPK</v>
          </cell>
          <cell r="AW119" t="str">
            <v>SDN TELAGA BIRU 06</v>
          </cell>
          <cell r="AX119" t="str">
            <v>B - 44</v>
          </cell>
        </row>
        <row r="120">
          <cell r="A120" t="str">
            <v>199101232022212005</v>
          </cell>
          <cell r="B120" t="str">
            <v>LENY WIDIYAWATI, S.Pd</v>
          </cell>
          <cell r="C120" t="str">
            <v>6371036301910003</v>
          </cell>
          <cell r="D120" t="str">
            <v>23-Jan-91</v>
          </cell>
          <cell r="F120" t="str">
            <v>JFU</v>
          </cell>
          <cell r="G120" t="str">
            <v>00</v>
          </cell>
          <cell r="H120" t="str">
            <v>III/a</v>
          </cell>
          <cell r="I120" t="str">
            <v>P3K</v>
          </cell>
          <cell r="K120" t="str">
            <v>TIDAK</v>
          </cell>
          <cell r="N120" t="str">
            <v>122</v>
          </cell>
          <cell r="O120" t="str">
            <v>BPD KALSEL</v>
          </cell>
          <cell r="P120" t="str">
            <v>632919478731000</v>
          </cell>
          <cell r="Q120" t="str">
            <v>3200510096</v>
          </cell>
          <cell r="R120" t="str">
            <v>T0</v>
          </cell>
          <cell r="S120">
            <v>0</v>
          </cell>
          <cell r="T120">
            <v>0</v>
          </cell>
          <cell r="U120" t="str">
            <v>0</v>
          </cell>
          <cell r="V120">
            <v>2966500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185000</v>
          </cell>
          <cell r="AD120">
            <v>72420</v>
          </cell>
          <cell r="AE120">
            <v>0</v>
          </cell>
          <cell r="AF120">
            <v>6</v>
          </cell>
          <cell r="AG120">
            <v>126060</v>
          </cell>
          <cell r="AH120">
            <v>7120</v>
          </cell>
          <cell r="AI120">
            <v>21359</v>
          </cell>
          <cell r="AJ120">
            <v>96411</v>
          </cell>
          <cell r="AK120" t="str">
            <v>0</v>
          </cell>
          <cell r="AL120">
            <v>31515</v>
          </cell>
          <cell r="AM120">
            <v>0</v>
          </cell>
          <cell r="AN120" t="str">
            <v>0</v>
          </cell>
          <cell r="AO120">
            <v>282465</v>
          </cell>
          <cell r="AP120">
            <v>3096000</v>
          </cell>
          <cell r="AQ120">
            <v>0</v>
          </cell>
          <cell r="AR120">
            <v>0</v>
          </cell>
          <cell r="AS120" t="str">
            <v>0</v>
          </cell>
          <cell r="AT120" t="str">
            <v>0</v>
          </cell>
          <cell r="AU120" t="str">
            <v>062</v>
          </cell>
          <cell r="AV120" t="str">
            <v>DINAS PENDIDIKAN - PPPK</v>
          </cell>
          <cell r="AW120" t="str">
            <v>SDN TELAGA BIRU 06</v>
          </cell>
          <cell r="AX120" t="str">
            <v>B - 44</v>
          </cell>
        </row>
        <row r="121">
          <cell r="A121" t="str">
            <v>199607012022212008</v>
          </cell>
          <cell r="B121" t="str">
            <v>GALUH TRIPUSPITANINGRUM, S.Pd</v>
          </cell>
          <cell r="C121" t="str">
            <v>6372054107960002</v>
          </cell>
          <cell r="D121" t="str">
            <v>01-Jul-96</v>
          </cell>
          <cell r="F121" t="str">
            <v>JFU</v>
          </cell>
          <cell r="G121" t="str">
            <v>00</v>
          </cell>
          <cell r="H121" t="str">
            <v>III/a</v>
          </cell>
          <cell r="I121" t="str">
            <v>P3K</v>
          </cell>
          <cell r="K121" t="str">
            <v>TIDAK</v>
          </cell>
          <cell r="N121" t="str">
            <v>122</v>
          </cell>
          <cell r="O121" t="str">
            <v>BPD KALSEL</v>
          </cell>
          <cell r="P121" t="str">
            <v>639903590731000</v>
          </cell>
          <cell r="Q121" t="str">
            <v>3200519816</v>
          </cell>
          <cell r="R121" t="str">
            <v>T0</v>
          </cell>
          <cell r="S121">
            <v>0</v>
          </cell>
          <cell r="T121">
            <v>0</v>
          </cell>
          <cell r="U121" t="str">
            <v>0</v>
          </cell>
          <cell r="V121">
            <v>2966500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185000</v>
          </cell>
          <cell r="AD121">
            <v>72420</v>
          </cell>
          <cell r="AE121">
            <v>0</v>
          </cell>
          <cell r="AF121">
            <v>6</v>
          </cell>
          <cell r="AG121">
            <v>126060</v>
          </cell>
          <cell r="AH121">
            <v>7120</v>
          </cell>
          <cell r="AI121">
            <v>21359</v>
          </cell>
          <cell r="AJ121">
            <v>96411</v>
          </cell>
          <cell r="AK121" t="str">
            <v>0</v>
          </cell>
          <cell r="AL121">
            <v>31515</v>
          </cell>
          <cell r="AM121">
            <v>0</v>
          </cell>
          <cell r="AN121" t="str">
            <v>0</v>
          </cell>
          <cell r="AO121">
            <v>282465</v>
          </cell>
          <cell r="AP121">
            <v>3096000</v>
          </cell>
          <cell r="AQ121">
            <v>0</v>
          </cell>
          <cell r="AR121">
            <v>0</v>
          </cell>
          <cell r="AS121" t="str">
            <v>0</v>
          </cell>
          <cell r="AT121" t="str">
            <v>0</v>
          </cell>
          <cell r="AU121" t="str">
            <v>062</v>
          </cell>
          <cell r="AV121" t="str">
            <v>DINAS PENDIDIKAN - PPPK</v>
          </cell>
          <cell r="AW121" t="str">
            <v>SDN TELAGA BIRU 06</v>
          </cell>
          <cell r="AX121" t="str">
            <v>B - 44</v>
          </cell>
        </row>
        <row r="122">
          <cell r="A122" t="str">
            <v>196605292022212001</v>
          </cell>
          <cell r="B122" t="str">
            <v>MARGARETHA BISA, S.Pd</v>
          </cell>
          <cell r="C122" t="str">
            <v>6371036905660001</v>
          </cell>
          <cell r="D122" t="str">
            <v>29-May-66</v>
          </cell>
          <cell r="F122" t="str">
            <v>JFU</v>
          </cell>
          <cell r="G122" t="str">
            <v>00</v>
          </cell>
          <cell r="H122" t="str">
            <v>III/a</v>
          </cell>
          <cell r="I122" t="str">
            <v>P3K</v>
          </cell>
          <cell r="K122" t="str">
            <v>TIDAK</v>
          </cell>
          <cell r="N122" t="str">
            <v>122</v>
          </cell>
          <cell r="O122" t="str">
            <v>BPD KALSEL</v>
          </cell>
          <cell r="P122" t="str">
            <v>584506273731000</v>
          </cell>
          <cell r="Q122" t="str">
            <v>3200593277</v>
          </cell>
          <cell r="R122" t="str">
            <v>T0</v>
          </cell>
          <cell r="S122">
            <v>0</v>
          </cell>
          <cell r="T122">
            <v>0</v>
          </cell>
          <cell r="U122" t="str">
            <v>0</v>
          </cell>
          <cell r="V122">
            <v>2966500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185000</v>
          </cell>
          <cell r="AD122">
            <v>72420</v>
          </cell>
          <cell r="AE122">
            <v>0</v>
          </cell>
          <cell r="AF122">
            <v>6</v>
          </cell>
          <cell r="AG122">
            <v>126060</v>
          </cell>
          <cell r="AH122">
            <v>7120</v>
          </cell>
          <cell r="AI122">
            <v>21359</v>
          </cell>
          <cell r="AJ122">
            <v>96411</v>
          </cell>
          <cell r="AK122" t="str">
            <v>0</v>
          </cell>
          <cell r="AL122">
            <v>31515</v>
          </cell>
          <cell r="AM122">
            <v>0</v>
          </cell>
          <cell r="AN122" t="str">
            <v>0</v>
          </cell>
          <cell r="AO122">
            <v>282465</v>
          </cell>
          <cell r="AP122">
            <v>3096000</v>
          </cell>
          <cell r="AQ122">
            <v>0</v>
          </cell>
          <cell r="AR122">
            <v>0</v>
          </cell>
          <cell r="AS122" t="str">
            <v>0</v>
          </cell>
          <cell r="AT122" t="str">
            <v>0</v>
          </cell>
          <cell r="AU122" t="str">
            <v>062</v>
          </cell>
          <cell r="AV122" t="str">
            <v>DINAS PENDIDIKAN - PPPK</v>
          </cell>
          <cell r="AW122" t="str">
            <v>SDN TELAGA BIRU 07</v>
          </cell>
          <cell r="AX122" t="str">
            <v>B - 45</v>
          </cell>
        </row>
        <row r="123">
          <cell r="A123" t="str">
            <v>196709252022212003</v>
          </cell>
          <cell r="B123" t="str">
            <v>SRI WAHYUNI, S.Pd</v>
          </cell>
          <cell r="C123" t="str">
            <v>6371036509670003</v>
          </cell>
          <cell r="D123" t="str">
            <v>25-Sep-67</v>
          </cell>
          <cell r="F123" t="str">
            <v>JFU</v>
          </cell>
          <cell r="G123" t="str">
            <v>00</v>
          </cell>
          <cell r="H123" t="str">
            <v>III/a</v>
          </cell>
          <cell r="I123" t="str">
            <v>P3K</v>
          </cell>
          <cell r="K123" t="str">
            <v>TIDAK</v>
          </cell>
          <cell r="N123" t="str">
            <v>122</v>
          </cell>
          <cell r="O123" t="str">
            <v>BPD KALSEL</v>
          </cell>
          <cell r="P123" t="str">
            <v>159750421731000</v>
          </cell>
          <cell r="Q123" t="str">
            <v>3200512641</v>
          </cell>
          <cell r="R123" t="str">
            <v>T0</v>
          </cell>
          <cell r="S123">
            <v>0</v>
          </cell>
          <cell r="T123">
            <v>0</v>
          </cell>
          <cell r="U123" t="str">
            <v>0</v>
          </cell>
          <cell r="V123">
            <v>2966500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185000</v>
          </cell>
          <cell r="AD123">
            <v>72420</v>
          </cell>
          <cell r="AE123">
            <v>0</v>
          </cell>
          <cell r="AF123">
            <v>6</v>
          </cell>
          <cell r="AG123">
            <v>126060</v>
          </cell>
          <cell r="AH123">
            <v>7120</v>
          </cell>
          <cell r="AI123">
            <v>21359</v>
          </cell>
          <cell r="AJ123">
            <v>96411</v>
          </cell>
          <cell r="AK123" t="str">
            <v>0</v>
          </cell>
          <cell r="AL123">
            <v>31515</v>
          </cell>
          <cell r="AM123">
            <v>0</v>
          </cell>
          <cell r="AN123" t="str">
            <v>0</v>
          </cell>
          <cell r="AO123">
            <v>282465</v>
          </cell>
          <cell r="AP123">
            <v>3096000</v>
          </cell>
          <cell r="AQ123">
            <v>0</v>
          </cell>
          <cell r="AR123">
            <v>0</v>
          </cell>
          <cell r="AS123" t="str">
            <v>0</v>
          </cell>
          <cell r="AT123" t="str">
            <v>0</v>
          </cell>
          <cell r="AU123" t="str">
            <v>062</v>
          </cell>
          <cell r="AV123" t="str">
            <v>DINAS PENDIDIKAN - PPPK</v>
          </cell>
          <cell r="AW123" t="str">
            <v>SDN TELAGA BIRU 07</v>
          </cell>
          <cell r="AX123" t="str">
            <v>B - 45</v>
          </cell>
        </row>
        <row r="124">
          <cell r="A124" t="str">
            <v>197104202022212002</v>
          </cell>
          <cell r="B124" t="str">
            <v>MULYANI, S.Pd</v>
          </cell>
          <cell r="C124" t="str">
            <v>6371036004710011</v>
          </cell>
          <cell r="D124" t="str">
            <v>20-Apr-71</v>
          </cell>
          <cell r="F124" t="str">
            <v>JFU</v>
          </cell>
          <cell r="G124" t="str">
            <v>00</v>
          </cell>
          <cell r="H124" t="str">
            <v>III/a</v>
          </cell>
          <cell r="I124" t="str">
            <v>P3K</v>
          </cell>
          <cell r="K124" t="str">
            <v>YA</v>
          </cell>
          <cell r="M124" t="str">
            <v>RUSDIANSYAH</v>
          </cell>
          <cell r="N124" t="str">
            <v>122</v>
          </cell>
          <cell r="O124" t="str">
            <v>BPD KALSEL</v>
          </cell>
          <cell r="P124" t="str">
            <v>167321215731000</v>
          </cell>
          <cell r="Q124" t="str">
            <v>3200511197</v>
          </cell>
          <cell r="R124" t="str">
            <v>K3</v>
          </cell>
          <cell r="S124">
            <v>2</v>
          </cell>
          <cell r="T124">
            <v>1</v>
          </cell>
          <cell r="U124" t="str">
            <v>3</v>
          </cell>
          <cell r="V124">
            <v>2966500</v>
          </cell>
          <cell r="W124">
            <v>296650</v>
          </cell>
          <cell r="X124">
            <v>118660</v>
          </cell>
          <cell r="Y124">
            <v>415310</v>
          </cell>
          <cell r="Z124">
            <v>0</v>
          </cell>
          <cell r="AA124">
            <v>0</v>
          </cell>
          <cell r="AB124">
            <v>0</v>
          </cell>
          <cell r="AC124">
            <v>185000</v>
          </cell>
          <cell r="AD124">
            <v>289680</v>
          </cell>
          <cell r="AE124">
            <v>0</v>
          </cell>
          <cell r="AF124">
            <v>87</v>
          </cell>
          <cell r="AG124">
            <v>142672</v>
          </cell>
          <cell r="AH124">
            <v>7120</v>
          </cell>
          <cell r="AI124">
            <v>21359</v>
          </cell>
          <cell r="AJ124">
            <v>109909</v>
          </cell>
          <cell r="AK124" t="str">
            <v>0</v>
          </cell>
          <cell r="AL124">
            <v>35668</v>
          </cell>
          <cell r="AM124">
            <v>0</v>
          </cell>
          <cell r="AN124" t="str">
            <v>0</v>
          </cell>
          <cell r="AO124">
            <v>316728</v>
          </cell>
          <cell r="AP124">
            <v>3711000</v>
          </cell>
          <cell r="AQ124">
            <v>0</v>
          </cell>
          <cell r="AR124">
            <v>0</v>
          </cell>
          <cell r="AS124" t="str">
            <v>0</v>
          </cell>
          <cell r="AT124" t="str">
            <v>0</v>
          </cell>
          <cell r="AU124" t="str">
            <v>062</v>
          </cell>
          <cell r="AV124" t="str">
            <v>DINAS PENDIDIKAN - PPPK</v>
          </cell>
          <cell r="AW124" t="str">
            <v>SDN TELAGA BIRU 07</v>
          </cell>
          <cell r="AX124" t="str">
            <v>B - 45</v>
          </cell>
        </row>
        <row r="125">
          <cell r="A125" t="str">
            <v>197403032022211001</v>
          </cell>
          <cell r="B125" t="str">
            <v>HENDRA GUNAWAN, S.Pd</v>
          </cell>
          <cell r="C125" t="str">
            <v>6371040303740014</v>
          </cell>
          <cell r="D125" t="str">
            <v>03-Mar-74</v>
          </cell>
          <cell r="F125" t="str">
            <v>JFU</v>
          </cell>
          <cell r="G125" t="str">
            <v>00</v>
          </cell>
          <cell r="H125" t="str">
            <v>III/a</v>
          </cell>
          <cell r="I125" t="str">
            <v>P3K</v>
          </cell>
          <cell r="K125" t="str">
            <v>TIDAK</v>
          </cell>
          <cell r="N125" t="str">
            <v>122</v>
          </cell>
          <cell r="O125" t="str">
            <v>BPD KALSEL</v>
          </cell>
          <cell r="P125" t="str">
            <v>158164947731000</v>
          </cell>
          <cell r="Q125" t="str">
            <v>3200518968</v>
          </cell>
          <cell r="R125" t="str">
            <v>T0</v>
          </cell>
          <cell r="S125">
            <v>0</v>
          </cell>
          <cell r="T125">
            <v>0</v>
          </cell>
          <cell r="U125" t="str">
            <v>0</v>
          </cell>
          <cell r="V125">
            <v>2966500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185000</v>
          </cell>
          <cell r="AD125">
            <v>72420</v>
          </cell>
          <cell r="AE125">
            <v>0</v>
          </cell>
          <cell r="AF125">
            <v>6</v>
          </cell>
          <cell r="AG125">
            <v>126060</v>
          </cell>
          <cell r="AH125">
            <v>7120</v>
          </cell>
          <cell r="AI125">
            <v>21359</v>
          </cell>
          <cell r="AJ125">
            <v>96411</v>
          </cell>
          <cell r="AK125" t="str">
            <v>0</v>
          </cell>
          <cell r="AL125">
            <v>31515</v>
          </cell>
          <cell r="AM125">
            <v>0</v>
          </cell>
          <cell r="AN125" t="str">
            <v>0</v>
          </cell>
          <cell r="AO125">
            <v>282465</v>
          </cell>
          <cell r="AP125">
            <v>3096000</v>
          </cell>
          <cell r="AQ125">
            <v>0</v>
          </cell>
          <cell r="AR125">
            <v>0</v>
          </cell>
          <cell r="AS125" t="str">
            <v>0</v>
          </cell>
          <cell r="AT125" t="str">
            <v>0</v>
          </cell>
          <cell r="AU125" t="str">
            <v>062</v>
          </cell>
          <cell r="AV125" t="str">
            <v>DINAS PENDIDIKAN - PPPK</v>
          </cell>
          <cell r="AW125" t="str">
            <v>SDN TELAGA BIRU 07</v>
          </cell>
          <cell r="AX125" t="str">
            <v>B - 45</v>
          </cell>
        </row>
        <row r="126">
          <cell r="A126" t="str">
            <v>198809232022212005</v>
          </cell>
          <cell r="B126" t="str">
            <v>WENNY EKA SARI, S.Pd.</v>
          </cell>
          <cell r="C126" t="str">
            <v>6371026309880005</v>
          </cell>
          <cell r="D126" t="str">
            <v>23-Sep-88</v>
          </cell>
          <cell r="F126" t="str">
            <v>JFU</v>
          </cell>
          <cell r="G126" t="str">
            <v>00</v>
          </cell>
          <cell r="H126" t="str">
            <v>III/a</v>
          </cell>
          <cell r="I126" t="str">
            <v>P3K</v>
          </cell>
          <cell r="K126" t="str">
            <v>YA</v>
          </cell>
          <cell r="M126" t="str">
            <v>PITRA RAYA</v>
          </cell>
          <cell r="N126" t="str">
            <v>122</v>
          </cell>
          <cell r="O126" t="str">
            <v>BPD KALSEL</v>
          </cell>
          <cell r="P126" t="str">
            <v>167356740731000</v>
          </cell>
          <cell r="Q126" t="str">
            <v>0010301192531</v>
          </cell>
          <cell r="R126" t="str">
            <v>K3</v>
          </cell>
          <cell r="S126">
            <v>2</v>
          </cell>
          <cell r="T126">
            <v>1</v>
          </cell>
          <cell r="U126" t="str">
            <v>3</v>
          </cell>
          <cell r="V126">
            <v>2966500</v>
          </cell>
          <cell r="W126">
            <v>296650</v>
          </cell>
          <cell r="X126">
            <v>118660</v>
          </cell>
          <cell r="Y126">
            <v>415310</v>
          </cell>
          <cell r="Z126">
            <v>0</v>
          </cell>
          <cell r="AA126">
            <v>0</v>
          </cell>
          <cell r="AB126">
            <v>0</v>
          </cell>
          <cell r="AC126">
            <v>185000</v>
          </cell>
          <cell r="AD126">
            <v>289680</v>
          </cell>
          <cell r="AE126">
            <v>0</v>
          </cell>
          <cell r="AF126">
            <v>87</v>
          </cell>
          <cell r="AG126">
            <v>142672</v>
          </cell>
          <cell r="AH126">
            <v>7120</v>
          </cell>
          <cell r="AI126">
            <v>21359</v>
          </cell>
          <cell r="AJ126">
            <v>109909</v>
          </cell>
          <cell r="AK126" t="str">
            <v>0</v>
          </cell>
          <cell r="AL126">
            <v>35668</v>
          </cell>
          <cell r="AM126">
            <v>0</v>
          </cell>
          <cell r="AN126" t="str">
            <v>0</v>
          </cell>
          <cell r="AO126">
            <v>316728</v>
          </cell>
          <cell r="AP126">
            <v>3711000</v>
          </cell>
          <cell r="AQ126">
            <v>0</v>
          </cell>
          <cell r="AR126">
            <v>0</v>
          </cell>
          <cell r="AS126" t="str">
            <v>0</v>
          </cell>
          <cell r="AT126" t="str">
            <v>0</v>
          </cell>
          <cell r="AU126" t="str">
            <v>062</v>
          </cell>
          <cell r="AV126" t="str">
            <v>DINAS PENDIDIKAN - PPPK</v>
          </cell>
          <cell r="AW126" t="str">
            <v>SDN TELAGA BIRU 07</v>
          </cell>
          <cell r="AX126" t="str">
            <v>B - 45</v>
          </cell>
        </row>
        <row r="127">
          <cell r="A127" t="str">
            <v>199607122022212004</v>
          </cell>
          <cell r="B127" t="str">
            <v>ASMIATI, S.Pd</v>
          </cell>
          <cell r="C127" t="str">
            <v>6307065207960006</v>
          </cell>
          <cell r="D127" t="str">
            <v>12-Jul-96</v>
          </cell>
          <cell r="F127" t="str">
            <v>JFU</v>
          </cell>
          <cell r="G127" t="str">
            <v>00</v>
          </cell>
          <cell r="H127" t="str">
            <v>III/a</v>
          </cell>
          <cell r="I127" t="str">
            <v>P3K</v>
          </cell>
          <cell r="K127" t="str">
            <v>TIDAK</v>
          </cell>
          <cell r="N127" t="str">
            <v>122</v>
          </cell>
          <cell r="O127" t="str">
            <v>BPD KALSEL</v>
          </cell>
          <cell r="P127" t="str">
            <v>639963743731000</v>
          </cell>
          <cell r="Q127" t="str">
            <v>3200502573</v>
          </cell>
          <cell r="R127" t="str">
            <v>T0</v>
          </cell>
          <cell r="S127">
            <v>0</v>
          </cell>
          <cell r="T127">
            <v>0</v>
          </cell>
          <cell r="U127" t="str">
            <v>0</v>
          </cell>
          <cell r="V127">
            <v>2966500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185000</v>
          </cell>
          <cell r="AD127">
            <v>72420</v>
          </cell>
          <cell r="AE127">
            <v>0</v>
          </cell>
          <cell r="AF127">
            <v>6</v>
          </cell>
          <cell r="AG127">
            <v>126060</v>
          </cell>
          <cell r="AH127">
            <v>7120</v>
          </cell>
          <cell r="AI127">
            <v>21359</v>
          </cell>
          <cell r="AJ127">
            <v>96411</v>
          </cell>
          <cell r="AK127" t="str">
            <v>0</v>
          </cell>
          <cell r="AL127">
            <v>31515</v>
          </cell>
          <cell r="AM127">
            <v>0</v>
          </cell>
          <cell r="AN127" t="str">
            <v>0</v>
          </cell>
          <cell r="AO127">
            <v>282465</v>
          </cell>
          <cell r="AP127">
            <v>3096000</v>
          </cell>
          <cell r="AQ127">
            <v>0</v>
          </cell>
          <cell r="AR127">
            <v>0</v>
          </cell>
          <cell r="AS127" t="str">
            <v>0</v>
          </cell>
          <cell r="AT127" t="str">
            <v>0</v>
          </cell>
          <cell r="AU127" t="str">
            <v>062</v>
          </cell>
          <cell r="AV127" t="str">
            <v>DINAS PENDIDIKAN - PPPK</v>
          </cell>
          <cell r="AW127" t="str">
            <v>SDN TELAGA BIRU 07</v>
          </cell>
          <cell r="AX127" t="str">
            <v>B - 45</v>
          </cell>
        </row>
        <row r="128">
          <cell r="A128" t="str">
            <v>196802172022212003</v>
          </cell>
          <cell r="B128" t="str">
            <v>SALBIYAH, S.Pd</v>
          </cell>
          <cell r="C128" t="str">
            <v>6371035702680003</v>
          </cell>
          <cell r="D128" t="str">
            <v>17-Feb-68</v>
          </cell>
          <cell r="F128" t="str">
            <v>JFU</v>
          </cell>
          <cell r="G128" t="str">
            <v>00</v>
          </cell>
          <cell r="H128" t="str">
            <v>III/a</v>
          </cell>
          <cell r="I128" t="str">
            <v>P3K</v>
          </cell>
          <cell r="K128" t="str">
            <v>YA</v>
          </cell>
          <cell r="M128" t="str">
            <v>SUFIAN NOOR</v>
          </cell>
          <cell r="N128" t="str">
            <v>122</v>
          </cell>
          <cell r="O128" t="str">
            <v>BPD KALSEL</v>
          </cell>
          <cell r="P128" t="str">
            <v>167251032731000</v>
          </cell>
          <cell r="Q128" t="str">
            <v>0010301116031</v>
          </cell>
          <cell r="R128" t="str">
            <v>K1</v>
          </cell>
          <cell r="S128">
            <v>0</v>
          </cell>
          <cell r="T128">
            <v>1</v>
          </cell>
          <cell r="U128" t="str">
            <v>1</v>
          </cell>
          <cell r="V128">
            <v>2966500</v>
          </cell>
          <cell r="W128">
            <v>296650</v>
          </cell>
          <cell r="X128">
            <v>0</v>
          </cell>
          <cell r="Y128">
            <v>296650</v>
          </cell>
          <cell r="Z128">
            <v>0</v>
          </cell>
          <cell r="AA128">
            <v>0</v>
          </cell>
          <cell r="AB128">
            <v>0</v>
          </cell>
          <cell r="AC128">
            <v>185000</v>
          </cell>
          <cell r="AD128">
            <v>144840</v>
          </cell>
          <cell r="AE128">
            <v>0</v>
          </cell>
          <cell r="AF128">
            <v>44</v>
          </cell>
          <cell r="AG128">
            <v>137926</v>
          </cell>
          <cell r="AH128">
            <v>7120</v>
          </cell>
          <cell r="AI128">
            <v>21359</v>
          </cell>
          <cell r="AJ128">
            <v>106052</v>
          </cell>
          <cell r="AK128" t="str">
            <v>0</v>
          </cell>
          <cell r="AL128">
            <v>34482</v>
          </cell>
          <cell r="AM128">
            <v>0</v>
          </cell>
          <cell r="AN128" t="str">
            <v>0</v>
          </cell>
          <cell r="AO128">
            <v>306939</v>
          </cell>
          <cell r="AP128">
            <v>3452500</v>
          </cell>
          <cell r="AQ128">
            <v>0</v>
          </cell>
          <cell r="AR128">
            <v>0</v>
          </cell>
          <cell r="AS128" t="str">
            <v>0</v>
          </cell>
          <cell r="AT128" t="str">
            <v>0</v>
          </cell>
          <cell r="AU128" t="str">
            <v>062</v>
          </cell>
          <cell r="AV128" t="str">
            <v>DINAS PENDIDIKAN - PPPK</v>
          </cell>
          <cell r="AW128" t="str">
            <v>SDN TELAGA BIRU 08</v>
          </cell>
          <cell r="AX128" t="str">
            <v>B - 46</v>
          </cell>
        </row>
        <row r="129">
          <cell r="A129" t="str">
            <v>198307172022211008</v>
          </cell>
          <cell r="B129" t="str">
            <v>HENDRA SAPUTRA, S.Pd</v>
          </cell>
          <cell r="C129" t="str">
            <v>6371031707830007</v>
          </cell>
          <cell r="D129" t="str">
            <v>17-Jul-83</v>
          </cell>
          <cell r="F129" t="str">
            <v>JFU</v>
          </cell>
          <cell r="G129" t="str">
            <v>00</v>
          </cell>
          <cell r="H129" t="str">
            <v>III/a</v>
          </cell>
          <cell r="I129" t="str">
            <v>P3K</v>
          </cell>
          <cell r="K129" t="str">
            <v>YA</v>
          </cell>
          <cell r="M129" t="str">
            <v>ANA FAHLINA, S. PD</v>
          </cell>
          <cell r="N129" t="str">
            <v>122</v>
          </cell>
          <cell r="O129" t="str">
            <v>BPD KALSEL</v>
          </cell>
          <cell r="P129" t="str">
            <v>343925400731000</v>
          </cell>
          <cell r="Q129" t="str">
            <v>0010301120747</v>
          </cell>
          <cell r="R129" t="str">
            <v>K3</v>
          </cell>
          <cell r="S129">
            <v>2</v>
          </cell>
          <cell r="T129">
            <v>1</v>
          </cell>
          <cell r="U129" t="str">
            <v>3</v>
          </cell>
          <cell r="V129">
            <v>2966500</v>
          </cell>
          <cell r="W129">
            <v>296650</v>
          </cell>
          <cell r="X129">
            <v>118660</v>
          </cell>
          <cell r="Y129">
            <v>415310</v>
          </cell>
          <cell r="Z129">
            <v>0</v>
          </cell>
          <cell r="AA129">
            <v>0</v>
          </cell>
          <cell r="AB129">
            <v>0</v>
          </cell>
          <cell r="AC129">
            <v>185000</v>
          </cell>
          <cell r="AD129">
            <v>289680</v>
          </cell>
          <cell r="AE129">
            <v>0</v>
          </cell>
          <cell r="AF129">
            <v>87</v>
          </cell>
          <cell r="AG129">
            <v>142672</v>
          </cell>
          <cell r="AH129">
            <v>7120</v>
          </cell>
          <cell r="AI129">
            <v>21359</v>
          </cell>
          <cell r="AJ129">
            <v>109909</v>
          </cell>
          <cell r="AK129" t="str">
            <v>0</v>
          </cell>
          <cell r="AL129">
            <v>35668</v>
          </cell>
          <cell r="AM129">
            <v>0</v>
          </cell>
          <cell r="AN129" t="str">
            <v>0</v>
          </cell>
          <cell r="AO129">
            <v>316728</v>
          </cell>
          <cell r="AP129">
            <v>3711000</v>
          </cell>
          <cell r="AQ129">
            <v>0</v>
          </cell>
          <cell r="AR129">
            <v>0</v>
          </cell>
          <cell r="AS129" t="str">
            <v>0</v>
          </cell>
          <cell r="AT129" t="str">
            <v>0</v>
          </cell>
          <cell r="AU129" t="str">
            <v>062</v>
          </cell>
          <cell r="AV129" t="str">
            <v>DINAS PENDIDIKAN - PPPK</v>
          </cell>
          <cell r="AW129" t="str">
            <v>SDN TELAGA BIRU 08</v>
          </cell>
          <cell r="AX129" t="str">
            <v>B - 46</v>
          </cell>
        </row>
        <row r="130">
          <cell r="A130" t="str">
            <v>198905102022212007</v>
          </cell>
          <cell r="B130" t="str">
            <v>ICE TRISNAWATI, S.Pd</v>
          </cell>
          <cell r="C130" t="str">
            <v>5206025005890002</v>
          </cell>
          <cell r="D130" t="str">
            <v>10-May-89</v>
          </cell>
          <cell r="F130" t="str">
            <v>JFU</v>
          </cell>
          <cell r="G130" t="str">
            <v>00</v>
          </cell>
          <cell r="H130" t="str">
            <v>III/a</v>
          </cell>
          <cell r="I130" t="str">
            <v>P3K</v>
          </cell>
          <cell r="K130" t="str">
            <v>YA</v>
          </cell>
          <cell r="M130" t="str">
            <v>RASYIDIN</v>
          </cell>
          <cell r="N130" t="str">
            <v>122</v>
          </cell>
          <cell r="O130" t="str">
            <v>BPD KALSEL</v>
          </cell>
          <cell r="P130" t="str">
            <v>844115311731000</v>
          </cell>
          <cell r="Q130" t="str">
            <v>0010301173895</v>
          </cell>
          <cell r="R130" t="str">
            <v>K3</v>
          </cell>
          <cell r="S130">
            <v>2</v>
          </cell>
          <cell r="T130">
            <v>1</v>
          </cell>
          <cell r="U130" t="str">
            <v>3</v>
          </cell>
          <cell r="V130">
            <v>2966500</v>
          </cell>
          <cell r="W130">
            <v>296650</v>
          </cell>
          <cell r="X130">
            <v>118660</v>
          </cell>
          <cell r="Y130">
            <v>415310</v>
          </cell>
          <cell r="Z130">
            <v>0</v>
          </cell>
          <cell r="AA130">
            <v>0</v>
          </cell>
          <cell r="AB130">
            <v>0</v>
          </cell>
          <cell r="AC130">
            <v>185000</v>
          </cell>
          <cell r="AD130">
            <v>289680</v>
          </cell>
          <cell r="AE130">
            <v>0</v>
          </cell>
          <cell r="AF130">
            <v>87</v>
          </cell>
          <cell r="AG130">
            <v>142672</v>
          </cell>
          <cell r="AH130">
            <v>7120</v>
          </cell>
          <cell r="AI130">
            <v>21359</v>
          </cell>
          <cell r="AJ130">
            <v>109909</v>
          </cell>
          <cell r="AK130" t="str">
            <v>0</v>
          </cell>
          <cell r="AL130">
            <v>35668</v>
          </cell>
          <cell r="AM130">
            <v>0</v>
          </cell>
          <cell r="AN130" t="str">
            <v>0</v>
          </cell>
          <cell r="AO130">
            <v>316728</v>
          </cell>
          <cell r="AP130">
            <v>3711000</v>
          </cell>
          <cell r="AQ130">
            <v>0</v>
          </cell>
          <cell r="AR130">
            <v>0</v>
          </cell>
          <cell r="AS130" t="str">
            <v>0</v>
          </cell>
          <cell r="AT130" t="str">
            <v>0</v>
          </cell>
          <cell r="AU130" t="str">
            <v>062</v>
          </cell>
          <cell r="AV130" t="str">
            <v>DINAS PENDIDIKAN - PPPK</v>
          </cell>
          <cell r="AW130" t="str">
            <v>SDN TELAGA BIRU 08</v>
          </cell>
          <cell r="AX130" t="str">
            <v>B - 46</v>
          </cell>
        </row>
        <row r="131">
          <cell r="A131" t="str">
            <v>199401062022211003</v>
          </cell>
          <cell r="B131" t="str">
            <v>MUHAMAD ANUGERAH, S.Pd</v>
          </cell>
          <cell r="C131" t="str">
            <v>6371030601940009</v>
          </cell>
          <cell r="D131" t="str">
            <v>06-Jan-94</v>
          </cell>
          <cell r="F131" t="str">
            <v>JFU</v>
          </cell>
          <cell r="G131" t="str">
            <v>00</v>
          </cell>
          <cell r="H131" t="str">
            <v>III/a</v>
          </cell>
          <cell r="I131" t="str">
            <v>P3K</v>
          </cell>
          <cell r="K131" t="str">
            <v>YA</v>
          </cell>
          <cell r="L131" t="str">
            <v/>
          </cell>
          <cell r="M131" t="str">
            <v>YULIANA ANNISA</v>
          </cell>
          <cell r="N131" t="str">
            <v>122</v>
          </cell>
          <cell r="O131" t="str">
            <v>BPD KALSEL</v>
          </cell>
          <cell r="P131" t="str">
            <v>940237407731000</v>
          </cell>
          <cell r="Q131" t="str">
            <v>2000076433</v>
          </cell>
          <cell r="R131" t="str">
            <v>K1</v>
          </cell>
          <cell r="S131">
            <v>0</v>
          </cell>
          <cell r="T131">
            <v>1</v>
          </cell>
          <cell r="U131" t="str">
            <v>1</v>
          </cell>
          <cell r="V131">
            <v>2966500</v>
          </cell>
          <cell r="W131">
            <v>296650</v>
          </cell>
          <cell r="X131">
            <v>0</v>
          </cell>
          <cell r="Y131">
            <v>296650</v>
          </cell>
          <cell r="Z131">
            <v>0</v>
          </cell>
          <cell r="AA131">
            <v>0</v>
          </cell>
          <cell r="AB131">
            <v>0</v>
          </cell>
          <cell r="AC131">
            <v>185000</v>
          </cell>
          <cell r="AD131">
            <v>144840</v>
          </cell>
          <cell r="AE131">
            <v>0</v>
          </cell>
          <cell r="AF131">
            <v>44</v>
          </cell>
          <cell r="AG131">
            <v>137926</v>
          </cell>
          <cell r="AH131">
            <v>7120</v>
          </cell>
          <cell r="AI131">
            <v>21359</v>
          </cell>
          <cell r="AJ131">
            <v>106052</v>
          </cell>
          <cell r="AK131" t="str">
            <v>0</v>
          </cell>
          <cell r="AL131">
            <v>34482</v>
          </cell>
          <cell r="AM131">
            <v>0</v>
          </cell>
          <cell r="AN131" t="str">
            <v>0</v>
          </cell>
          <cell r="AO131">
            <v>306939</v>
          </cell>
          <cell r="AP131">
            <v>3452500</v>
          </cell>
          <cell r="AQ131">
            <v>0</v>
          </cell>
          <cell r="AR131">
            <v>0</v>
          </cell>
          <cell r="AS131" t="str">
            <v>0</v>
          </cell>
          <cell r="AT131" t="str">
            <v>0</v>
          </cell>
          <cell r="AU131" t="str">
            <v>062</v>
          </cell>
          <cell r="AV131" t="str">
            <v>DINAS PENDIDIKAN - PPPK</v>
          </cell>
          <cell r="AW131" t="str">
            <v>SDN TELAGA BIRU 09</v>
          </cell>
          <cell r="AX131" t="str">
            <v>B - 47</v>
          </cell>
        </row>
        <row r="132">
          <cell r="A132" t="str">
            <v>199402192022212006</v>
          </cell>
          <cell r="B132" t="str">
            <v>JUMIATI, S.Pd</v>
          </cell>
          <cell r="C132" t="str">
            <v>6371045902940003</v>
          </cell>
          <cell r="D132" t="str">
            <v>19-Feb-94</v>
          </cell>
          <cell r="F132" t="str">
            <v>JFU</v>
          </cell>
          <cell r="G132" t="str">
            <v>00</v>
          </cell>
          <cell r="H132" t="str">
            <v>III/a</v>
          </cell>
          <cell r="I132" t="str">
            <v>P3K</v>
          </cell>
          <cell r="K132" t="str">
            <v>TIDAK</v>
          </cell>
          <cell r="N132" t="str">
            <v>122</v>
          </cell>
          <cell r="O132" t="str">
            <v>BPD KALSEL</v>
          </cell>
          <cell r="P132" t="str">
            <v>923664783731000</v>
          </cell>
          <cell r="Q132" t="str">
            <v>0010301444953</v>
          </cell>
          <cell r="R132" t="str">
            <v>T0</v>
          </cell>
          <cell r="S132">
            <v>0</v>
          </cell>
          <cell r="T132">
            <v>0</v>
          </cell>
          <cell r="U132" t="str">
            <v>0</v>
          </cell>
          <cell r="V132">
            <v>2966500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185000</v>
          </cell>
          <cell r="AD132">
            <v>72420</v>
          </cell>
          <cell r="AE132">
            <v>0</v>
          </cell>
          <cell r="AF132">
            <v>6</v>
          </cell>
          <cell r="AG132">
            <v>126060</v>
          </cell>
          <cell r="AH132">
            <v>7120</v>
          </cell>
          <cell r="AI132">
            <v>21359</v>
          </cell>
          <cell r="AJ132">
            <v>96411</v>
          </cell>
          <cell r="AK132" t="str">
            <v>0</v>
          </cell>
          <cell r="AL132">
            <v>31515</v>
          </cell>
          <cell r="AM132">
            <v>0</v>
          </cell>
          <cell r="AN132" t="str">
            <v>0</v>
          </cell>
          <cell r="AO132">
            <v>282465</v>
          </cell>
          <cell r="AP132">
            <v>3096000</v>
          </cell>
          <cell r="AQ132">
            <v>0</v>
          </cell>
          <cell r="AR132">
            <v>0</v>
          </cell>
          <cell r="AS132" t="str">
            <v>0</v>
          </cell>
          <cell r="AT132" t="str">
            <v>0</v>
          </cell>
          <cell r="AU132" t="str">
            <v>062</v>
          </cell>
          <cell r="AV132" t="str">
            <v>DINAS PENDIDIKAN - PPPK</v>
          </cell>
          <cell r="AW132" t="str">
            <v>SDN TELAGA BIRU 09</v>
          </cell>
          <cell r="AX132" t="str">
            <v>B - 47</v>
          </cell>
        </row>
        <row r="133">
          <cell r="A133" t="str">
            <v>199412182022212011</v>
          </cell>
          <cell r="B133" t="str">
            <v>NAZUA ROZAIAH, S.Pd</v>
          </cell>
          <cell r="C133" t="str">
            <v>6371035812940006</v>
          </cell>
          <cell r="D133" t="str">
            <v>18-Dec-94</v>
          </cell>
          <cell r="F133" t="str">
            <v>JFU</v>
          </cell>
          <cell r="G133" t="str">
            <v>00</v>
          </cell>
          <cell r="H133" t="str">
            <v>III/a</v>
          </cell>
          <cell r="I133" t="str">
            <v>P3K</v>
          </cell>
          <cell r="K133" t="str">
            <v>YA</v>
          </cell>
          <cell r="L133" t="str">
            <v/>
          </cell>
          <cell r="M133" t="str">
            <v>MISRANI</v>
          </cell>
          <cell r="N133" t="str">
            <v>122</v>
          </cell>
          <cell r="O133" t="str">
            <v>BPD KALSEL</v>
          </cell>
          <cell r="P133" t="str">
            <v>902163518731000</v>
          </cell>
          <cell r="Q133" t="str">
            <v>0370319018492</v>
          </cell>
          <cell r="R133" t="str">
            <v>K3</v>
          </cell>
          <cell r="S133">
            <v>2</v>
          </cell>
          <cell r="T133">
            <v>1</v>
          </cell>
          <cell r="U133" t="str">
            <v>3</v>
          </cell>
          <cell r="V133">
            <v>2966500</v>
          </cell>
          <cell r="W133">
            <v>296650</v>
          </cell>
          <cell r="X133">
            <v>118660</v>
          </cell>
          <cell r="Y133">
            <v>415310</v>
          </cell>
          <cell r="Z133">
            <v>0</v>
          </cell>
          <cell r="AA133">
            <v>0</v>
          </cell>
          <cell r="AB133">
            <v>0</v>
          </cell>
          <cell r="AC133">
            <v>185000</v>
          </cell>
          <cell r="AD133">
            <v>289680</v>
          </cell>
          <cell r="AE133">
            <v>0</v>
          </cell>
          <cell r="AF133">
            <v>87</v>
          </cell>
          <cell r="AG133">
            <v>142672</v>
          </cell>
          <cell r="AH133">
            <v>7120</v>
          </cell>
          <cell r="AI133">
            <v>21359</v>
          </cell>
          <cell r="AJ133">
            <v>109909</v>
          </cell>
          <cell r="AK133" t="str">
            <v>0</v>
          </cell>
          <cell r="AL133">
            <v>35668</v>
          </cell>
          <cell r="AM133">
            <v>0</v>
          </cell>
          <cell r="AN133" t="str">
            <v>0</v>
          </cell>
          <cell r="AO133">
            <v>316728</v>
          </cell>
          <cell r="AP133">
            <v>3711000</v>
          </cell>
          <cell r="AQ133">
            <v>0</v>
          </cell>
          <cell r="AR133">
            <v>0</v>
          </cell>
          <cell r="AS133" t="str">
            <v>0</v>
          </cell>
          <cell r="AT133" t="str">
            <v>0</v>
          </cell>
          <cell r="AU133" t="str">
            <v>062</v>
          </cell>
          <cell r="AV133" t="str">
            <v>DINAS PENDIDIKAN - PPPK</v>
          </cell>
          <cell r="AW133" t="str">
            <v>SDN TELAGA BIRU 09</v>
          </cell>
          <cell r="AX133" t="str">
            <v>B - 47</v>
          </cell>
        </row>
        <row r="134">
          <cell r="A134" t="str">
            <v>198507032022212023</v>
          </cell>
          <cell r="B134" t="str">
            <v>ELOK ASMARANI, S.Pd</v>
          </cell>
          <cell r="C134" t="str">
            <v>6371034307850020</v>
          </cell>
          <cell r="D134" t="str">
            <v>03-Jul-85</v>
          </cell>
          <cell r="F134" t="str">
            <v>JFU</v>
          </cell>
          <cell r="G134" t="str">
            <v>00</v>
          </cell>
          <cell r="H134" t="str">
            <v>III/a</v>
          </cell>
          <cell r="I134" t="str">
            <v>P3K</v>
          </cell>
          <cell r="K134" t="str">
            <v>YA</v>
          </cell>
          <cell r="M134" t="str">
            <v>R. AGUS ISKANDAR</v>
          </cell>
          <cell r="N134" t="str">
            <v>122</v>
          </cell>
          <cell r="O134" t="str">
            <v>BPD KALSEL</v>
          </cell>
          <cell r="P134" t="str">
            <v>159704949731000</v>
          </cell>
          <cell r="Q134" t="str">
            <v>0010301803104</v>
          </cell>
          <cell r="R134" t="str">
            <v>K2</v>
          </cell>
          <cell r="S134">
            <v>1</v>
          </cell>
          <cell r="T134">
            <v>1</v>
          </cell>
          <cell r="U134" t="str">
            <v>2</v>
          </cell>
          <cell r="V134">
            <v>2966500</v>
          </cell>
          <cell r="W134">
            <v>296650</v>
          </cell>
          <cell r="X134">
            <v>59330</v>
          </cell>
          <cell r="Y134">
            <v>355980</v>
          </cell>
          <cell r="Z134">
            <v>0</v>
          </cell>
          <cell r="AA134">
            <v>0</v>
          </cell>
          <cell r="AB134">
            <v>0</v>
          </cell>
          <cell r="AC134">
            <v>185000</v>
          </cell>
          <cell r="AD134">
            <v>217260</v>
          </cell>
          <cell r="AE134">
            <v>0</v>
          </cell>
          <cell r="AF134">
            <v>16</v>
          </cell>
          <cell r="AG134">
            <v>140299</v>
          </cell>
          <cell r="AH134">
            <v>7120</v>
          </cell>
          <cell r="AI134">
            <v>21359</v>
          </cell>
          <cell r="AJ134">
            <v>107981</v>
          </cell>
          <cell r="AK134" t="str">
            <v>0</v>
          </cell>
          <cell r="AL134">
            <v>35075</v>
          </cell>
          <cell r="AM134">
            <v>0</v>
          </cell>
          <cell r="AN134" t="str">
            <v>0</v>
          </cell>
          <cell r="AO134">
            <v>311834</v>
          </cell>
          <cell r="AP134">
            <v>3581700</v>
          </cell>
          <cell r="AQ134">
            <v>0</v>
          </cell>
          <cell r="AR134">
            <v>0</v>
          </cell>
          <cell r="AS134" t="str">
            <v>0</v>
          </cell>
          <cell r="AT134" t="str">
            <v>0</v>
          </cell>
          <cell r="AU134" t="str">
            <v>062</v>
          </cell>
          <cell r="AV134" t="str">
            <v>DINAS PENDIDIKAN - PPPK</v>
          </cell>
          <cell r="AW134" t="str">
            <v>SDN TELAGA BIRU 10</v>
          </cell>
          <cell r="AX134" t="str">
            <v>B - 48</v>
          </cell>
        </row>
        <row r="135">
          <cell r="A135" t="str">
            <v>199003122022212010</v>
          </cell>
          <cell r="B135" t="str">
            <v>WINDA MARSELLAH, S.Pd</v>
          </cell>
          <cell r="C135" t="str">
            <v>6371035203900005</v>
          </cell>
          <cell r="D135" t="str">
            <v>12-Mar-90</v>
          </cell>
          <cell r="F135" t="str">
            <v>JFU</v>
          </cell>
          <cell r="G135" t="str">
            <v>00</v>
          </cell>
          <cell r="H135" t="str">
            <v>III/a</v>
          </cell>
          <cell r="I135" t="str">
            <v>P3K</v>
          </cell>
          <cell r="K135" t="str">
            <v>YA</v>
          </cell>
          <cell r="M135" t="str">
            <v>IBNU YASER</v>
          </cell>
          <cell r="N135" t="str">
            <v>122</v>
          </cell>
          <cell r="O135" t="str">
            <v>BPD KALSEL</v>
          </cell>
          <cell r="P135" t="str">
            <v>923489520736000</v>
          </cell>
          <cell r="Q135" t="str">
            <v>3200501569</v>
          </cell>
          <cell r="R135" t="str">
            <v>K3</v>
          </cell>
          <cell r="S135">
            <v>2</v>
          </cell>
          <cell r="T135">
            <v>1</v>
          </cell>
          <cell r="U135" t="str">
            <v>3</v>
          </cell>
          <cell r="V135">
            <v>2966500</v>
          </cell>
          <cell r="W135">
            <v>296650</v>
          </cell>
          <cell r="X135">
            <v>118660</v>
          </cell>
          <cell r="Y135">
            <v>415310</v>
          </cell>
          <cell r="Z135">
            <v>0</v>
          </cell>
          <cell r="AA135">
            <v>0</v>
          </cell>
          <cell r="AB135">
            <v>0</v>
          </cell>
          <cell r="AC135">
            <v>185000</v>
          </cell>
          <cell r="AD135">
            <v>289680</v>
          </cell>
          <cell r="AE135">
            <v>0</v>
          </cell>
          <cell r="AF135">
            <v>87</v>
          </cell>
          <cell r="AG135">
            <v>142672</v>
          </cell>
          <cell r="AH135">
            <v>7120</v>
          </cell>
          <cell r="AI135">
            <v>21359</v>
          </cell>
          <cell r="AJ135">
            <v>109909</v>
          </cell>
          <cell r="AK135" t="str">
            <v>0</v>
          </cell>
          <cell r="AL135">
            <v>35668</v>
          </cell>
          <cell r="AM135">
            <v>0</v>
          </cell>
          <cell r="AN135" t="str">
            <v>0</v>
          </cell>
          <cell r="AO135">
            <v>316728</v>
          </cell>
          <cell r="AP135">
            <v>3711000</v>
          </cell>
          <cell r="AQ135">
            <v>0</v>
          </cell>
          <cell r="AR135">
            <v>0</v>
          </cell>
          <cell r="AS135" t="str">
            <v>0</v>
          </cell>
          <cell r="AT135" t="str">
            <v>0</v>
          </cell>
          <cell r="AU135" t="str">
            <v>062</v>
          </cell>
          <cell r="AV135" t="str">
            <v>DINAS PENDIDIKAN - PPPK</v>
          </cell>
          <cell r="AW135" t="str">
            <v>SDN TELAGA BIRU 10</v>
          </cell>
          <cell r="AX135" t="str">
            <v>B - 48</v>
          </cell>
        </row>
        <row r="136">
          <cell r="A136" t="str">
            <v>199307232022212010</v>
          </cell>
          <cell r="B136" t="str">
            <v>YULIA RAHMAWATI, S.Pd</v>
          </cell>
          <cell r="C136" t="str">
            <v>6371026307930005</v>
          </cell>
          <cell r="D136" t="str">
            <v>23-Jul-93</v>
          </cell>
          <cell r="F136" t="str">
            <v>JFU</v>
          </cell>
          <cell r="G136" t="str">
            <v>00</v>
          </cell>
          <cell r="H136" t="str">
            <v>III/a</v>
          </cell>
          <cell r="I136" t="str">
            <v>P3K</v>
          </cell>
          <cell r="K136" t="str">
            <v>TIDAK</v>
          </cell>
          <cell r="N136" t="str">
            <v>122</v>
          </cell>
          <cell r="O136" t="str">
            <v>BPD KALSEL</v>
          </cell>
          <cell r="P136" t="str">
            <v>844162479731000</v>
          </cell>
          <cell r="Q136" t="str">
            <v>0010301185871</v>
          </cell>
          <cell r="R136" t="str">
            <v>T0</v>
          </cell>
          <cell r="S136">
            <v>0</v>
          </cell>
          <cell r="T136">
            <v>0</v>
          </cell>
          <cell r="U136" t="str">
            <v>0</v>
          </cell>
          <cell r="V136">
            <v>2966500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185000</v>
          </cell>
          <cell r="AD136">
            <v>72420</v>
          </cell>
          <cell r="AE136">
            <v>0</v>
          </cell>
          <cell r="AF136">
            <v>6</v>
          </cell>
          <cell r="AG136">
            <v>126060</v>
          </cell>
          <cell r="AH136">
            <v>7120</v>
          </cell>
          <cell r="AI136">
            <v>21359</v>
          </cell>
          <cell r="AJ136">
            <v>96411</v>
          </cell>
          <cell r="AK136" t="str">
            <v>0</v>
          </cell>
          <cell r="AL136">
            <v>31515</v>
          </cell>
          <cell r="AM136">
            <v>0</v>
          </cell>
          <cell r="AN136" t="str">
            <v>0</v>
          </cell>
          <cell r="AO136">
            <v>282465</v>
          </cell>
          <cell r="AP136">
            <v>3096000</v>
          </cell>
          <cell r="AQ136">
            <v>0</v>
          </cell>
          <cell r="AR136">
            <v>0</v>
          </cell>
          <cell r="AS136" t="str">
            <v>0</v>
          </cell>
          <cell r="AT136" t="str">
            <v>0</v>
          </cell>
          <cell r="AU136" t="str">
            <v>062</v>
          </cell>
          <cell r="AV136" t="str">
            <v>DINAS PENDIDIKAN - PPPK</v>
          </cell>
          <cell r="AW136" t="str">
            <v>SDN TELAWANG 01</v>
          </cell>
          <cell r="AX136" t="str">
            <v>B - 49</v>
          </cell>
        </row>
        <row r="137">
          <cell r="A137" t="str">
            <v>199402232022212009</v>
          </cell>
          <cell r="B137" t="str">
            <v>LAILA RAHMADHANI, S.Pd</v>
          </cell>
          <cell r="C137" t="str">
            <v>6371036302940005</v>
          </cell>
          <cell r="D137" t="str">
            <v>23-Feb-94</v>
          </cell>
          <cell r="F137" t="str">
            <v>JFU</v>
          </cell>
          <cell r="G137" t="str">
            <v>00</v>
          </cell>
          <cell r="H137" t="str">
            <v>III/a</v>
          </cell>
          <cell r="I137" t="str">
            <v>P3K</v>
          </cell>
          <cell r="K137" t="str">
            <v>YA</v>
          </cell>
          <cell r="M137" t="str">
            <v>BAHRUDIN</v>
          </cell>
          <cell r="N137" t="str">
            <v>122</v>
          </cell>
          <cell r="O137" t="str">
            <v>BPD KALSEL</v>
          </cell>
          <cell r="P137" t="str">
            <v>844162693731000</v>
          </cell>
          <cell r="Q137" t="str">
            <v>0010301412544</v>
          </cell>
          <cell r="R137" t="str">
            <v>K3</v>
          </cell>
          <cell r="S137">
            <v>2</v>
          </cell>
          <cell r="T137">
            <v>1</v>
          </cell>
          <cell r="U137" t="str">
            <v>3</v>
          </cell>
          <cell r="V137">
            <v>2966500</v>
          </cell>
          <cell r="W137">
            <v>296650</v>
          </cell>
          <cell r="X137">
            <v>118660</v>
          </cell>
          <cell r="Y137">
            <v>415310</v>
          </cell>
          <cell r="Z137">
            <v>0</v>
          </cell>
          <cell r="AA137">
            <v>0</v>
          </cell>
          <cell r="AB137">
            <v>0</v>
          </cell>
          <cell r="AC137">
            <v>185000</v>
          </cell>
          <cell r="AD137">
            <v>289680</v>
          </cell>
          <cell r="AE137">
            <v>0</v>
          </cell>
          <cell r="AF137">
            <v>87</v>
          </cell>
          <cell r="AG137">
            <v>142672</v>
          </cell>
          <cell r="AH137">
            <v>7120</v>
          </cell>
          <cell r="AI137">
            <v>21359</v>
          </cell>
          <cell r="AJ137">
            <v>109909</v>
          </cell>
          <cell r="AK137" t="str">
            <v>0</v>
          </cell>
          <cell r="AL137">
            <v>35668</v>
          </cell>
          <cell r="AM137">
            <v>0</v>
          </cell>
          <cell r="AN137" t="str">
            <v>0</v>
          </cell>
          <cell r="AO137">
            <v>316728</v>
          </cell>
          <cell r="AP137">
            <v>3711000</v>
          </cell>
          <cell r="AQ137">
            <v>0</v>
          </cell>
          <cell r="AR137">
            <v>0</v>
          </cell>
          <cell r="AS137" t="str">
            <v>0</v>
          </cell>
          <cell r="AT137" t="str">
            <v>0</v>
          </cell>
          <cell r="AU137" t="str">
            <v>062</v>
          </cell>
          <cell r="AV137" t="str">
            <v>DINAS PENDIDIKAN - PPPK</v>
          </cell>
          <cell r="AW137" t="str">
            <v>SDN TELAWANG 01</v>
          </cell>
          <cell r="AX137" t="str">
            <v>B - 49</v>
          </cell>
        </row>
        <row r="138">
          <cell r="A138" t="str">
            <v>198111222022212005</v>
          </cell>
          <cell r="B138" t="str">
            <v>MELISA NOVIANI, S.Pd</v>
          </cell>
          <cell r="C138" t="str">
            <v>6371056211810005</v>
          </cell>
          <cell r="D138" t="str">
            <v>22-Nov-81</v>
          </cell>
          <cell r="F138" t="str">
            <v>JFU</v>
          </cell>
          <cell r="G138" t="str">
            <v>00</v>
          </cell>
          <cell r="H138" t="str">
            <v>III/a</v>
          </cell>
          <cell r="I138" t="str">
            <v>P3K</v>
          </cell>
          <cell r="K138" t="str">
            <v>TIDAK</v>
          </cell>
          <cell r="N138" t="str">
            <v>122</v>
          </cell>
          <cell r="O138" t="str">
            <v>BPD KALSEL</v>
          </cell>
          <cell r="P138" t="str">
            <v>663410777731000</v>
          </cell>
          <cell r="Q138" t="str">
            <v>0010301174241</v>
          </cell>
          <cell r="R138" t="str">
            <v>T0</v>
          </cell>
          <cell r="S138">
            <v>0</v>
          </cell>
          <cell r="T138">
            <v>0</v>
          </cell>
          <cell r="U138" t="str">
            <v>0</v>
          </cell>
          <cell r="V138">
            <v>2966500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185000</v>
          </cell>
          <cell r="AD138">
            <v>72420</v>
          </cell>
          <cell r="AE138">
            <v>0</v>
          </cell>
          <cell r="AF138">
            <v>6</v>
          </cell>
          <cell r="AG138">
            <v>126060</v>
          </cell>
          <cell r="AH138">
            <v>7120</v>
          </cell>
          <cell r="AI138">
            <v>21359</v>
          </cell>
          <cell r="AJ138">
            <v>96411</v>
          </cell>
          <cell r="AK138" t="str">
            <v>0</v>
          </cell>
          <cell r="AL138">
            <v>31515</v>
          </cell>
          <cell r="AM138">
            <v>0</v>
          </cell>
          <cell r="AN138" t="str">
            <v>0</v>
          </cell>
          <cell r="AO138">
            <v>282465</v>
          </cell>
          <cell r="AP138">
            <v>3096000</v>
          </cell>
          <cell r="AQ138">
            <v>0</v>
          </cell>
          <cell r="AR138">
            <v>0</v>
          </cell>
          <cell r="AS138" t="str">
            <v>0</v>
          </cell>
          <cell r="AT138" t="str">
            <v>0</v>
          </cell>
          <cell r="AU138" t="str">
            <v>062</v>
          </cell>
          <cell r="AV138" t="str">
            <v>DINAS PENDIDIKAN - PPPK</v>
          </cell>
          <cell r="AW138" t="str">
            <v>SDN TELAWANG 03</v>
          </cell>
          <cell r="AX138" t="str">
            <v>B - 50</v>
          </cell>
        </row>
        <row r="139">
          <cell r="A139" t="str">
            <v>198503162022212017</v>
          </cell>
          <cell r="B139" t="str">
            <v>SRI PUJIYATI, S.Pd</v>
          </cell>
          <cell r="C139" t="str">
            <v>6310045603850003</v>
          </cell>
          <cell r="D139" t="str">
            <v>16-Mar-85</v>
          </cell>
          <cell r="F139" t="str">
            <v>JFU</v>
          </cell>
          <cell r="G139" t="str">
            <v>00</v>
          </cell>
          <cell r="H139" t="str">
            <v>III/a</v>
          </cell>
          <cell r="I139" t="str">
            <v>P3K</v>
          </cell>
          <cell r="K139" t="str">
            <v>TIDAK</v>
          </cell>
          <cell r="N139" t="str">
            <v>122</v>
          </cell>
          <cell r="O139" t="str">
            <v>BPD KALSEL</v>
          </cell>
          <cell r="P139" t="str">
            <v>840703029731000</v>
          </cell>
          <cell r="Q139" t="str">
            <v>0010301183742</v>
          </cell>
          <cell r="R139" t="str">
            <v>T2</v>
          </cell>
          <cell r="S139">
            <v>2</v>
          </cell>
          <cell r="T139">
            <v>0</v>
          </cell>
          <cell r="U139" t="str">
            <v>2</v>
          </cell>
          <cell r="V139">
            <v>2966500</v>
          </cell>
          <cell r="W139">
            <v>0</v>
          </cell>
          <cell r="X139">
            <v>118660</v>
          </cell>
          <cell r="Y139">
            <v>118660</v>
          </cell>
          <cell r="Z139">
            <v>0</v>
          </cell>
          <cell r="AA139">
            <v>0</v>
          </cell>
          <cell r="AB139">
            <v>0</v>
          </cell>
          <cell r="AC139">
            <v>185000</v>
          </cell>
          <cell r="AD139">
            <v>217260</v>
          </cell>
          <cell r="AE139">
            <v>0</v>
          </cell>
          <cell r="AF139">
            <v>50</v>
          </cell>
          <cell r="AG139">
            <v>130806</v>
          </cell>
          <cell r="AH139">
            <v>7120</v>
          </cell>
          <cell r="AI139">
            <v>21359</v>
          </cell>
          <cell r="AJ139">
            <v>100268</v>
          </cell>
          <cell r="AK139" t="str">
            <v>0</v>
          </cell>
          <cell r="AL139">
            <v>32702</v>
          </cell>
          <cell r="AM139">
            <v>0</v>
          </cell>
          <cell r="AN139" t="str">
            <v>0</v>
          </cell>
          <cell r="AO139">
            <v>292255</v>
          </cell>
          <cell r="AP139">
            <v>3354500</v>
          </cell>
          <cell r="AQ139">
            <v>0</v>
          </cell>
          <cell r="AR139">
            <v>0</v>
          </cell>
          <cell r="AS139" t="str">
            <v>0</v>
          </cell>
          <cell r="AT139" t="str">
            <v>0</v>
          </cell>
          <cell r="AU139" t="str">
            <v>062</v>
          </cell>
          <cell r="AV139" t="str">
            <v>DINAS PENDIDIKAN - PPPK</v>
          </cell>
          <cell r="AW139" t="str">
            <v>SDN TELAWANG 03</v>
          </cell>
          <cell r="AX139" t="str">
            <v>B - 50</v>
          </cell>
        </row>
        <row r="140">
          <cell r="A140" t="str">
            <v>198808242022211001</v>
          </cell>
          <cell r="B140" t="str">
            <v>MUHAMMAD RIZAL, S.Pd</v>
          </cell>
          <cell r="C140" t="str">
            <v>6371032408880007</v>
          </cell>
          <cell r="D140" t="str">
            <v>24-Aug-88</v>
          </cell>
          <cell r="F140" t="str">
            <v>JFU</v>
          </cell>
          <cell r="G140" t="str">
            <v>00</v>
          </cell>
          <cell r="H140" t="str">
            <v>III/a</v>
          </cell>
          <cell r="I140" t="str">
            <v>P3K</v>
          </cell>
          <cell r="K140" t="str">
            <v>YA</v>
          </cell>
          <cell r="M140" t="str">
            <v>FITRIA ULFAH</v>
          </cell>
          <cell r="N140" t="str">
            <v>122</v>
          </cell>
          <cell r="O140" t="str">
            <v>BPD KALSEL</v>
          </cell>
          <cell r="P140" t="str">
            <v>840703144731000</v>
          </cell>
          <cell r="Q140" t="str">
            <v>0010301188152</v>
          </cell>
          <cell r="R140" t="str">
            <v>K2</v>
          </cell>
          <cell r="S140">
            <v>1</v>
          </cell>
          <cell r="T140">
            <v>1</v>
          </cell>
          <cell r="U140" t="str">
            <v>2</v>
          </cell>
          <cell r="V140">
            <v>2966500</v>
          </cell>
          <cell r="W140">
            <v>296650</v>
          </cell>
          <cell r="X140">
            <v>59330</v>
          </cell>
          <cell r="Y140">
            <v>355980</v>
          </cell>
          <cell r="Z140">
            <v>0</v>
          </cell>
          <cell r="AA140">
            <v>0</v>
          </cell>
          <cell r="AB140">
            <v>0</v>
          </cell>
          <cell r="AC140">
            <v>185000</v>
          </cell>
          <cell r="AD140">
            <v>217260</v>
          </cell>
          <cell r="AE140">
            <v>0</v>
          </cell>
          <cell r="AF140">
            <v>16</v>
          </cell>
          <cell r="AG140">
            <v>140299</v>
          </cell>
          <cell r="AH140">
            <v>7120</v>
          </cell>
          <cell r="AI140">
            <v>21359</v>
          </cell>
          <cell r="AJ140">
            <v>107981</v>
          </cell>
          <cell r="AK140" t="str">
            <v>0</v>
          </cell>
          <cell r="AL140">
            <v>35075</v>
          </cell>
          <cell r="AM140">
            <v>0</v>
          </cell>
          <cell r="AN140" t="str">
            <v>0</v>
          </cell>
          <cell r="AO140">
            <v>311834</v>
          </cell>
          <cell r="AP140">
            <v>3581700</v>
          </cell>
          <cell r="AQ140">
            <v>0</v>
          </cell>
          <cell r="AR140">
            <v>0</v>
          </cell>
          <cell r="AS140" t="str">
            <v>0</v>
          </cell>
          <cell r="AT140" t="str">
            <v>0</v>
          </cell>
          <cell r="AU140" t="str">
            <v>062</v>
          </cell>
          <cell r="AV140" t="str">
            <v>DINAS PENDIDIKAN - PPPK</v>
          </cell>
          <cell r="AW140" t="str">
            <v>SDN TELAWANG 03</v>
          </cell>
          <cell r="AX140" t="str">
            <v>B - 50</v>
          </cell>
        </row>
        <row r="141">
          <cell r="A141" t="str">
            <v>199102082022211004</v>
          </cell>
          <cell r="B141" t="str">
            <v>TEGUH HERMAWAN, S.Pd</v>
          </cell>
          <cell r="C141" t="str">
            <v>6371050802910005</v>
          </cell>
          <cell r="D141" t="str">
            <v>08-Feb-91</v>
          </cell>
          <cell r="F141" t="str">
            <v>JFU</v>
          </cell>
          <cell r="G141" t="str">
            <v>00</v>
          </cell>
          <cell r="H141" t="str">
            <v>III/a</v>
          </cell>
          <cell r="I141" t="str">
            <v>P3K</v>
          </cell>
          <cell r="K141" t="str">
            <v>YA</v>
          </cell>
          <cell r="M141" t="str">
            <v>NUR RAHMAH</v>
          </cell>
          <cell r="N141" t="str">
            <v>122</v>
          </cell>
          <cell r="O141" t="str">
            <v>BPD KALSEL</v>
          </cell>
          <cell r="P141" t="str">
            <v>840701601731000</v>
          </cell>
          <cell r="Q141" t="str">
            <v>0010301802953</v>
          </cell>
          <cell r="R141" t="str">
            <v>K3</v>
          </cell>
          <cell r="S141">
            <v>2</v>
          </cell>
          <cell r="T141">
            <v>1</v>
          </cell>
          <cell r="U141" t="str">
            <v>3</v>
          </cell>
          <cell r="V141">
            <v>2966500</v>
          </cell>
          <cell r="W141">
            <v>296650</v>
          </cell>
          <cell r="X141">
            <v>118660</v>
          </cell>
          <cell r="Y141">
            <v>415310</v>
          </cell>
          <cell r="Z141">
            <v>0</v>
          </cell>
          <cell r="AA141">
            <v>0</v>
          </cell>
          <cell r="AB141">
            <v>0</v>
          </cell>
          <cell r="AC141">
            <v>185000</v>
          </cell>
          <cell r="AD141">
            <v>289680</v>
          </cell>
          <cell r="AE141">
            <v>0</v>
          </cell>
          <cell r="AF141">
            <v>87</v>
          </cell>
          <cell r="AG141">
            <v>142672</v>
          </cell>
          <cell r="AH141">
            <v>7120</v>
          </cell>
          <cell r="AI141">
            <v>21359</v>
          </cell>
          <cell r="AJ141">
            <v>109909</v>
          </cell>
          <cell r="AK141" t="str">
            <v>0</v>
          </cell>
          <cell r="AL141">
            <v>35668</v>
          </cell>
          <cell r="AM141">
            <v>0</v>
          </cell>
          <cell r="AN141" t="str">
            <v>0</v>
          </cell>
          <cell r="AO141">
            <v>316728</v>
          </cell>
          <cell r="AP141">
            <v>3711000</v>
          </cell>
          <cell r="AQ141">
            <v>0</v>
          </cell>
          <cell r="AR141">
            <v>0</v>
          </cell>
          <cell r="AS141" t="str">
            <v>0</v>
          </cell>
          <cell r="AT141" t="str">
            <v>0</v>
          </cell>
          <cell r="AU141" t="str">
            <v>062</v>
          </cell>
          <cell r="AV141" t="str">
            <v>DINAS PENDIDIKAN - PPPK</v>
          </cell>
          <cell r="AW141" t="str">
            <v>SDN TELAWANG 03</v>
          </cell>
          <cell r="AX141" t="str">
            <v>B - 50</v>
          </cell>
        </row>
        <row r="142">
          <cell r="A142" t="str">
            <v>199103092022212010</v>
          </cell>
          <cell r="B142" t="str">
            <v>MERRY CHEMESTRIANA, S.Pd</v>
          </cell>
          <cell r="C142" t="str">
            <v>6371034903910006</v>
          </cell>
          <cell r="D142" t="str">
            <v>09-Mar-91</v>
          </cell>
          <cell r="F142" t="str">
            <v>JFU</v>
          </cell>
          <cell r="G142" t="str">
            <v>00</v>
          </cell>
          <cell r="H142" t="str">
            <v>III/a</v>
          </cell>
          <cell r="I142" t="str">
            <v>P3K</v>
          </cell>
          <cell r="K142" t="str">
            <v>TIDAK</v>
          </cell>
          <cell r="N142" t="str">
            <v>122</v>
          </cell>
          <cell r="O142" t="str">
            <v>BPD KALSEL</v>
          </cell>
          <cell r="P142" t="str">
            <v>840760409731000</v>
          </cell>
          <cell r="Q142" t="str">
            <v>0010301187615</v>
          </cell>
          <cell r="R142" t="str">
            <v>T0</v>
          </cell>
          <cell r="S142">
            <v>0</v>
          </cell>
          <cell r="T142">
            <v>0</v>
          </cell>
          <cell r="U142" t="str">
            <v>0</v>
          </cell>
          <cell r="V142">
            <v>2966500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185000</v>
          </cell>
          <cell r="AD142">
            <v>72420</v>
          </cell>
          <cell r="AE142">
            <v>0</v>
          </cell>
          <cell r="AF142">
            <v>6</v>
          </cell>
          <cell r="AG142">
            <v>126060</v>
          </cell>
          <cell r="AH142">
            <v>7120</v>
          </cell>
          <cell r="AI142">
            <v>21359</v>
          </cell>
          <cell r="AJ142">
            <v>96411</v>
          </cell>
          <cell r="AK142" t="str">
            <v>0</v>
          </cell>
          <cell r="AL142">
            <v>31515</v>
          </cell>
          <cell r="AM142">
            <v>0</v>
          </cell>
          <cell r="AN142" t="str">
            <v>0</v>
          </cell>
          <cell r="AO142">
            <v>282465</v>
          </cell>
          <cell r="AP142">
            <v>3096000</v>
          </cell>
          <cell r="AQ142">
            <v>0</v>
          </cell>
          <cell r="AR142">
            <v>0</v>
          </cell>
          <cell r="AS142" t="str">
            <v>0</v>
          </cell>
          <cell r="AT142" t="str">
            <v>0</v>
          </cell>
          <cell r="AU142" t="str">
            <v>062</v>
          </cell>
          <cell r="AV142" t="str">
            <v>DINAS PENDIDIKAN - PPPK</v>
          </cell>
          <cell r="AW142" t="str">
            <v>SDN TELAWANG 03</v>
          </cell>
          <cell r="AX142" t="str">
            <v>B - 50</v>
          </cell>
        </row>
        <row r="143">
          <cell r="A143" t="str">
            <v>199204272022211003</v>
          </cell>
          <cell r="B143" t="str">
            <v>FIRMANSYAH, S.Pd</v>
          </cell>
          <cell r="C143" t="str">
            <v>6371032704920005</v>
          </cell>
          <cell r="D143" t="str">
            <v>27-Apr-92</v>
          </cell>
          <cell r="F143" t="str">
            <v>JFU</v>
          </cell>
          <cell r="G143" t="str">
            <v>00</v>
          </cell>
          <cell r="H143" t="str">
            <v>III/a</v>
          </cell>
          <cell r="I143" t="str">
            <v>P3K</v>
          </cell>
          <cell r="K143" t="str">
            <v>TIDAK</v>
          </cell>
          <cell r="N143" t="str">
            <v>122</v>
          </cell>
          <cell r="O143" t="str">
            <v>BPD KALSEL</v>
          </cell>
          <cell r="P143" t="str">
            <v>838536522731000</v>
          </cell>
          <cell r="Q143" t="str">
            <v>0010301187683</v>
          </cell>
          <cell r="R143" t="str">
            <v>T0</v>
          </cell>
          <cell r="S143">
            <v>0</v>
          </cell>
          <cell r="T143">
            <v>0</v>
          </cell>
          <cell r="U143" t="str">
            <v>0</v>
          </cell>
          <cell r="V143">
            <v>2966500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185000</v>
          </cell>
          <cell r="AD143">
            <v>72420</v>
          </cell>
          <cell r="AE143">
            <v>0</v>
          </cell>
          <cell r="AF143">
            <v>6</v>
          </cell>
          <cell r="AG143">
            <v>126060</v>
          </cell>
          <cell r="AH143">
            <v>7120</v>
          </cell>
          <cell r="AI143">
            <v>21359</v>
          </cell>
          <cell r="AJ143">
            <v>96411</v>
          </cell>
          <cell r="AK143" t="str">
            <v>0</v>
          </cell>
          <cell r="AL143">
            <v>31515</v>
          </cell>
          <cell r="AM143">
            <v>0</v>
          </cell>
          <cell r="AN143" t="str">
            <v>0</v>
          </cell>
          <cell r="AO143">
            <v>282465</v>
          </cell>
          <cell r="AP143">
            <v>3096000</v>
          </cell>
          <cell r="AQ143">
            <v>0</v>
          </cell>
          <cell r="AR143">
            <v>0</v>
          </cell>
          <cell r="AS143" t="str">
            <v>0</v>
          </cell>
          <cell r="AT143" t="str">
            <v>0</v>
          </cell>
          <cell r="AU143" t="str">
            <v>062</v>
          </cell>
          <cell r="AV143" t="str">
            <v>DINAS PENDIDIKAN - PPPK</v>
          </cell>
          <cell r="AW143" t="str">
            <v>SDN TELAWANG 03</v>
          </cell>
          <cell r="AX143" t="str">
            <v>B - 50</v>
          </cell>
        </row>
        <row r="144">
          <cell r="A144" t="str">
            <v>199212012022211005</v>
          </cell>
          <cell r="B144" t="str">
            <v>SYAHRUNI, S.Ag</v>
          </cell>
          <cell r="C144" t="str">
            <v>6371010112920010</v>
          </cell>
          <cell r="D144" t="str">
            <v>01-Dec-92</v>
          </cell>
          <cell r="F144" t="str">
            <v>JFU</v>
          </cell>
          <cell r="G144" t="str">
            <v>00</v>
          </cell>
          <cell r="H144" t="str">
            <v>III/a</v>
          </cell>
          <cell r="I144" t="str">
            <v>P3K</v>
          </cell>
          <cell r="K144" t="str">
            <v>YA</v>
          </cell>
          <cell r="M144" t="str">
            <v>FAJRINA NUR ISLAMI</v>
          </cell>
          <cell r="N144" t="str">
            <v>122</v>
          </cell>
          <cell r="O144" t="str">
            <v>BPD KALSEL</v>
          </cell>
          <cell r="P144" t="str">
            <v>163405129731000</v>
          </cell>
          <cell r="Q144" t="str">
            <v>3200582232</v>
          </cell>
          <cell r="R144" t="str">
            <v>K2</v>
          </cell>
          <cell r="S144">
            <v>1</v>
          </cell>
          <cell r="T144">
            <v>1</v>
          </cell>
          <cell r="U144" t="str">
            <v>2</v>
          </cell>
          <cell r="V144">
            <v>2966500</v>
          </cell>
          <cell r="W144">
            <v>296650</v>
          </cell>
          <cell r="X144">
            <v>59330</v>
          </cell>
          <cell r="Y144">
            <v>355980</v>
          </cell>
          <cell r="Z144">
            <v>0</v>
          </cell>
          <cell r="AA144">
            <v>0</v>
          </cell>
          <cell r="AB144">
            <v>0</v>
          </cell>
          <cell r="AC144">
            <v>185000</v>
          </cell>
          <cell r="AD144">
            <v>217260</v>
          </cell>
          <cell r="AE144">
            <v>0</v>
          </cell>
          <cell r="AF144">
            <v>16</v>
          </cell>
          <cell r="AG144">
            <v>140299</v>
          </cell>
          <cell r="AH144">
            <v>7120</v>
          </cell>
          <cell r="AI144">
            <v>21359</v>
          </cell>
          <cell r="AJ144">
            <v>107981</v>
          </cell>
          <cell r="AK144" t="str">
            <v>0</v>
          </cell>
          <cell r="AL144">
            <v>35075</v>
          </cell>
          <cell r="AM144">
            <v>0</v>
          </cell>
          <cell r="AN144" t="str">
            <v>0</v>
          </cell>
          <cell r="AO144">
            <v>311834</v>
          </cell>
          <cell r="AP144">
            <v>3581700</v>
          </cell>
          <cell r="AQ144">
            <v>0</v>
          </cell>
          <cell r="AR144">
            <v>0</v>
          </cell>
          <cell r="AS144" t="str">
            <v>0</v>
          </cell>
          <cell r="AT144" t="str">
            <v>0</v>
          </cell>
          <cell r="AU144" t="str">
            <v>062</v>
          </cell>
          <cell r="AV144" t="str">
            <v>DINAS PENDIDIKAN - PPPK</v>
          </cell>
          <cell r="AW144" t="str">
            <v>SDN TELAWANG 03</v>
          </cell>
          <cell r="AX144" t="str">
            <v>B - 50</v>
          </cell>
        </row>
        <row r="145">
          <cell r="A145" t="str">
            <v>199609162022212003</v>
          </cell>
          <cell r="B145" t="str">
            <v>VINA SHOLIHAH, S.Pd</v>
          </cell>
          <cell r="C145" t="str">
            <v>6371035609960003</v>
          </cell>
          <cell r="D145" t="str">
            <v>16-Sep-96</v>
          </cell>
          <cell r="F145" t="str">
            <v>JFU</v>
          </cell>
          <cell r="G145" t="str">
            <v>00</v>
          </cell>
          <cell r="H145" t="str">
            <v>III/a</v>
          </cell>
          <cell r="I145" t="str">
            <v>P3K</v>
          </cell>
          <cell r="K145" t="str">
            <v>TIDAK</v>
          </cell>
          <cell r="N145" t="str">
            <v>122</v>
          </cell>
          <cell r="O145" t="str">
            <v>BPD KALSEL</v>
          </cell>
          <cell r="P145" t="str">
            <v>639944479731000</v>
          </cell>
          <cell r="Q145" t="str">
            <v>3200582526</v>
          </cell>
          <cell r="R145" t="str">
            <v>T0</v>
          </cell>
          <cell r="S145">
            <v>0</v>
          </cell>
          <cell r="T145">
            <v>0</v>
          </cell>
          <cell r="U145" t="str">
            <v>0</v>
          </cell>
          <cell r="V145">
            <v>2966500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185000</v>
          </cell>
          <cell r="AD145">
            <v>72420</v>
          </cell>
          <cell r="AE145">
            <v>0</v>
          </cell>
          <cell r="AF145">
            <v>6</v>
          </cell>
          <cell r="AG145">
            <v>126060</v>
          </cell>
          <cell r="AH145">
            <v>7120</v>
          </cell>
          <cell r="AI145">
            <v>21359</v>
          </cell>
          <cell r="AJ145">
            <v>96411</v>
          </cell>
          <cell r="AK145" t="str">
            <v>0</v>
          </cell>
          <cell r="AL145">
            <v>31515</v>
          </cell>
          <cell r="AM145">
            <v>0</v>
          </cell>
          <cell r="AN145" t="str">
            <v>0</v>
          </cell>
          <cell r="AO145">
            <v>282465</v>
          </cell>
          <cell r="AP145">
            <v>3096000</v>
          </cell>
          <cell r="AQ145">
            <v>0</v>
          </cell>
          <cell r="AR145">
            <v>0</v>
          </cell>
          <cell r="AS145" t="str">
            <v>0</v>
          </cell>
          <cell r="AT145" t="str">
            <v>0</v>
          </cell>
          <cell r="AU145" t="str">
            <v>062</v>
          </cell>
          <cell r="AV145" t="str">
            <v>DINAS PENDIDIKAN - PPPK</v>
          </cell>
          <cell r="AW145" t="str">
            <v>SDN TELAWANG 03</v>
          </cell>
          <cell r="AX145" t="str">
            <v>B - 50</v>
          </cell>
        </row>
        <row r="146">
          <cell r="A146" t="str">
            <v>197004022022211004</v>
          </cell>
          <cell r="B146" t="str">
            <v>PANIJAN, S.Pd</v>
          </cell>
          <cell r="C146" t="str">
            <v>6371030204700011</v>
          </cell>
          <cell r="D146" t="str">
            <v>02-Apr-70</v>
          </cell>
          <cell r="F146" t="str">
            <v>JFU</v>
          </cell>
          <cell r="G146" t="str">
            <v>00</v>
          </cell>
          <cell r="H146" t="str">
            <v>III/a</v>
          </cell>
          <cell r="I146" t="str">
            <v>P3K</v>
          </cell>
          <cell r="K146" t="str">
            <v>YA</v>
          </cell>
          <cell r="M146" t="str">
            <v>YUNISYAH RUSTINA ASRINI</v>
          </cell>
          <cell r="N146" t="str">
            <v>122</v>
          </cell>
          <cell r="O146" t="str">
            <v>BPD KALSEL</v>
          </cell>
          <cell r="P146" t="str">
            <v>83793331731000</v>
          </cell>
          <cell r="Q146" t="str">
            <v>0010301158954</v>
          </cell>
          <cell r="R146" t="str">
            <v>K2</v>
          </cell>
          <cell r="S146">
            <v>1</v>
          </cell>
          <cell r="T146">
            <v>1</v>
          </cell>
          <cell r="U146" t="str">
            <v>2</v>
          </cell>
          <cell r="V146">
            <v>2966500</v>
          </cell>
          <cell r="W146">
            <v>296650</v>
          </cell>
          <cell r="X146">
            <v>59330</v>
          </cell>
          <cell r="Y146">
            <v>355980</v>
          </cell>
          <cell r="Z146">
            <v>0</v>
          </cell>
          <cell r="AA146">
            <v>0</v>
          </cell>
          <cell r="AB146">
            <v>0</v>
          </cell>
          <cell r="AC146">
            <v>185000</v>
          </cell>
          <cell r="AD146">
            <v>217260</v>
          </cell>
          <cell r="AE146">
            <v>0</v>
          </cell>
          <cell r="AF146">
            <v>16</v>
          </cell>
          <cell r="AG146">
            <v>140299</v>
          </cell>
          <cell r="AH146">
            <v>7120</v>
          </cell>
          <cell r="AI146">
            <v>21359</v>
          </cell>
          <cell r="AJ146">
            <v>107981</v>
          </cell>
          <cell r="AK146" t="str">
            <v>0</v>
          </cell>
          <cell r="AL146">
            <v>35075</v>
          </cell>
          <cell r="AM146">
            <v>0</v>
          </cell>
          <cell r="AN146" t="str">
            <v>0</v>
          </cell>
          <cell r="AO146">
            <v>311834</v>
          </cell>
          <cell r="AP146">
            <v>3581700</v>
          </cell>
          <cell r="AQ146">
            <v>0</v>
          </cell>
          <cell r="AR146">
            <v>0</v>
          </cell>
          <cell r="AS146" t="str">
            <v>0</v>
          </cell>
          <cell r="AT146" t="str">
            <v>0</v>
          </cell>
          <cell r="AU146" t="str">
            <v>062</v>
          </cell>
          <cell r="AV146" t="str">
            <v>DINAS PENDIDIKAN - PPPK</v>
          </cell>
          <cell r="AW146" t="str">
            <v>SDN TELUK TIRAM 01</v>
          </cell>
          <cell r="AX146" t="str">
            <v>B - 52</v>
          </cell>
        </row>
        <row r="147">
          <cell r="A147" t="str">
            <v>197107312022212001</v>
          </cell>
          <cell r="B147" t="str">
            <v>SAIDAH, S.Pd</v>
          </cell>
          <cell r="C147" t="str">
            <v>6371037107710006</v>
          </cell>
          <cell r="D147" t="str">
            <v>31-Jul-71</v>
          </cell>
          <cell r="F147" t="str">
            <v>JFU</v>
          </cell>
          <cell r="G147" t="str">
            <v>00</v>
          </cell>
          <cell r="H147" t="str">
            <v>III/a</v>
          </cell>
          <cell r="I147" t="str">
            <v>P3K</v>
          </cell>
          <cell r="K147" t="str">
            <v>YA</v>
          </cell>
          <cell r="M147" t="str">
            <v>JUHRIAN</v>
          </cell>
          <cell r="N147" t="str">
            <v>122</v>
          </cell>
          <cell r="O147" t="str">
            <v>BPD KALSEL</v>
          </cell>
          <cell r="P147" t="str">
            <v>163405251731000</v>
          </cell>
          <cell r="Q147" t="str">
            <v>0010301118988</v>
          </cell>
          <cell r="R147" t="str">
            <v>K1</v>
          </cell>
          <cell r="S147">
            <v>0</v>
          </cell>
          <cell r="T147">
            <v>1</v>
          </cell>
          <cell r="U147" t="str">
            <v>1</v>
          </cell>
          <cell r="V147">
            <v>2966500</v>
          </cell>
          <cell r="W147">
            <v>296650</v>
          </cell>
          <cell r="X147">
            <v>0</v>
          </cell>
          <cell r="Y147">
            <v>296650</v>
          </cell>
          <cell r="Z147">
            <v>0</v>
          </cell>
          <cell r="AA147">
            <v>0</v>
          </cell>
          <cell r="AB147">
            <v>0</v>
          </cell>
          <cell r="AC147">
            <v>185000</v>
          </cell>
          <cell r="AD147">
            <v>144840</v>
          </cell>
          <cell r="AE147">
            <v>0</v>
          </cell>
          <cell r="AF147">
            <v>44</v>
          </cell>
          <cell r="AG147">
            <v>137926</v>
          </cell>
          <cell r="AH147">
            <v>7120</v>
          </cell>
          <cell r="AI147">
            <v>21359</v>
          </cell>
          <cell r="AJ147">
            <v>106052</v>
          </cell>
          <cell r="AK147" t="str">
            <v>0</v>
          </cell>
          <cell r="AL147">
            <v>34482</v>
          </cell>
          <cell r="AM147">
            <v>0</v>
          </cell>
          <cell r="AN147" t="str">
            <v>0</v>
          </cell>
          <cell r="AO147">
            <v>306939</v>
          </cell>
          <cell r="AP147">
            <v>3452500</v>
          </cell>
          <cell r="AQ147">
            <v>0</v>
          </cell>
          <cell r="AR147">
            <v>0</v>
          </cell>
          <cell r="AS147" t="str">
            <v>0</v>
          </cell>
          <cell r="AT147" t="str">
            <v>0</v>
          </cell>
          <cell r="AU147" t="str">
            <v>062</v>
          </cell>
          <cell r="AV147" t="str">
            <v>DINAS PENDIDIKAN - PPPK</v>
          </cell>
          <cell r="AW147" t="str">
            <v>SDN TELUK TIRAM 01</v>
          </cell>
          <cell r="AX147" t="str">
            <v>B - 52</v>
          </cell>
        </row>
        <row r="148">
          <cell r="A148" t="str">
            <v>197211212022212002</v>
          </cell>
          <cell r="B148" t="str">
            <v>ARMIA HASNAWATI, S.Pd</v>
          </cell>
          <cell r="C148" t="str">
            <v>6371036111720004</v>
          </cell>
          <cell r="D148" t="str">
            <v>21-Nov-72</v>
          </cell>
          <cell r="F148" t="str">
            <v>JFU</v>
          </cell>
          <cell r="G148" t="str">
            <v>00</v>
          </cell>
          <cell r="H148" t="str">
            <v>III/a</v>
          </cell>
          <cell r="I148" t="str">
            <v>P3K</v>
          </cell>
          <cell r="K148" t="str">
            <v>TIDAK</v>
          </cell>
          <cell r="N148" t="str">
            <v>122</v>
          </cell>
          <cell r="O148" t="str">
            <v>BPD KALSEL</v>
          </cell>
          <cell r="P148" t="str">
            <v>165058439731000</v>
          </cell>
          <cell r="Q148" t="str">
            <v>3200507923</v>
          </cell>
          <cell r="R148" t="str">
            <v>T0</v>
          </cell>
          <cell r="S148">
            <v>0</v>
          </cell>
          <cell r="T148">
            <v>0</v>
          </cell>
          <cell r="U148" t="str">
            <v>0</v>
          </cell>
          <cell r="V148">
            <v>2966500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185000</v>
          </cell>
          <cell r="AD148">
            <v>72420</v>
          </cell>
          <cell r="AE148">
            <v>0</v>
          </cell>
          <cell r="AF148">
            <v>6</v>
          </cell>
          <cell r="AG148">
            <v>126060</v>
          </cell>
          <cell r="AH148">
            <v>7120</v>
          </cell>
          <cell r="AI148">
            <v>21359</v>
          </cell>
          <cell r="AJ148">
            <v>96411</v>
          </cell>
          <cell r="AK148" t="str">
            <v>0</v>
          </cell>
          <cell r="AL148">
            <v>31515</v>
          </cell>
          <cell r="AM148">
            <v>0</v>
          </cell>
          <cell r="AN148" t="str">
            <v>0</v>
          </cell>
          <cell r="AO148">
            <v>282465</v>
          </cell>
          <cell r="AP148">
            <v>3096000</v>
          </cell>
          <cell r="AQ148">
            <v>0</v>
          </cell>
          <cell r="AR148">
            <v>0</v>
          </cell>
          <cell r="AS148" t="str">
            <v>0</v>
          </cell>
          <cell r="AT148" t="str">
            <v>0</v>
          </cell>
          <cell r="AU148" t="str">
            <v>062</v>
          </cell>
          <cell r="AV148" t="str">
            <v>DINAS PENDIDIKAN - PPPK</v>
          </cell>
          <cell r="AW148" t="str">
            <v>SDN TELUK TIRAM 01</v>
          </cell>
          <cell r="AX148" t="str">
            <v>B - 52</v>
          </cell>
        </row>
        <row r="149">
          <cell r="A149" t="str">
            <v>199409152022211003</v>
          </cell>
          <cell r="B149" t="str">
            <v>MUHAMMAD IRWANDA, S.Pd</v>
          </cell>
          <cell r="C149" t="str">
            <v>6308051509940005</v>
          </cell>
          <cell r="D149" t="str">
            <v>15-Sep-94</v>
          </cell>
          <cell r="F149" t="str">
            <v>JFU</v>
          </cell>
          <cell r="G149" t="str">
            <v>00</v>
          </cell>
          <cell r="H149" t="str">
            <v>III/a</v>
          </cell>
          <cell r="I149" t="str">
            <v>P3K</v>
          </cell>
          <cell r="K149" t="str">
            <v>YA</v>
          </cell>
          <cell r="M149" t="str">
            <v>SUMAIYAH</v>
          </cell>
          <cell r="N149" t="str">
            <v>122</v>
          </cell>
          <cell r="O149" t="str">
            <v>BPD KALSEL</v>
          </cell>
          <cell r="P149" t="str">
            <v>925684375736000</v>
          </cell>
          <cell r="Q149" t="str">
            <v>0010301469435</v>
          </cell>
          <cell r="R149" t="str">
            <v>K2</v>
          </cell>
          <cell r="S149">
            <v>1</v>
          </cell>
          <cell r="T149">
            <v>1</v>
          </cell>
          <cell r="U149" t="str">
            <v>2</v>
          </cell>
          <cell r="V149">
            <v>2966500</v>
          </cell>
          <cell r="W149">
            <v>296650</v>
          </cell>
          <cell r="X149">
            <v>59330</v>
          </cell>
          <cell r="Y149">
            <v>355980</v>
          </cell>
          <cell r="Z149">
            <v>0</v>
          </cell>
          <cell r="AA149">
            <v>0</v>
          </cell>
          <cell r="AB149">
            <v>0</v>
          </cell>
          <cell r="AC149">
            <v>185000</v>
          </cell>
          <cell r="AD149">
            <v>217260</v>
          </cell>
          <cell r="AE149">
            <v>0</v>
          </cell>
          <cell r="AF149">
            <v>16</v>
          </cell>
          <cell r="AG149">
            <v>140299</v>
          </cell>
          <cell r="AH149">
            <v>7120</v>
          </cell>
          <cell r="AI149">
            <v>21359</v>
          </cell>
          <cell r="AJ149">
            <v>107981</v>
          </cell>
          <cell r="AK149" t="str">
            <v>0</v>
          </cell>
          <cell r="AL149">
            <v>35075</v>
          </cell>
          <cell r="AM149">
            <v>0</v>
          </cell>
          <cell r="AN149" t="str">
            <v>0</v>
          </cell>
          <cell r="AO149">
            <v>311834</v>
          </cell>
          <cell r="AP149">
            <v>3581700</v>
          </cell>
          <cell r="AQ149">
            <v>0</v>
          </cell>
          <cell r="AR149">
            <v>0</v>
          </cell>
          <cell r="AS149" t="str">
            <v>0</v>
          </cell>
          <cell r="AT149" t="str">
            <v>0</v>
          </cell>
          <cell r="AU149" t="str">
            <v>062</v>
          </cell>
          <cell r="AV149" t="str">
            <v>DINAS PENDIDIKAN - PPPK</v>
          </cell>
          <cell r="AW149" t="str">
            <v>SDN TELUK TIRAM 01</v>
          </cell>
          <cell r="AX149" t="str">
            <v>B - 52</v>
          </cell>
        </row>
        <row r="150">
          <cell r="A150" t="str">
            <v>199801112022212003</v>
          </cell>
          <cell r="B150" t="str">
            <v>ERMA RAMONA, S.Pd</v>
          </cell>
          <cell r="C150" t="str">
            <v>6371025101980004</v>
          </cell>
          <cell r="D150" t="str">
            <v>11-Jan-98</v>
          </cell>
          <cell r="F150" t="str">
            <v>JFU</v>
          </cell>
          <cell r="G150" t="str">
            <v>00</v>
          </cell>
          <cell r="H150" t="str">
            <v>III/a</v>
          </cell>
          <cell r="I150" t="str">
            <v>P3K</v>
          </cell>
          <cell r="K150" t="str">
            <v>TIDAK</v>
          </cell>
          <cell r="N150" t="str">
            <v>122</v>
          </cell>
          <cell r="O150" t="str">
            <v>BPD KALSEL</v>
          </cell>
          <cell r="P150" t="str">
            <v>535693659732000</v>
          </cell>
          <cell r="Q150" t="str">
            <v>3200518577</v>
          </cell>
          <cell r="R150" t="str">
            <v>T0</v>
          </cell>
          <cell r="S150">
            <v>0</v>
          </cell>
          <cell r="T150">
            <v>0</v>
          </cell>
          <cell r="U150" t="str">
            <v>0</v>
          </cell>
          <cell r="V150">
            <v>2966500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185000</v>
          </cell>
          <cell r="AD150">
            <v>72420</v>
          </cell>
          <cell r="AE150">
            <v>0</v>
          </cell>
          <cell r="AF150">
            <v>6</v>
          </cell>
          <cell r="AG150">
            <v>126060</v>
          </cell>
          <cell r="AH150">
            <v>7120</v>
          </cell>
          <cell r="AI150">
            <v>21359</v>
          </cell>
          <cell r="AJ150">
            <v>96411</v>
          </cell>
          <cell r="AK150" t="str">
            <v>0</v>
          </cell>
          <cell r="AL150">
            <v>31515</v>
          </cell>
          <cell r="AM150">
            <v>0</v>
          </cell>
          <cell r="AN150" t="str">
            <v>0</v>
          </cell>
          <cell r="AO150">
            <v>282465</v>
          </cell>
          <cell r="AP150">
            <v>3096000</v>
          </cell>
          <cell r="AQ150">
            <v>0</v>
          </cell>
          <cell r="AR150">
            <v>0</v>
          </cell>
          <cell r="AS150" t="str">
            <v>0</v>
          </cell>
          <cell r="AT150" t="str">
            <v>0</v>
          </cell>
          <cell r="AU150" t="str">
            <v>062</v>
          </cell>
          <cell r="AV150" t="str">
            <v>DINAS PENDIDIKAN - PPPK</v>
          </cell>
          <cell r="AW150" t="str">
            <v>SDN TELUK TIRAM 01</v>
          </cell>
          <cell r="AX150" t="str">
            <v>B - 52</v>
          </cell>
        </row>
        <row r="151">
          <cell r="A151" t="str">
            <v>198208202022212015</v>
          </cell>
          <cell r="B151" t="str">
            <v>MAHRIYANA, S.Pd.SD</v>
          </cell>
          <cell r="C151" t="str">
            <v>6371056008820011</v>
          </cell>
          <cell r="D151" t="str">
            <v>20-Aug-82</v>
          </cell>
          <cell r="F151" t="str">
            <v>JFU</v>
          </cell>
          <cell r="G151" t="str">
            <v>00</v>
          </cell>
          <cell r="H151" t="str">
            <v>III/a</v>
          </cell>
          <cell r="I151" t="str">
            <v>P3K</v>
          </cell>
          <cell r="K151" t="str">
            <v>YA</v>
          </cell>
          <cell r="M151" t="str">
            <v>HENDRA RIYAN NOOR</v>
          </cell>
          <cell r="N151" t="str">
            <v>122</v>
          </cell>
          <cell r="O151" t="str">
            <v>BPD KALSEL</v>
          </cell>
          <cell r="P151" t="str">
            <v>167251669731000</v>
          </cell>
          <cell r="Q151" t="str">
            <v>0010301193862</v>
          </cell>
          <cell r="R151" t="str">
            <v>K3</v>
          </cell>
          <cell r="S151">
            <v>2</v>
          </cell>
          <cell r="T151">
            <v>1</v>
          </cell>
          <cell r="U151" t="str">
            <v>3</v>
          </cell>
          <cell r="V151">
            <v>2966500</v>
          </cell>
          <cell r="W151">
            <v>296650</v>
          </cell>
          <cell r="X151">
            <v>118660</v>
          </cell>
          <cell r="Y151">
            <v>415310</v>
          </cell>
          <cell r="Z151">
            <v>0</v>
          </cell>
          <cell r="AA151">
            <v>0</v>
          </cell>
          <cell r="AB151">
            <v>0</v>
          </cell>
          <cell r="AC151">
            <v>185000</v>
          </cell>
          <cell r="AD151">
            <v>289680</v>
          </cell>
          <cell r="AE151">
            <v>0</v>
          </cell>
          <cell r="AF151">
            <v>87</v>
          </cell>
          <cell r="AG151">
            <v>142672</v>
          </cell>
          <cell r="AH151">
            <v>7120</v>
          </cell>
          <cell r="AI151">
            <v>21359</v>
          </cell>
          <cell r="AJ151">
            <v>109909</v>
          </cell>
          <cell r="AK151" t="str">
            <v>0</v>
          </cell>
          <cell r="AL151">
            <v>35668</v>
          </cell>
          <cell r="AM151">
            <v>0</v>
          </cell>
          <cell r="AN151" t="str">
            <v>0</v>
          </cell>
          <cell r="AO151">
            <v>316728</v>
          </cell>
          <cell r="AP151">
            <v>3711000</v>
          </cell>
          <cell r="AQ151">
            <v>0</v>
          </cell>
          <cell r="AR151">
            <v>0</v>
          </cell>
          <cell r="AS151" t="str">
            <v>0</v>
          </cell>
          <cell r="AT151" t="str">
            <v>0</v>
          </cell>
          <cell r="AU151" t="str">
            <v>062</v>
          </cell>
          <cell r="AV151" t="str">
            <v>DINAS PENDIDIKAN - PPPK</v>
          </cell>
          <cell r="AW151" t="str">
            <v>SDN TELUK TIRAM 02</v>
          </cell>
          <cell r="AX151" t="str">
            <v>B - 53</v>
          </cell>
        </row>
        <row r="152">
          <cell r="A152" t="str">
            <v>199011022022212008</v>
          </cell>
          <cell r="B152" t="str">
            <v>DAHLIA, S.Pd</v>
          </cell>
          <cell r="C152" t="str">
            <v>6303024211900001</v>
          </cell>
          <cell r="D152" t="str">
            <v>02-Nov-90</v>
          </cell>
          <cell r="F152" t="str">
            <v>JFU</v>
          </cell>
          <cell r="G152" t="str">
            <v>00</v>
          </cell>
          <cell r="H152" t="str">
            <v>III/a</v>
          </cell>
          <cell r="I152" t="str">
            <v>P3K</v>
          </cell>
          <cell r="K152" t="str">
            <v>YA</v>
          </cell>
          <cell r="M152" t="str">
            <v>DEFRY DHARMAWAN, A. MD.</v>
          </cell>
          <cell r="N152" t="str">
            <v>122</v>
          </cell>
          <cell r="O152" t="str">
            <v>BPD KALSEL</v>
          </cell>
          <cell r="P152" t="str">
            <v>727681512732000</v>
          </cell>
          <cell r="Q152" t="str">
            <v>0180306002454</v>
          </cell>
          <cell r="R152" t="str">
            <v>K3</v>
          </cell>
          <cell r="S152">
            <v>2</v>
          </cell>
          <cell r="T152">
            <v>1</v>
          </cell>
          <cell r="U152" t="str">
            <v>3</v>
          </cell>
          <cell r="V152">
            <v>2966500</v>
          </cell>
          <cell r="W152">
            <v>296650</v>
          </cell>
          <cell r="X152">
            <v>118660</v>
          </cell>
          <cell r="Y152">
            <v>415310</v>
          </cell>
          <cell r="Z152">
            <v>0</v>
          </cell>
          <cell r="AA152">
            <v>0</v>
          </cell>
          <cell r="AB152">
            <v>0</v>
          </cell>
          <cell r="AC152">
            <v>185000</v>
          </cell>
          <cell r="AD152">
            <v>289680</v>
          </cell>
          <cell r="AE152">
            <v>0</v>
          </cell>
          <cell r="AF152">
            <v>87</v>
          </cell>
          <cell r="AG152">
            <v>142672</v>
          </cell>
          <cell r="AH152">
            <v>7120</v>
          </cell>
          <cell r="AI152">
            <v>21359</v>
          </cell>
          <cell r="AJ152">
            <v>109909</v>
          </cell>
          <cell r="AK152" t="str">
            <v>0</v>
          </cell>
          <cell r="AL152">
            <v>35668</v>
          </cell>
          <cell r="AM152">
            <v>0</v>
          </cell>
          <cell r="AN152" t="str">
            <v>0</v>
          </cell>
          <cell r="AO152">
            <v>316728</v>
          </cell>
          <cell r="AP152">
            <v>3711000</v>
          </cell>
          <cell r="AQ152">
            <v>0</v>
          </cell>
          <cell r="AR152">
            <v>0</v>
          </cell>
          <cell r="AS152" t="str">
            <v>0</v>
          </cell>
          <cell r="AT152" t="str">
            <v>0</v>
          </cell>
          <cell r="AU152" t="str">
            <v>062</v>
          </cell>
          <cell r="AV152" t="str">
            <v>DINAS PENDIDIKAN - PPPK</v>
          </cell>
          <cell r="AW152" t="str">
            <v>SDN TELUK TIRAM 02</v>
          </cell>
          <cell r="AX152" t="str">
            <v>B - 53</v>
          </cell>
        </row>
        <row r="153">
          <cell r="A153" t="str">
            <v>199312282022212007</v>
          </cell>
          <cell r="B153" t="str">
            <v>NURJAMILIA, S.Pd</v>
          </cell>
          <cell r="C153" t="str">
            <v>6371036812930004</v>
          </cell>
          <cell r="D153" t="str">
            <v>28-Dec-93</v>
          </cell>
          <cell r="F153" t="str">
            <v>JFU</v>
          </cell>
          <cell r="G153" t="str">
            <v>00</v>
          </cell>
          <cell r="H153" t="str">
            <v>III/a</v>
          </cell>
          <cell r="I153" t="str">
            <v>P3K</v>
          </cell>
          <cell r="K153" t="str">
            <v>YA</v>
          </cell>
          <cell r="M153" t="str">
            <v>AKHMAD SYARIF, S.KOM</v>
          </cell>
          <cell r="N153" t="str">
            <v>122</v>
          </cell>
          <cell r="O153" t="str">
            <v>BPD KALSEL</v>
          </cell>
          <cell r="P153" t="str">
            <v>952218931731000</v>
          </cell>
          <cell r="Q153" t="str">
            <v>3200531719</v>
          </cell>
          <cell r="R153" t="str">
            <v>K2</v>
          </cell>
          <cell r="S153">
            <v>1</v>
          </cell>
          <cell r="T153">
            <v>1</v>
          </cell>
          <cell r="U153" t="str">
            <v>2</v>
          </cell>
          <cell r="V153">
            <v>2966500</v>
          </cell>
          <cell r="W153">
            <v>296650</v>
          </cell>
          <cell r="X153">
            <v>59330</v>
          </cell>
          <cell r="Y153">
            <v>355980</v>
          </cell>
          <cell r="Z153">
            <v>0</v>
          </cell>
          <cell r="AA153">
            <v>0</v>
          </cell>
          <cell r="AB153">
            <v>0</v>
          </cell>
          <cell r="AC153">
            <v>185000</v>
          </cell>
          <cell r="AD153">
            <v>217260</v>
          </cell>
          <cell r="AE153">
            <v>0</v>
          </cell>
          <cell r="AF153">
            <v>16</v>
          </cell>
          <cell r="AG153">
            <v>140299</v>
          </cell>
          <cell r="AH153">
            <v>7120</v>
          </cell>
          <cell r="AI153">
            <v>21359</v>
          </cell>
          <cell r="AJ153">
            <v>107981</v>
          </cell>
          <cell r="AK153" t="str">
            <v>0</v>
          </cell>
          <cell r="AL153">
            <v>35075</v>
          </cell>
          <cell r="AM153">
            <v>0</v>
          </cell>
          <cell r="AN153" t="str">
            <v>0</v>
          </cell>
          <cell r="AO153">
            <v>311834</v>
          </cell>
          <cell r="AP153">
            <v>3581700</v>
          </cell>
          <cell r="AQ153">
            <v>0</v>
          </cell>
          <cell r="AR153">
            <v>0</v>
          </cell>
          <cell r="AS153" t="str">
            <v>0</v>
          </cell>
          <cell r="AT153" t="str">
            <v>0</v>
          </cell>
          <cell r="AU153" t="str">
            <v>062</v>
          </cell>
          <cell r="AV153" t="str">
            <v>DINAS PENDIDIKAN - PPPK</v>
          </cell>
          <cell r="AW153" t="str">
            <v>SDN TELUK TIRAM 02</v>
          </cell>
          <cell r="AX153" t="str">
            <v>B - 53</v>
          </cell>
        </row>
        <row r="154">
          <cell r="A154" t="str">
            <v>199712212022211002</v>
          </cell>
          <cell r="B154" t="str">
            <v>FIRMAN ALMADANI, S.Pd</v>
          </cell>
          <cell r="C154" t="str">
            <v>6301082112970001</v>
          </cell>
          <cell r="D154" t="str">
            <v>21-Dec-97</v>
          </cell>
          <cell r="F154" t="str">
            <v>JFU</v>
          </cell>
          <cell r="G154" t="str">
            <v>00</v>
          </cell>
          <cell r="H154" t="str">
            <v>III/a</v>
          </cell>
          <cell r="I154" t="str">
            <v>P3K</v>
          </cell>
          <cell r="K154" t="str">
            <v>TIDAK</v>
          </cell>
          <cell r="N154" t="str">
            <v>122</v>
          </cell>
          <cell r="O154" t="str">
            <v>BPD KALSEL</v>
          </cell>
          <cell r="P154" t="str">
            <v>954381794732000</v>
          </cell>
          <cell r="Q154" t="str">
            <v>3200511173</v>
          </cell>
          <cell r="R154" t="str">
            <v>T0</v>
          </cell>
          <cell r="S154">
            <v>0</v>
          </cell>
          <cell r="T154">
            <v>0</v>
          </cell>
          <cell r="U154" t="str">
            <v>0</v>
          </cell>
          <cell r="V154">
            <v>2966500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185000</v>
          </cell>
          <cell r="AD154">
            <v>72420</v>
          </cell>
          <cell r="AE154">
            <v>0</v>
          </cell>
          <cell r="AF154">
            <v>6</v>
          </cell>
          <cell r="AG154">
            <v>126060</v>
          </cell>
          <cell r="AH154">
            <v>7120</v>
          </cell>
          <cell r="AI154">
            <v>21359</v>
          </cell>
          <cell r="AJ154">
            <v>96411</v>
          </cell>
          <cell r="AK154" t="str">
            <v>0</v>
          </cell>
          <cell r="AL154">
            <v>31515</v>
          </cell>
          <cell r="AM154">
            <v>0</v>
          </cell>
          <cell r="AN154" t="str">
            <v>0</v>
          </cell>
          <cell r="AO154">
            <v>282465</v>
          </cell>
          <cell r="AP154">
            <v>3096000</v>
          </cell>
          <cell r="AQ154">
            <v>0</v>
          </cell>
          <cell r="AR154">
            <v>0</v>
          </cell>
          <cell r="AS154" t="str">
            <v>0</v>
          </cell>
          <cell r="AT154" t="str">
            <v>0</v>
          </cell>
          <cell r="AU154" t="str">
            <v>062</v>
          </cell>
          <cell r="AV154" t="str">
            <v>DINAS PENDIDIKAN - PPPK</v>
          </cell>
          <cell r="AW154" t="str">
            <v>SDN TELUK TIRAM 02</v>
          </cell>
          <cell r="AX154" t="str">
            <v>B - 53</v>
          </cell>
        </row>
        <row r="155">
          <cell r="A155" t="str">
            <v>197805042022211005</v>
          </cell>
          <cell r="B155" t="str">
            <v>AHMAD RIDHA, S.Pd</v>
          </cell>
          <cell r="C155" t="str">
            <v>6371040405780010</v>
          </cell>
          <cell r="D155" t="str">
            <v>04-May-78</v>
          </cell>
          <cell r="F155" t="str">
            <v>JFU</v>
          </cell>
          <cell r="G155" t="str">
            <v>00</v>
          </cell>
          <cell r="H155" t="str">
            <v>III/a</v>
          </cell>
          <cell r="I155" t="str">
            <v>P3K</v>
          </cell>
          <cell r="K155" t="str">
            <v>YA</v>
          </cell>
          <cell r="M155" t="str">
            <v>SUSANTY</v>
          </cell>
          <cell r="N155" t="str">
            <v>122</v>
          </cell>
          <cell r="O155" t="str">
            <v>BPD KALSEL</v>
          </cell>
          <cell r="P155" t="str">
            <v>167357383731000</v>
          </cell>
          <cell r="Q155" t="str">
            <v>0010301196565</v>
          </cell>
          <cell r="R155" t="str">
            <v>K2</v>
          </cell>
          <cell r="S155">
            <v>1</v>
          </cell>
          <cell r="T155">
            <v>1</v>
          </cell>
          <cell r="U155" t="str">
            <v>2</v>
          </cell>
          <cell r="V155">
            <v>2966500</v>
          </cell>
          <cell r="W155">
            <v>296650</v>
          </cell>
          <cell r="X155">
            <v>59330</v>
          </cell>
          <cell r="Y155">
            <v>355980</v>
          </cell>
          <cell r="Z155">
            <v>0</v>
          </cell>
          <cell r="AA155">
            <v>0</v>
          </cell>
          <cell r="AB155">
            <v>0</v>
          </cell>
          <cell r="AC155">
            <v>185000</v>
          </cell>
          <cell r="AD155">
            <v>217260</v>
          </cell>
          <cell r="AE155">
            <v>0</v>
          </cell>
          <cell r="AF155">
            <v>16</v>
          </cell>
          <cell r="AG155">
            <v>140299</v>
          </cell>
          <cell r="AH155">
            <v>7120</v>
          </cell>
          <cell r="AI155">
            <v>21359</v>
          </cell>
          <cell r="AJ155">
            <v>107981</v>
          </cell>
          <cell r="AK155" t="str">
            <v>0</v>
          </cell>
          <cell r="AL155">
            <v>35075</v>
          </cell>
          <cell r="AM155">
            <v>0</v>
          </cell>
          <cell r="AN155" t="str">
            <v>0</v>
          </cell>
          <cell r="AO155">
            <v>311834</v>
          </cell>
          <cell r="AP155">
            <v>3581700</v>
          </cell>
          <cell r="AQ155">
            <v>0</v>
          </cell>
          <cell r="AR155">
            <v>0</v>
          </cell>
          <cell r="AS155" t="str">
            <v>0</v>
          </cell>
          <cell r="AT155" t="str">
            <v>0</v>
          </cell>
          <cell r="AU155" t="str">
            <v>062</v>
          </cell>
          <cell r="AV155" t="str">
            <v>DINAS PENDIDIKAN - PPPK</v>
          </cell>
          <cell r="AW155" t="str">
            <v>SDN TELUK TIRAM 05</v>
          </cell>
          <cell r="AX155" t="str">
            <v>B - 56</v>
          </cell>
        </row>
        <row r="156">
          <cell r="A156" t="str">
            <v>199701182022212001</v>
          </cell>
          <cell r="B156" t="str">
            <v>NORAFIDAH AFNI, S.Pd</v>
          </cell>
          <cell r="C156" t="str">
            <v>6371035801970004</v>
          </cell>
          <cell r="D156" t="str">
            <v>18-Jan-97</v>
          </cell>
          <cell r="F156" t="str">
            <v>JFU</v>
          </cell>
          <cell r="G156" t="str">
            <v>00</v>
          </cell>
          <cell r="H156" t="str">
            <v>III/a</v>
          </cell>
          <cell r="I156" t="str">
            <v>P3K</v>
          </cell>
          <cell r="K156" t="str">
            <v>TIDAK</v>
          </cell>
          <cell r="N156" t="str">
            <v>122</v>
          </cell>
          <cell r="O156" t="str">
            <v>BPD KALSEL</v>
          </cell>
          <cell r="P156" t="str">
            <v>630331221731000</v>
          </cell>
          <cell r="Q156" t="str">
            <v>3200510517</v>
          </cell>
          <cell r="R156" t="str">
            <v>T0</v>
          </cell>
          <cell r="S156">
            <v>0</v>
          </cell>
          <cell r="T156">
            <v>0</v>
          </cell>
          <cell r="U156" t="str">
            <v>0</v>
          </cell>
          <cell r="V156">
            <v>2966500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185000</v>
          </cell>
          <cell r="AD156">
            <v>72420</v>
          </cell>
          <cell r="AE156">
            <v>0</v>
          </cell>
          <cell r="AF156">
            <v>6</v>
          </cell>
          <cell r="AG156">
            <v>126060</v>
          </cell>
          <cell r="AH156">
            <v>7120</v>
          </cell>
          <cell r="AI156">
            <v>21359</v>
          </cell>
          <cell r="AJ156">
            <v>96411</v>
          </cell>
          <cell r="AK156" t="str">
            <v>0</v>
          </cell>
          <cell r="AL156">
            <v>31515</v>
          </cell>
          <cell r="AM156">
            <v>0</v>
          </cell>
          <cell r="AN156" t="str">
            <v>0</v>
          </cell>
          <cell r="AO156">
            <v>282465</v>
          </cell>
          <cell r="AP156">
            <v>3096000</v>
          </cell>
          <cell r="AQ156">
            <v>0</v>
          </cell>
          <cell r="AR156">
            <v>0</v>
          </cell>
          <cell r="AS156" t="str">
            <v>0</v>
          </cell>
          <cell r="AT156" t="str">
            <v>0</v>
          </cell>
          <cell r="AU156" t="str">
            <v>062</v>
          </cell>
          <cell r="AV156" t="str">
            <v>DINAS PENDIDIKAN - PPPK</v>
          </cell>
          <cell r="AW156" t="str">
            <v>SDN TELUK TIRAM 05</v>
          </cell>
          <cell r="AX156" t="str">
            <v>B - 56</v>
          </cell>
        </row>
        <row r="157">
          <cell r="A157" t="str">
            <v>199807152022212001</v>
          </cell>
          <cell r="B157" t="str">
            <v>RISDA, S.Pd</v>
          </cell>
          <cell r="C157" t="str">
            <v>6371055507980006</v>
          </cell>
          <cell r="D157" t="str">
            <v>15-Jul-98</v>
          </cell>
          <cell r="F157" t="str">
            <v>JFU</v>
          </cell>
          <cell r="G157" t="str">
            <v>00</v>
          </cell>
          <cell r="H157" t="str">
            <v>III/a</v>
          </cell>
          <cell r="I157" t="str">
            <v>P3K</v>
          </cell>
          <cell r="K157" t="str">
            <v>YA</v>
          </cell>
          <cell r="L157" t="str">
            <v/>
          </cell>
          <cell r="M157" t="str">
            <v>SLAMET NURDIANSYAH</v>
          </cell>
          <cell r="N157" t="str">
            <v>122</v>
          </cell>
          <cell r="O157" t="str">
            <v>BPD KALSEL</v>
          </cell>
          <cell r="P157" t="str">
            <v>630504405731000</v>
          </cell>
          <cell r="Q157" t="str">
            <v>3200513192</v>
          </cell>
          <cell r="R157" t="str">
            <v>K1</v>
          </cell>
          <cell r="S157">
            <v>0</v>
          </cell>
          <cell r="T157">
            <v>1</v>
          </cell>
          <cell r="U157" t="str">
            <v>1</v>
          </cell>
          <cell r="V157">
            <v>2966500</v>
          </cell>
          <cell r="W157">
            <v>296650</v>
          </cell>
          <cell r="X157">
            <v>0</v>
          </cell>
          <cell r="Y157">
            <v>296650</v>
          </cell>
          <cell r="Z157">
            <v>0</v>
          </cell>
          <cell r="AA157">
            <v>0</v>
          </cell>
          <cell r="AB157">
            <v>0</v>
          </cell>
          <cell r="AC157">
            <v>185000</v>
          </cell>
          <cell r="AD157">
            <v>144840</v>
          </cell>
          <cell r="AE157">
            <v>0</v>
          </cell>
          <cell r="AF157">
            <v>44</v>
          </cell>
          <cell r="AG157">
            <v>137926</v>
          </cell>
          <cell r="AH157">
            <v>7120</v>
          </cell>
          <cell r="AI157">
            <v>21359</v>
          </cell>
          <cell r="AJ157">
            <v>106052</v>
          </cell>
          <cell r="AK157" t="str">
            <v>0</v>
          </cell>
          <cell r="AL157">
            <v>34482</v>
          </cell>
          <cell r="AM157">
            <v>0</v>
          </cell>
          <cell r="AN157" t="str">
            <v>0</v>
          </cell>
          <cell r="AO157">
            <v>306939</v>
          </cell>
          <cell r="AP157">
            <v>3452500</v>
          </cell>
          <cell r="AQ157">
            <v>0</v>
          </cell>
          <cell r="AR157">
            <v>0</v>
          </cell>
          <cell r="AS157" t="str">
            <v>0</v>
          </cell>
          <cell r="AT157" t="str">
            <v>0</v>
          </cell>
          <cell r="AU157" t="str">
            <v>062</v>
          </cell>
          <cell r="AV157" t="str">
            <v>DINAS PENDIDIKAN - PPPK</v>
          </cell>
          <cell r="AW157" t="str">
            <v>SDN TELUK TIRAM 05</v>
          </cell>
          <cell r="AX157" t="str">
            <v>B - 56</v>
          </cell>
        </row>
        <row r="158">
          <cell r="A158" t="str">
            <v>198010242022212007</v>
          </cell>
          <cell r="B158" t="str">
            <v>JAMIYAH, S.Pd</v>
          </cell>
          <cell r="C158" t="str">
            <v>6303026410800002</v>
          </cell>
          <cell r="D158" t="str">
            <v>24-Oct-80</v>
          </cell>
          <cell r="F158" t="str">
            <v>JFU</v>
          </cell>
          <cell r="G158" t="str">
            <v>00</v>
          </cell>
          <cell r="H158" t="str">
            <v>III/a</v>
          </cell>
          <cell r="I158" t="str">
            <v>P3K</v>
          </cell>
          <cell r="K158" t="str">
            <v>YA</v>
          </cell>
          <cell r="M158" t="str">
            <v>M SOPIAN</v>
          </cell>
          <cell r="N158" t="str">
            <v>122</v>
          </cell>
          <cell r="O158" t="str">
            <v>BPD KALSEL</v>
          </cell>
          <cell r="P158" t="str">
            <v>167179712732000</v>
          </cell>
          <cell r="Q158" t="str">
            <v>0010301160347</v>
          </cell>
          <cell r="R158" t="str">
            <v>K2</v>
          </cell>
          <cell r="S158">
            <v>1</v>
          </cell>
          <cell r="T158">
            <v>1</v>
          </cell>
          <cell r="U158" t="str">
            <v>2</v>
          </cell>
          <cell r="V158">
            <v>2966500</v>
          </cell>
          <cell r="W158">
            <v>296650</v>
          </cell>
          <cell r="X158">
            <v>59330</v>
          </cell>
          <cell r="Y158">
            <v>355980</v>
          </cell>
          <cell r="Z158">
            <v>0</v>
          </cell>
          <cell r="AA158">
            <v>0</v>
          </cell>
          <cell r="AB158">
            <v>0</v>
          </cell>
          <cell r="AC158">
            <v>185000</v>
          </cell>
          <cell r="AD158">
            <v>217260</v>
          </cell>
          <cell r="AE158">
            <v>0</v>
          </cell>
          <cell r="AF158">
            <v>16</v>
          </cell>
          <cell r="AG158">
            <v>140299</v>
          </cell>
          <cell r="AH158">
            <v>7120</v>
          </cell>
          <cell r="AI158">
            <v>21359</v>
          </cell>
          <cell r="AJ158">
            <v>107981</v>
          </cell>
          <cell r="AK158" t="str">
            <v>0</v>
          </cell>
          <cell r="AL158">
            <v>35075</v>
          </cell>
          <cell r="AM158">
            <v>0</v>
          </cell>
          <cell r="AN158" t="str">
            <v>0</v>
          </cell>
          <cell r="AO158">
            <v>311834</v>
          </cell>
          <cell r="AP158">
            <v>3581700</v>
          </cell>
          <cell r="AQ158">
            <v>0</v>
          </cell>
          <cell r="AR158">
            <v>0</v>
          </cell>
          <cell r="AS158" t="str">
            <v>0</v>
          </cell>
          <cell r="AT158" t="str">
            <v>0</v>
          </cell>
          <cell r="AU158" t="str">
            <v>062</v>
          </cell>
          <cell r="AV158" t="str">
            <v>DINAS PENDIDIKAN - PPPK</v>
          </cell>
          <cell r="AW158" t="str">
            <v>SDN TELUK TIRAM 06</v>
          </cell>
          <cell r="AX158" t="str">
            <v>B - 57</v>
          </cell>
        </row>
        <row r="159">
          <cell r="A159" t="str">
            <v>198303172022211005</v>
          </cell>
          <cell r="B159" t="str">
            <v>M. TAHER, S.Pd</v>
          </cell>
          <cell r="C159" t="str">
            <v>6371031703830013</v>
          </cell>
          <cell r="D159" t="str">
            <v>17-Mar-83</v>
          </cell>
          <cell r="F159" t="str">
            <v>JFU</v>
          </cell>
          <cell r="G159" t="str">
            <v>00</v>
          </cell>
          <cell r="H159" t="str">
            <v>III/a</v>
          </cell>
          <cell r="I159" t="str">
            <v>P3K</v>
          </cell>
          <cell r="K159" t="str">
            <v>TIDAK</v>
          </cell>
          <cell r="N159" t="str">
            <v>122</v>
          </cell>
          <cell r="O159" t="str">
            <v>BPD KALSEL</v>
          </cell>
          <cell r="P159" t="str">
            <v>167253723731000</v>
          </cell>
          <cell r="Q159" t="str">
            <v>3201582457</v>
          </cell>
          <cell r="R159" t="str">
            <v>T0</v>
          </cell>
          <cell r="S159">
            <v>0</v>
          </cell>
          <cell r="T159">
            <v>0</v>
          </cell>
          <cell r="U159" t="str">
            <v>0</v>
          </cell>
          <cell r="V159">
            <v>2966500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185000</v>
          </cell>
          <cell r="AD159">
            <v>72420</v>
          </cell>
          <cell r="AE159">
            <v>0</v>
          </cell>
          <cell r="AF159">
            <v>6</v>
          </cell>
          <cell r="AG159">
            <v>126060</v>
          </cell>
          <cell r="AH159">
            <v>7120</v>
          </cell>
          <cell r="AI159">
            <v>21359</v>
          </cell>
          <cell r="AJ159">
            <v>96411</v>
          </cell>
          <cell r="AK159" t="str">
            <v>0</v>
          </cell>
          <cell r="AL159">
            <v>31515</v>
          </cell>
          <cell r="AM159">
            <v>0</v>
          </cell>
          <cell r="AN159" t="str">
            <v>0</v>
          </cell>
          <cell r="AO159">
            <v>282465</v>
          </cell>
          <cell r="AP159">
            <v>3096000</v>
          </cell>
          <cell r="AQ159">
            <v>0</v>
          </cell>
          <cell r="AR159">
            <v>0</v>
          </cell>
          <cell r="AS159" t="str">
            <v>0</v>
          </cell>
          <cell r="AT159" t="str">
            <v>0</v>
          </cell>
          <cell r="AU159" t="str">
            <v>062</v>
          </cell>
          <cell r="AV159" t="str">
            <v>DINAS PENDIDIKAN - PPPK</v>
          </cell>
          <cell r="AW159" t="str">
            <v>SDN TELUK TIRAM 06</v>
          </cell>
          <cell r="AX159" t="str">
            <v>B - 57</v>
          </cell>
        </row>
        <row r="160">
          <cell r="A160" t="str">
            <v>198307272022212011</v>
          </cell>
          <cell r="B160" t="str">
            <v>NOOR MASITAH, S.Pd</v>
          </cell>
          <cell r="C160" t="str">
            <v>6371046707830002</v>
          </cell>
          <cell r="D160" t="str">
            <v>27-Jul-83</v>
          </cell>
          <cell r="F160" t="str">
            <v>JFU</v>
          </cell>
          <cell r="G160" t="str">
            <v>00</v>
          </cell>
          <cell r="H160" t="str">
            <v>III/a</v>
          </cell>
          <cell r="I160" t="str">
            <v>P3K</v>
          </cell>
          <cell r="K160" t="str">
            <v>YA</v>
          </cell>
          <cell r="M160" t="str">
            <v>RAMADHANSYAH SIREGAR</v>
          </cell>
          <cell r="N160" t="str">
            <v>122</v>
          </cell>
          <cell r="O160" t="str">
            <v>BPD KALSEL</v>
          </cell>
          <cell r="P160" t="str">
            <v>550671283731000</v>
          </cell>
          <cell r="Q160" t="str">
            <v>0010301160355</v>
          </cell>
          <cell r="R160" t="str">
            <v>K3</v>
          </cell>
          <cell r="S160">
            <v>2</v>
          </cell>
          <cell r="T160">
            <v>1</v>
          </cell>
          <cell r="U160" t="str">
            <v>3</v>
          </cell>
          <cell r="V160">
            <v>2966500</v>
          </cell>
          <cell r="W160">
            <v>296650</v>
          </cell>
          <cell r="X160">
            <v>118660</v>
          </cell>
          <cell r="Y160">
            <v>415310</v>
          </cell>
          <cell r="Z160">
            <v>0</v>
          </cell>
          <cell r="AA160">
            <v>0</v>
          </cell>
          <cell r="AB160">
            <v>0</v>
          </cell>
          <cell r="AC160">
            <v>185000</v>
          </cell>
          <cell r="AD160">
            <v>289680</v>
          </cell>
          <cell r="AE160">
            <v>0</v>
          </cell>
          <cell r="AF160">
            <v>87</v>
          </cell>
          <cell r="AG160">
            <v>142672</v>
          </cell>
          <cell r="AH160">
            <v>7120</v>
          </cell>
          <cell r="AI160">
            <v>21359</v>
          </cell>
          <cell r="AJ160">
            <v>109909</v>
          </cell>
          <cell r="AK160" t="str">
            <v>0</v>
          </cell>
          <cell r="AL160">
            <v>35668</v>
          </cell>
          <cell r="AM160">
            <v>0</v>
          </cell>
          <cell r="AN160" t="str">
            <v>0</v>
          </cell>
          <cell r="AO160">
            <v>316728</v>
          </cell>
          <cell r="AP160">
            <v>3711000</v>
          </cell>
          <cell r="AQ160">
            <v>0</v>
          </cell>
          <cell r="AR160">
            <v>0</v>
          </cell>
          <cell r="AS160" t="str">
            <v>0</v>
          </cell>
          <cell r="AT160" t="str">
            <v>0</v>
          </cell>
          <cell r="AU160" t="str">
            <v>062</v>
          </cell>
          <cell r="AV160" t="str">
            <v>DINAS PENDIDIKAN - PPPK</v>
          </cell>
          <cell r="AW160" t="str">
            <v>SDN TELUK TIRAM 06</v>
          </cell>
          <cell r="AX160" t="str">
            <v>B - 57</v>
          </cell>
        </row>
        <row r="161">
          <cell r="A161" t="str">
            <v>198905012022212013</v>
          </cell>
          <cell r="B161" t="str">
            <v>YANTI, S.Pd</v>
          </cell>
          <cell r="C161" t="str">
            <v>6371034105890008</v>
          </cell>
          <cell r="D161" t="str">
            <v>01-May-89</v>
          </cell>
          <cell r="F161" t="str">
            <v>JFU</v>
          </cell>
          <cell r="G161" t="str">
            <v>00</v>
          </cell>
          <cell r="H161" t="str">
            <v>III/a</v>
          </cell>
          <cell r="I161" t="str">
            <v>P3K</v>
          </cell>
          <cell r="K161" t="str">
            <v>YA</v>
          </cell>
          <cell r="M161" t="str">
            <v>NASRUN</v>
          </cell>
          <cell r="N161" t="str">
            <v>122</v>
          </cell>
          <cell r="O161" t="str">
            <v>BPD KALSEL</v>
          </cell>
          <cell r="P161" t="str">
            <v>922496070731000</v>
          </cell>
          <cell r="Q161" t="str">
            <v>0010301259188</v>
          </cell>
          <cell r="R161" t="str">
            <v>K3</v>
          </cell>
          <cell r="S161">
            <v>2</v>
          </cell>
          <cell r="T161">
            <v>1</v>
          </cell>
          <cell r="U161" t="str">
            <v>3</v>
          </cell>
          <cell r="V161">
            <v>2966500</v>
          </cell>
          <cell r="W161">
            <v>296650</v>
          </cell>
          <cell r="X161">
            <v>118660</v>
          </cell>
          <cell r="Y161">
            <v>415310</v>
          </cell>
          <cell r="Z161">
            <v>0</v>
          </cell>
          <cell r="AA161">
            <v>0</v>
          </cell>
          <cell r="AB161">
            <v>0</v>
          </cell>
          <cell r="AC161">
            <v>185000</v>
          </cell>
          <cell r="AD161">
            <v>289680</v>
          </cell>
          <cell r="AE161">
            <v>0</v>
          </cell>
          <cell r="AF161">
            <v>87</v>
          </cell>
          <cell r="AG161">
            <v>142672</v>
          </cell>
          <cell r="AH161">
            <v>7120</v>
          </cell>
          <cell r="AI161">
            <v>21359</v>
          </cell>
          <cell r="AJ161">
            <v>109909</v>
          </cell>
          <cell r="AK161" t="str">
            <v>0</v>
          </cell>
          <cell r="AL161">
            <v>35668</v>
          </cell>
          <cell r="AM161">
            <v>0</v>
          </cell>
          <cell r="AN161" t="str">
            <v>0</v>
          </cell>
          <cell r="AO161">
            <v>316728</v>
          </cell>
          <cell r="AP161">
            <v>3711000</v>
          </cell>
          <cell r="AQ161">
            <v>0</v>
          </cell>
          <cell r="AR161">
            <v>0</v>
          </cell>
          <cell r="AS161" t="str">
            <v>0</v>
          </cell>
          <cell r="AT161" t="str">
            <v>0</v>
          </cell>
          <cell r="AU161" t="str">
            <v>062</v>
          </cell>
          <cell r="AV161" t="str">
            <v>DINAS PENDIDIKAN - PPPK</v>
          </cell>
          <cell r="AW161" t="str">
            <v>SDN TELUK TIRAM 06</v>
          </cell>
          <cell r="AX161" t="str">
            <v>B - 57</v>
          </cell>
        </row>
        <row r="162">
          <cell r="A162" t="str">
            <v>199202072022212007</v>
          </cell>
          <cell r="B162" t="str">
            <v>LINDA LESTARI, S.Pd</v>
          </cell>
          <cell r="C162" t="str">
            <v>6212034702920002</v>
          </cell>
          <cell r="D162" t="str">
            <v>07-Feb-92</v>
          </cell>
          <cell r="F162" t="str">
            <v>JFU</v>
          </cell>
          <cell r="G162" t="str">
            <v>00</v>
          </cell>
          <cell r="H162" t="str">
            <v>III/a</v>
          </cell>
          <cell r="I162" t="str">
            <v>P3K</v>
          </cell>
          <cell r="K162" t="str">
            <v>YA</v>
          </cell>
          <cell r="M162" t="str">
            <v>HARRY WAHYUDI</v>
          </cell>
          <cell r="N162" t="str">
            <v>122</v>
          </cell>
          <cell r="O162" t="str">
            <v>BPD KALSEL</v>
          </cell>
          <cell r="P162" t="str">
            <v>832051163731000</v>
          </cell>
          <cell r="Q162" t="str">
            <v>0010301190582</v>
          </cell>
          <cell r="R162" t="str">
            <v>K3</v>
          </cell>
          <cell r="S162">
            <v>2</v>
          </cell>
          <cell r="T162">
            <v>1</v>
          </cell>
          <cell r="U162" t="str">
            <v>3</v>
          </cell>
          <cell r="V162">
            <v>2966500</v>
          </cell>
          <cell r="W162">
            <v>296650</v>
          </cell>
          <cell r="X162">
            <v>118660</v>
          </cell>
          <cell r="Y162">
            <v>415310</v>
          </cell>
          <cell r="Z162">
            <v>0</v>
          </cell>
          <cell r="AA162">
            <v>0</v>
          </cell>
          <cell r="AB162">
            <v>0</v>
          </cell>
          <cell r="AC162">
            <v>185000</v>
          </cell>
          <cell r="AD162">
            <v>289680</v>
          </cell>
          <cell r="AE162">
            <v>0</v>
          </cell>
          <cell r="AF162">
            <v>87</v>
          </cell>
          <cell r="AG162">
            <v>142672</v>
          </cell>
          <cell r="AH162">
            <v>7120</v>
          </cell>
          <cell r="AI162">
            <v>21359</v>
          </cell>
          <cell r="AJ162">
            <v>109909</v>
          </cell>
          <cell r="AK162" t="str">
            <v>0</v>
          </cell>
          <cell r="AL162">
            <v>35668</v>
          </cell>
          <cell r="AM162">
            <v>0</v>
          </cell>
          <cell r="AN162" t="str">
            <v>0</v>
          </cell>
          <cell r="AO162">
            <v>316728</v>
          </cell>
          <cell r="AP162">
            <v>3711000</v>
          </cell>
          <cell r="AQ162">
            <v>0</v>
          </cell>
          <cell r="AR162">
            <v>0</v>
          </cell>
          <cell r="AS162" t="str">
            <v>0</v>
          </cell>
          <cell r="AT162" t="str">
            <v>0</v>
          </cell>
          <cell r="AU162" t="str">
            <v>062</v>
          </cell>
          <cell r="AV162" t="str">
            <v>DINAS PENDIDIKAN - PPPK</v>
          </cell>
          <cell r="AW162" t="str">
            <v>SDN TELUK TIRAM 06</v>
          </cell>
          <cell r="AX162" t="str">
            <v>B - 57</v>
          </cell>
        </row>
        <row r="163">
          <cell r="A163" t="str">
            <v>199304272022212011</v>
          </cell>
          <cell r="B163" t="str">
            <v>SITI NURLAILA CAHYANI, S.Pd</v>
          </cell>
          <cell r="C163" t="str">
            <v>6371036704930004</v>
          </cell>
          <cell r="D163" t="str">
            <v>27-Apr-93</v>
          </cell>
          <cell r="F163" t="str">
            <v>JFU</v>
          </cell>
          <cell r="G163" t="str">
            <v>00</v>
          </cell>
          <cell r="H163" t="str">
            <v>III/a</v>
          </cell>
          <cell r="I163" t="str">
            <v>P3K</v>
          </cell>
          <cell r="K163" t="str">
            <v>TIDAK</v>
          </cell>
          <cell r="N163" t="str">
            <v>122</v>
          </cell>
          <cell r="O163" t="str">
            <v>BPD KALSEL</v>
          </cell>
          <cell r="P163" t="str">
            <v>922545504731000</v>
          </cell>
          <cell r="Q163" t="str">
            <v>0010301445562</v>
          </cell>
          <cell r="R163" t="str">
            <v>T0</v>
          </cell>
          <cell r="S163">
            <v>0</v>
          </cell>
          <cell r="T163">
            <v>0</v>
          </cell>
          <cell r="U163" t="str">
            <v>0</v>
          </cell>
          <cell r="V163">
            <v>2966500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185000</v>
          </cell>
          <cell r="AD163">
            <v>72420</v>
          </cell>
          <cell r="AE163">
            <v>0</v>
          </cell>
          <cell r="AF163">
            <v>6</v>
          </cell>
          <cell r="AG163">
            <v>126060</v>
          </cell>
          <cell r="AH163">
            <v>7120</v>
          </cell>
          <cell r="AI163">
            <v>21359</v>
          </cell>
          <cell r="AJ163">
            <v>96411</v>
          </cell>
          <cell r="AK163" t="str">
            <v>0</v>
          </cell>
          <cell r="AL163">
            <v>31515</v>
          </cell>
          <cell r="AM163">
            <v>0</v>
          </cell>
          <cell r="AN163" t="str">
            <v>0</v>
          </cell>
          <cell r="AO163">
            <v>282465</v>
          </cell>
          <cell r="AP163">
            <v>3096000</v>
          </cell>
          <cell r="AQ163">
            <v>0</v>
          </cell>
          <cell r="AR163">
            <v>0</v>
          </cell>
          <cell r="AS163" t="str">
            <v>0</v>
          </cell>
          <cell r="AT163" t="str">
            <v>0</v>
          </cell>
          <cell r="AU163" t="str">
            <v>062</v>
          </cell>
          <cell r="AV163" t="str">
            <v>DINAS PENDIDIKAN - PPPK</v>
          </cell>
          <cell r="AW163" t="str">
            <v>SDN TELUK TIRAM 06</v>
          </cell>
          <cell r="AX163" t="str">
            <v>B - 57</v>
          </cell>
        </row>
        <row r="164">
          <cell r="A164" t="str">
            <v>199409202022212003</v>
          </cell>
          <cell r="B164" t="str">
            <v>KIKY RIZKY MAULITA, S.Pd</v>
          </cell>
          <cell r="C164" t="str">
            <v>3515126009940001</v>
          </cell>
          <cell r="D164" t="str">
            <v>20-Sep-94</v>
          </cell>
          <cell r="F164" t="str">
            <v>JFU</v>
          </cell>
          <cell r="G164" t="str">
            <v>00</v>
          </cell>
          <cell r="H164" t="str">
            <v>III/a</v>
          </cell>
          <cell r="I164" t="str">
            <v>P3K</v>
          </cell>
          <cell r="K164" t="str">
            <v>TIDAK</v>
          </cell>
          <cell r="N164" t="str">
            <v>122</v>
          </cell>
          <cell r="O164" t="str">
            <v>BPD KALSEL</v>
          </cell>
          <cell r="P164" t="str">
            <v>937228187731000</v>
          </cell>
          <cell r="Q164" t="str">
            <v>0430319023248</v>
          </cell>
          <cell r="R164" t="str">
            <v>T0</v>
          </cell>
          <cell r="S164">
            <v>0</v>
          </cell>
          <cell r="T164">
            <v>0</v>
          </cell>
          <cell r="U164" t="str">
            <v>0</v>
          </cell>
          <cell r="V164">
            <v>2966500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185000</v>
          </cell>
          <cell r="AD164">
            <v>72420</v>
          </cell>
          <cell r="AE164">
            <v>0</v>
          </cell>
          <cell r="AF164">
            <v>6</v>
          </cell>
          <cell r="AG164">
            <v>126060</v>
          </cell>
          <cell r="AH164">
            <v>7120</v>
          </cell>
          <cell r="AI164">
            <v>21359</v>
          </cell>
          <cell r="AJ164">
            <v>96411</v>
          </cell>
          <cell r="AK164" t="str">
            <v>0</v>
          </cell>
          <cell r="AL164">
            <v>31515</v>
          </cell>
          <cell r="AM164">
            <v>0</v>
          </cell>
          <cell r="AN164" t="str">
            <v>0</v>
          </cell>
          <cell r="AO164">
            <v>282465</v>
          </cell>
          <cell r="AP164">
            <v>3096000</v>
          </cell>
          <cell r="AQ164">
            <v>0</v>
          </cell>
          <cell r="AR164">
            <v>0</v>
          </cell>
          <cell r="AS164" t="str">
            <v>0</v>
          </cell>
          <cell r="AT164" t="str">
            <v>0</v>
          </cell>
          <cell r="AU164" t="str">
            <v>062</v>
          </cell>
          <cell r="AV164" t="str">
            <v>DINAS PENDIDIKAN - PPPK</v>
          </cell>
          <cell r="AW164" t="str">
            <v>SDN TELUK TIRAM 06</v>
          </cell>
          <cell r="AX164" t="str">
            <v>B - 57</v>
          </cell>
        </row>
        <row r="165">
          <cell r="A165" t="str">
            <v>199711082022212005</v>
          </cell>
          <cell r="B165" t="str">
            <v>JAMIATUR RAHMI, S.Pd</v>
          </cell>
          <cell r="C165" t="str">
            <v>6371034811970008</v>
          </cell>
          <cell r="D165" t="str">
            <v>08-Nov-97</v>
          </cell>
          <cell r="F165" t="str">
            <v>JFU</v>
          </cell>
          <cell r="G165" t="str">
            <v>00</v>
          </cell>
          <cell r="H165" t="str">
            <v>III/a</v>
          </cell>
          <cell r="I165" t="str">
            <v>P3K</v>
          </cell>
          <cell r="K165" t="str">
            <v>TIDAK</v>
          </cell>
          <cell r="N165" t="str">
            <v>122</v>
          </cell>
          <cell r="O165" t="str">
            <v>BPD KALSEL</v>
          </cell>
          <cell r="P165" t="str">
            <v>534819685731000</v>
          </cell>
          <cell r="Q165" t="str">
            <v>3200582089</v>
          </cell>
          <cell r="R165" t="str">
            <v>T0</v>
          </cell>
          <cell r="S165">
            <v>0</v>
          </cell>
          <cell r="T165">
            <v>0</v>
          </cell>
          <cell r="U165" t="str">
            <v>0</v>
          </cell>
          <cell r="V165">
            <v>2966500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185000</v>
          </cell>
          <cell r="AD165">
            <v>72420</v>
          </cell>
          <cell r="AE165">
            <v>0</v>
          </cell>
          <cell r="AF165">
            <v>6</v>
          </cell>
          <cell r="AG165">
            <v>126060</v>
          </cell>
          <cell r="AH165">
            <v>7120</v>
          </cell>
          <cell r="AI165">
            <v>21359</v>
          </cell>
          <cell r="AJ165">
            <v>96411</v>
          </cell>
          <cell r="AK165" t="str">
            <v>0</v>
          </cell>
          <cell r="AL165">
            <v>31515</v>
          </cell>
          <cell r="AM165">
            <v>0</v>
          </cell>
          <cell r="AN165" t="str">
            <v>0</v>
          </cell>
          <cell r="AO165">
            <v>282465</v>
          </cell>
          <cell r="AP165">
            <v>3096000</v>
          </cell>
          <cell r="AQ165">
            <v>0</v>
          </cell>
          <cell r="AR165">
            <v>0</v>
          </cell>
          <cell r="AS165" t="str">
            <v>0</v>
          </cell>
          <cell r="AT165" t="str">
            <v>0</v>
          </cell>
          <cell r="AU165" t="str">
            <v>062</v>
          </cell>
          <cell r="AV165" t="str">
            <v>DINAS PENDIDIKAN - PPPK</v>
          </cell>
          <cell r="AW165" t="str">
            <v>SDN TELUK TIRAM 06</v>
          </cell>
          <cell r="AX165" t="str">
            <v>B - 57</v>
          </cell>
        </row>
        <row r="166">
          <cell r="A166" t="str">
            <v>197405052022212002</v>
          </cell>
          <cell r="B166" t="str">
            <v>HIDAYATUL RAHMAH, S.Pd</v>
          </cell>
          <cell r="C166" t="str">
            <v>6371034505740020</v>
          </cell>
          <cell r="D166" t="str">
            <v>05-May-74</v>
          </cell>
          <cell r="F166" t="str">
            <v>JFU</v>
          </cell>
          <cell r="G166" t="str">
            <v>00</v>
          </cell>
          <cell r="H166" t="str">
            <v>III/a</v>
          </cell>
          <cell r="I166" t="str">
            <v>P3K</v>
          </cell>
          <cell r="K166" t="str">
            <v>YA</v>
          </cell>
          <cell r="M166" t="str">
            <v>MASRUDI</v>
          </cell>
          <cell r="N166" t="str">
            <v>122</v>
          </cell>
          <cell r="O166" t="str">
            <v>BPD KALSEL</v>
          </cell>
          <cell r="P166" t="str">
            <v>159492016731000</v>
          </cell>
          <cell r="Q166" t="str">
            <v>3200533045</v>
          </cell>
          <cell r="R166" t="str">
            <v>K1</v>
          </cell>
          <cell r="S166">
            <v>0</v>
          </cell>
          <cell r="T166">
            <v>1</v>
          </cell>
          <cell r="U166" t="str">
            <v>1</v>
          </cell>
          <cell r="V166">
            <v>2966500</v>
          </cell>
          <cell r="W166">
            <v>296650</v>
          </cell>
          <cell r="X166">
            <v>0</v>
          </cell>
          <cell r="Y166">
            <v>296650</v>
          </cell>
          <cell r="Z166">
            <v>0</v>
          </cell>
          <cell r="AA166">
            <v>0</v>
          </cell>
          <cell r="AB166">
            <v>0</v>
          </cell>
          <cell r="AC166">
            <v>185000</v>
          </cell>
          <cell r="AD166">
            <v>144840</v>
          </cell>
          <cell r="AE166">
            <v>0</v>
          </cell>
          <cell r="AF166">
            <v>44</v>
          </cell>
          <cell r="AG166">
            <v>137926</v>
          </cell>
          <cell r="AH166">
            <v>7120</v>
          </cell>
          <cell r="AI166">
            <v>21359</v>
          </cell>
          <cell r="AJ166">
            <v>106052</v>
          </cell>
          <cell r="AK166" t="str">
            <v>0</v>
          </cell>
          <cell r="AL166">
            <v>34482</v>
          </cell>
          <cell r="AM166">
            <v>0</v>
          </cell>
          <cell r="AN166" t="str">
            <v>0</v>
          </cell>
          <cell r="AO166">
            <v>306939</v>
          </cell>
          <cell r="AP166">
            <v>3452500</v>
          </cell>
          <cell r="AQ166">
            <v>0</v>
          </cell>
          <cell r="AR166">
            <v>0</v>
          </cell>
          <cell r="AS166" t="str">
            <v>0</v>
          </cell>
          <cell r="AT166" t="str">
            <v>0</v>
          </cell>
          <cell r="AU166" t="str">
            <v>062</v>
          </cell>
          <cell r="AV166" t="str">
            <v>DINAS PENDIDIKAN - PPPK</v>
          </cell>
          <cell r="AW166" t="str">
            <v>SDN TELUK TIRAM 08</v>
          </cell>
          <cell r="AX166" t="str">
            <v>B - 58</v>
          </cell>
        </row>
        <row r="167">
          <cell r="A167" t="str">
            <v>198602062022212018</v>
          </cell>
          <cell r="B167" t="str">
            <v>ROSWYDA RAHAYU, S.Pd</v>
          </cell>
          <cell r="C167" t="str">
            <v>6371014602860009</v>
          </cell>
          <cell r="D167" t="str">
            <v>06-Feb-86</v>
          </cell>
          <cell r="F167" t="str">
            <v>JFU</v>
          </cell>
          <cell r="G167" t="str">
            <v>00</v>
          </cell>
          <cell r="H167" t="str">
            <v>III/a</v>
          </cell>
          <cell r="I167" t="str">
            <v>P3K</v>
          </cell>
          <cell r="K167" t="str">
            <v>YA</v>
          </cell>
          <cell r="M167" t="str">
            <v>M. CHABIR MU'TI</v>
          </cell>
          <cell r="N167" t="str">
            <v>122</v>
          </cell>
          <cell r="O167" t="str">
            <v>BPD KALSEL</v>
          </cell>
          <cell r="P167" t="str">
            <v>166491829731000</v>
          </cell>
          <cell r="Q167" t="str">
            <v>0010301191984</v>
          </cell>
          <cell r="R167" t="str">
            <v>K2</v>
          </cell>
          <cell r="S167">
            <v>1</v>
          </cell>
          <cell r="T167">
            <v>1</v>
          </cell>
          <cell r="U167" t="str">
            <v>2</v>
          </cell>
          <cell r="V167">
            <v>2966500</v>
          </cell>
          <cell r="W167">
            <v>296650</v>
          </cell>
          <cell r="X167">
            <v>59330</v>
          </cell>
          <cell r="Y167">
            <v>355980</v>
          </cell>
          <cell r="Z167">
            <v>0</v>
          </cell>
          <cell r="AA167">
            <v>0</v>
          </cell>
          <cell r="AB167">
            <v>0</v>
          </cell>
          <cell r="AC167">
            <v>185000</v>
          </cell>
          <cell r="AD167">
            <v>217260</v>
          </cell>
          <cell r="AE167">
            <v>0</v>
          </cell>
          <cell r="AF167">
            <v>16</v>
          </cell>
          <cell r="AG167">
            <v>140299</v>
          </cell>
          <cell r="AH167">
            <v>7120</v>
          </cell>
          <cell r="AI167">
            <v>21359</v>
          </cell>
          <cell r="AJ167">
            <v>107981</v>
          </cell>
          <cell r="AK167" t="str">
            <v>0</v>
          </cell>
          <cell r="AL167">
            <v>35075</v>
          </cell>
          <cell r="AM167">
            <v>0</v>
          </cell>
          <cell r="AN167" t="str">
            <v>0</v>
          </cell>
          <cell r="AO167">
            <v>311834</v>
          </cell>
          <cell r="AP167">
            <v>3581700</v>
          </cell>
          <cell r="AQ167">
            <v>0</v>
          </cell>
          <cell r="AR167">
            <v>0</v>
          </cell>
          <cell r="AS167" t="str">
            <v>0</v>
          </cell>
          <cell r="AT167" t="str">
            <v>0</v>
          </cell>
          <cell r="AU167" t="str">
            <v>062</v>
          </cell>
          <cell r="AV167" t="str">
            <v>DINAS PENDIDIKAN - PPPK</v>
          </cell>
          <cell r="AW167" t="str">
            <v>SDN TELUK TIRAM 08</v>
          </cell>
          <cell r="AX167" t="str">
            <v>B - 58</v>
          </cell>
        </row>
        <row r="168">
          <cell r="A168" t="str">
            <v>196609302022211001</v>
          </cell>
          <cell r="B168" t="str">
            <v>ABDUL HALIM, S.Pd</v>
          </cell>
          <cell r="C168" t="str">
            <v>6371033009660007</v>
          </cell>
          <cell r="D168" t="str">
            <v>30-Sep-66</v>
          </cell>
          <cell r="F168" t="str">
            <v>JFU</v>
          </cell>
          <cell r="G168" t="str">
            <v>00</v>
          </cell>
          <cell r="H168" t="str">
            <v>III/a</v>
          </cell>
          <cell r="I168" t="str">
            <v>P3K</v>
          </cell>
          <cell r="K168" t="str">
            <v>YA</v>
          </cell>
          <cell r="M168" t="str">
            <v>ANI UDAYANI</v>
          </cell>
          <cell r="N168" t="str">
            <v>122</v>
          </cell>
          <cell r="O168" t="str">
            <v>BPD KALSEL</v>
          </cell>
          <cell r="P168" t="str">
            <v>158507285731000</v>
          </cell>
          <cell r="Q168" t="str">
            <v>3200505653</v>
          </cell>
          <cell r="R168" t="str">
            <v>K1</v>
          </cell>
          <cell r="S168">
            <v>0</v>
          </cell>
          <cell r="T168">
            <v>1</v>
          </cell>
          <cell r="U168" t="str">
            <v>1</v>
          </cell>
          <cell r="V168">
            <v>2966500</v>
          </cell>
          <cell r="W168">
            <v>296650</v>
          </cell>
          <cell r="X168">
            <v>0</v>
          </cell>
          <cell r="Y168">
            <v>296650</v>
          </cell>
          <cell r="Z168">
            <v>0</v>
          </cell>
          <cell r="AA168">
            <v>0</v>
          </cell>
          <cell r="AB168">
            <v>0</v>
          </cell>
          <cell r="AC168">
            <v>185000</v>
          </cell>
          <cell r="AD168">
            <v>144840</v>
          </cell>
          <cell r="AE168">
            <v>0</v>
          </cell>
          <cell r="AF168">
            <v>44</v>
          </cell>
          <cell r="AG168">
            <v>137926</v>
          </cell>
          <cell r="AH168">
            <v>7120</v>
          </cell>
          <cell r="AI168">
            <v>21359</v>
          </cell>
          <cell r="AJ168">
            <v>106052</v>
          </cell>
          <cell r="AK168" t="str">
            <v>0</v>
          </cell>
          <cell r="AL168">
            <v>34482</v>
          </cell>
          <cell r="AM168">
            <v>0</v>
          </cell>
          <cell r="AN168" t="str">
            <v>0</v>
          </cell>
          <cell r="AO168">
            <v>306939</v>
          </cell>
          <cell r="AP168">
            <v>3452500</v>
          </cell>
          <cell r="AQ168">
            <v>0</v>
          </cell>
          <cell r="AR168">
            <v>0</v>
          </cell>
          <cell r="AS168" t="str">
            <v>0</v>
          </cell>
          <cell r="AT168" t="str">
            <v>0</v>
          </cell>
          <cell r="AU168" t="str">
            <v>062</v>
          </cell>
          <cell r="AV168" t="str">
            <v>DINAS PENDIDIKAN - PPPK</v>
          </cell>
          <cell r="AW168" t="str">
            <v>SDN TELAWANG 04</v>
          </cell>
          <cell r="AX168" t="str">
            <v>B - 60</v>
          </cell>
        </row>
        <row r="169">
          <cell r="A169" t="str">
            <v>198505182022212013</v>
          </cell>
          <cell r="B169" t="str">
            <v>NOR HARTATI ELLIYANI, S.Pd</v>
          </cell>
          <cell r="C169" t="str">
            <v>6371045805850009</v>
          </cell>
          <cell r="D169" t="str">
            <v>18-May-85</v>
          </cell>
          <cell r="F169" t="str">
            <v>JFU</v>
          </cell>
          <cell r="G169" t="str">
            <v>00</v>
          </cell>
          <cell r="H169" t="str">
            <v>III/a</v>
          </cell>
          <cell r="I169" t="str">
            <v>P3K</v>
          </cell>
          <cell r="K169" t="str">
            <v>TIDAK</v>
          </cell>
          <cell r="N169" t="str">
            <v>122</v>
          </cell>
          <cell r="O169" t="str">
            <v>BPD KALSEL</v>
          </cell>
          <cell r="P169" t="str">
            <v>167322320731000</v>
          </cell>
          <cell r="Q169" t="str">
            <v>0010301172987</v>
          </cell>
          <cell r="R169" t="str">
            <v>T1</v>
          </cell>
          <cell r="S169">
            <v>1</v>
          </cell>
          <cell r="T169">
            <v>0</v>
          </cell>
          <cell r="U169" t="str">
            <v>1</v>
          </cell>
          <cell r="V169">
            <v>2966500</v>
          </cell>
          <cell r="W169">
            <v>0</v>
          </cell>
          <cell r="X169">
            <v>59330</v>
          </cell>
          <cell r="Y169">
            <v>59330</v>
          </cell>
          <cell r="Z169">
            <v>0</v>
          </cell>
          <cell r="AA169">
            <v>0</v>
          </cell>
          <cell r="AB169">
            <v>0</v>
          </cell>
          <cell r="AC169">
            <v>185000</v>
          </cell>
          <cell r="AD169">
            <v>144840</v>
          </cell>
          <cell r="AE169">
            <v>0</v>
          </cell>
          <cell r="AF169">
            <v>77</v>
          </cell>
          <cell r="AG169">
            <v>128433</v>
          </cell>
          <cell r="AH169">
            <v>7120</v>
          </cell>
          <cell r="AI169">
            <v>21359</v>
          </cell>
          <cell r="AJ169">
            <v>98339</v>
          </cell>
          <cell r="AK169" t="str">
            <v>0</v>
          </cell>
          <cell r="AL169">
            <v>32108</v>
          </cell>
          <cell r="AM169">
            <v>0</v>
          </cell>
          <cell r="AN169" t="str">
            <v>0</v>
          </cell>
          <cell r="AO169">
            <v>287359</v>
          </cell>
          <cell r="AP169">
            <v>3225300</v>
          </cell>
          <cell r="AQ169">
            <v>0</v>
          </cell>
          <cell r="AR169">
            <v>0</v>
          </cell>
          <cell r="AS169" t="str">
            <v>0</v>
          </cell>
          <cell r="AT169" t="str">
            <v>0</v>
          </cell>
          <cell r="AU169" t="str">
            <v>062</v>
          </cell>
          <cell r="AV169" t="str">
            <v>DINAS PENDIDIKAN - PPPK</v>
          </cell>
          <cell r="AW169" t="str">
            <v>SDN TELAWANG 04</v>
          </cell>
          <cell r="AX169" t="str">
            <v>B - 60</v>
          </cell>
        </row>
        <row r="170">
          <cell r="A170" t="str">
            <v>198507062022212022</v>
          </cell>
          <cell r="B170" t="str">
            <v>EKA YUL FRIYANI, S.Pd</v>
          </cell>
          <cell r="C170" t="str">
            <v>6371044607850003</v>
          </cell>
          <cell r="D170" t="str">
            <v>06-Jul-85</v>
          </cell>
          <cell r="F170" t="str">
            <v>JFU</v>
          </cell>
          <cell r="G170" t="str">
            <v>00</v>
          </cell>
          <cell r="H170" t="str">
            <v>III/a</v>
          </cell>
          <cell r="I170" t="str">
            <v>P3K</v>
          </cell>
          <cell r="K170" t="str">
            <v>YA</v>
          </cell>
          <cell r="M170" t="str">
            <v>HIDAYAT TURAHMAN</v>
          </cell>
          <cell r="N170" t="str">
            <v>122</v>
          </cell>
          <cell r="O170" t="str">
            <v>BPD KALSEL</v>
          </cell>
          <cell r="P170" t="str">
            <v>164189797731000</v>
          </cell>
          <cell r="Q170" t="str">
            <v>0010301110061</v>
          </cell>
          <cell r="R170" t="str">
            <v>K2</v>
          </cell>
          <cell r="S170">
            <v>1</v>
          </cell>
          <cell r="T170">
            <v>1</v>
          </cell>
          <cell r="U170" t="str">
            <v>2</v>
          </cell>
          <cell r="V170">
            <v>2966500</v>
          </cell>
          <cell r="W170">
            <v>296650</v>
          </cell>
          <cell r="X170">
            <v>59330</v>
          </cell>
          <cell r="Y170">
            <v>355980</v>
          </cell>
          <cell r="Z170">
            <v>0</v>
          </cell>
          <cell r="AA170">
            <v>0</v>
          </cell>
          <cell r="AB170">
            <v>0</v>
          </cell>
          <cell r="AC170">
            <v>185000</v>
          </cell>
          <cell r="AD170">
            <v>217260</v>
          </cell>
          <cell r="AE170">
            <v>0</v>
          </cell>
          <cell r="AF170">
            <v>16</v>
          </cell>
          <cell r="AG170">
            <v>140299</v>
          </cell>
          <cell r="AH170">
            <v>7120</v>
          </cell>
          <cell r="AI170">
            <v>21359</v>
          </cell>
          <cell r="AJ170">
            <v>107981</v>
          </cell>
          <cell r="AK170" t="str">
            <v>0</v>
          </cell>
          <cell r="AL170">
            <v>35075</v>
          </cell>
          <cell r="AM170">
            <v>0</v>
          </cell>
          <cell r="AN170" t="str">
            <v>0</v>
          </cell>
          <cell r="AO170">
            <v>311834</v>
          </cell>
          <cell r="AP170">
            <v>3581700</v>
          </cell>
          <cell r="AQ170">
            <v>0</v>
          </cell>
          <cell r="AR170">
            <v>0</v>
          </cell>
          <cell r="AS170" t="str">
            <v>0</v>
          </cell>
          <cell r="AT170" t="str">
            <v>0</v>
          </cell>
          <cell r="AU170" t="str">
            <v>062</v>
          </cell>
          <cell r="AV170" t="str">
            <v>DINAS PENDIDIKAN - PPPK</v>
          </cell>
          <cell r="AW170" t="str">
            <v>SDN TELAWANG 04</v>
          </cell>
          <cell r="AX170" t="str">
            <v>B - 60</v>
          </cell>
        </row>
        <row r="171">
          <cell r="A171" t="str">
            <v>198901182022212006</v>
          </cell>
          <cell r="B171" t="str">
            <v>PUJI ASTUTI, S.Pd</v>
          </cell>
          <cell r="C171" t="str">
            <v>6371035801890005</v>
          </cell>
          <cell r="D171" t="str">
            <v>18-Jan-89</v>
          </cell>
          <cell r="F171" t="str">
            <v>JFU</v>
          </cell>
          <cell r="G171" t="str">
            <v>00</v>
          </cell>
          <cell r="H171" t="str">
            <v>III/a</v>
          </cell>
          <cell r="I171" t="str">
            <v>P3K</v>
          </cell>
          <cell r="K171" t="str">
            <v>YA</v>
          </cell>
          <cell r="M171" t="str">
            <v>AHMAD BAINI SHAFARUDIN</v>
          </cell>
          <cell r="N171" t="str">
            <v>122</v>
          </cell>
          <cell r="O171" t="str">
            <v>BPD KALSEL</v>
          </cell>
          <cell r="P171" t="str">
            <v>844152231731000</v>
          </cell>
          <cell r="Q171" t="str">
            <v>0010301497046</v>
          </cell>
          <cell r="R171" t="str">
            <v>K3</v>
          </cell>
          <cell r="S171">
            <v>2</v>
          </cell>
          <cell r="T171">
            <v>1</v>
          </cell>
          <cell r="U171" t="str">
            <v>3</v>
          </cell>
          <cell r="V171">
            <v>2966500</v>
          </cell>
          <cell r="W171">
            <v>296650</v>
          </cell>
          <cell r="X171">
            <v>118660</v>
          </cell>
          <cell r="Y171">
            <v>415310</v>
          </cell>
          <cell r="Z171">
            <v>0</v>
          </cell>
          <cell r="AA171">
            <v>0</v>
          </cell>
          <cell r="AB171">
            <v>0</v>
          </cell>
          <cell r="AC171">
            <v>185000</v>
          </cell>
          <cell r="AD171">
            <v>289680</v>
          </cell>
          <cell r="AE171">
            <v>0</v>
          </cell>
          <cell r="AF171">
            <v>87</v>
          </cell>
          <cell r="AG171">
            <v>142672</v>
          </cell>
          <cell r="AH171">
            <v>7120</v>
          </cell>
          <cell r="AI171">
            <v>21359</v>
          </cell>
          <cell r="AJ171">
            <v>109909</v>
          </cell>
          <cell r="AK171" t="str">
            <v>0</v>
          </cell>
          <cell r="AL171">
            <v>35668</v>
          </cell>
          <cell r="AM171">
            <v>0</v>
          </cell>
          <cell r="AN171" t="str">
            <v>0</v>
          </cell>
          <cell r="AO171">
            <v>316728</v>
          </cell>
          <cell r="AP171">
            <v>3711000</v>
          </cell>
          <cell r="AQ171">
            <v>0</v>
          </cell>
          <cell r="AR171">
            <v>0</v>
          </cell>
          <cell r="AS171" t="str">
            <v>0</v>
          </cell>
          <cell r="AT171" t="str">
            <v>0</v>
          </cell>
          <cell r="AU171" t="str">
            <v>062</v>
          </cell>
          <cell r="AV171" t="str">
            <v>DINAS PENDIDIKAN - PPPK</v>
          </cell>
          <cell r="AW171" t="str">
            <v>SDN TELAWANG 04</v>
          </cell>
          <cell r="AX171" t="str">
            <v>B - 60</v>
          </cell>
        </row>
        <row r="172">
          <cell r="A172" t="str">
            <v>198903292022211003</v>
          </cell>
          <cell r="B172" t="str">
            <v>MUHAMMAD RASYIDI, S.Pd</v>
          </cell>
          <cell r="C172" t="str">
            <v>6371012903890004</v>
          </cell>
          <cell r="D172" t="str">
            <v>29-Mar-89</v>
          </cell>
          <cell r="F172" t="str">
            <v>JFU</v>
          </cell>
          <cell r="G172" t="str">
            <v>00</v>
          </cell>
          <cell r="H172" t="str">
            <v>III/a</v>
          </cell>
          <cell r="I172" t="str">
            <v>P3K</v>
          </cell>
          <cell r="K172" t="str">
            <v>YA</v>
          </cell>
          <cell r="M172" t="str">
            <v>NINA ASTUTI</v>
          </cell>
          <cell r="N172" t="str">
            <v>122</v>
          </cell>
          <cell r="O172" t="str">
            <v>BPD KALSEL</v>
          </cell>
          <cell r="P172" t="str">
            <v>167570621731000</v>
          </cell>
          <cell r="Q172" t="str">
            <v>0010301802932</v>
          </cell>
          <cell r="R172" t="str">
            <v>K3</v>
          </cell>
          <cell r="S172">
            <v>2</v>
          </cell>
          <cell r="T172">
            <v>1</v>
          </cell>
          <cell r="U172" t="str">
            <v>3</v>
          </cell>
          <cell r="V172">
            <v>2966500</v>
          </cell>
          <cell r="W172">
            <v>296650</v>
          </cell>
          <cell r="X172">
            <v>118660</v>
          </cell>
          <cell r="Y172">
            <v>415310</v>
          </cell>
          <cell r="Z172">
            <v>0</v>
          </cell>
          <cell r="AA172">
            <v>0</v>
          </cell>
          <cell r="AB172">
            <v>0</v>
          </cell>
          <cell r="AC172">
            <v>185000</v>
          </cell>
          <cell r="AD172">
            <v>289680</v>
          </cell>
          <cell r="AE172">
            <v>0</v>
          </cell>
          <cell r="AF172">
            <v>87</v>
          </cell>
          <cell r="AG172">
            <v>142672</v>
          </cell>
          <cell r="AH172">
            <v>7120</v>
          </cell>
          <cell r="AI172">
            <v>21359</v>
          </cell>
          <cell r="AJ172">
            <v>109909</v>
          </cell>
          <cell r="AK172" t="str">
            <v>0</v>
          </cell>
          <cell r="AL172">
            <v>35668</v>
          </cell>
          <cell r="AM172">
            <v>0</v>
          </cell>
          <cell r="AN172" t="str">
            <v>0</v>
          </cell>
          <cell r="AO172">
            <v>316728</v>
          </cell>
          <cell r="AP172">
            <v>3711000</v>
          </cell>
          <cell r="AQ172">
            <v>0</v>
          </cell>
          <cell r="AR172">
            <v>0</v>
          </cell>
          <cell r="AS172" t="str">
            <v>0</v>
          </cell>
          <cell r="AT172" t="str">
            <v>0</v>
          </cell>
          <cell r="AU172" t="str">
            <v>062</v>
          </cell>
          <cell r="AV172" t="str">
            <v>DINAS PENDIDIKAN - PPPK</v>
          </cell>
          <cell r="AW172" t="str">
            <v>SDN TELAWANG 04</v>
          </cell>
          <cell r="AX172" t="str">
            <v>B - 60</v>
          </cell>
        </row>
        <row r="173">
          <cell r="A173" t="str">
            <v>199306012022211006</v>
          </cell>
          <cell r="B173" t="str">
            <v>ZAINAL ILMI, S.Pd</v>
          </cell>
          <cell r="C173" t="str">
            <v>6371050106930017</v>
          </cell>
          <cell r="D173" t="str">
            <v>01-Jun-93</v>
          </cell>
          <cell r="F173" t="str">
            <v>JFU</v>
          </cell>
          <cell r="G173" t="str">
            <v>00</v>
          </cell>
          <cell r="H173" t="str">
            <v>III/a</v>
          </cell>
          <cell r="I173" t="str">
            <v>P3K</v>
          </cell>
          <cell r="K173" t="str">
            <v>YA</v>
          </cell>
          <cell r="M173" t="str">
            <v>RISKA AMILINA</v>
          </cell>
          <cell r="N173" t="str">
            <v>122</v>
          </cell>
          <cell r="O173" t="str">
            <v>BPD KALSEL</v>
          </cell>
          <cell r="P173" t="str">
            <v>910501659736000</v>
          </cell>
          <cell r="Q173" t="str">
            <v>0370319009777</v>
          </cell>
          <cell r="R173" t="str">
            <v>K2</v>
          </cell>
          <cell r="S173">
            <v>1</v>
          </cell>
          <cell r="T173">
            <v>1</v>
          </cell>
          <cell r="U173" t="str">
            <v>2</v>
          </cell>
          <cell r="V173">
            <v>2966500</v>
          </cell>
          <cell r="W173">
            <v>296650</v>
          </cell>
          <cell r="X173">
            <v>59330</v>
          </cell>
          <cell r="Y173">
            <v>355980</v>
          </cell>
          <cell r="Z173">
            <v>0</v>
          </cell>
          <cell r="AA173">
            <v>0</v>
          </cell>
          <cell r="AB173">
            <v>0</v>
          </cell>
          <cell r="AC173">
            <v>185000</v>
          </cell>
          <cell r="AD173">
            <v>217260</v>
          </cell>
          <cell r="AE173">
            <v>0</v>
          </cell>
          <cell r="AF173">
            <v>16</v>
          </cell>
          <cell r="AG173">
            <v>140299</v>
          </cell>
          <cell r="AH173">
            <v>7120</v>
          </cell>
          <cell r="AI173">
            <v>21359</v>
          </cell>
          <cell r="AJ173">
            <v>107981</v>
          </cell>
          <cell r="AK173" t="str">
            <v>0</v>
          </cell>
          <cell r="AL173">
            <v>35075</v>
          </cell>
          <cell r="AM173">
            <v>0</v>
          </cell>
          <cell r="AN173" t="str">
            <v>0</v>
          </cell>
          <cell r="AO173">
            <v>311834</v>
          </cell>
          <cell r="AP173">
            <v>3581700</v>
          </cell>
          <cell r="AQ173">
            <v>0</v>
          </cell>
          <cell r="AR173">
            <v>0</v>
          </cell>
          <cell r="AS173" t="str">
            <v>0</v>
          </cell>
          <cell r="AT173" t="str">
            <v>0</v>
          </cell>
          <cell r="AU173" t="str">
            <v>062</v>
          </cell>
          <cell r="AV173" t="str">
            <v>DINAS PENDIDIKAN - PPPK</v>
          </cell>
          <cell r="AW173" t="str">
            <v>SDN TELAWANG 04</v>
          </cell>
          <cell r="AX173" t="str">
            <v>B - 60</v>
          </cell>
        </row>
        <row r="174">
          <cell r="A174" t="str">
            <v>196209292022212001</v>
          </cell>
          <cell r="B174" t="str">
            <v>MARIATI, S.Pd</v>
          </cell>
          <cell r="C174" t="str">
            <v>6371016909620004</v>
          </cell>
          <cell r="D174" t="str">
            <v>29-Sep-62</v>
          </cell>
          <cell r="F174" t="str">
            <v>JFU</v>
          </cell>
          <cell r="G174" t="str">
            <v>00</v>
          </cell>
          <cell r="H174" t="str">
            <v>III/a</v>
          </cell>
          <cell r="I174" t="str">
            <v>P3K</v>
          </cell>
          <cell r="K174" t="str">
            <v>YA</v>
          </cell>
          <cell r="M174" t="str">
            <v>SUTRISNO</v>
          </cell>
          <cell r="N174" t="str">
            <v>122</v>
          </cell>
          <cell r="O174" t="str">
            <v>BPD KALSEL</v>
          </cell>
          <cell r="P174" t="str">
            <v>584506281731000</v>
          </cell>
          <cell r="Q174" t="str">
            <v>3200587897</v>
          </cell>
          <cell r="R174" t="str">
            <v>K1</v>
          </cell>
          <cell r="S174">
            <v>0</v>
          </cell>
          <cell r="T174">
            <v>1</v>
          </cell>
          <cell r="U174" t="str">
            <v>1</v>
          </cell>
          <cell r="V174">
            <v>2966500</v>
          </cell>
          <cell r="W174">
            <v>296650</v>
          </cell>
          <cell r="X174">
            <v>0</v>
          </cell>
          <cell r="Y174">
            <v>296650</v>
          </cell>
          <cell r="Z174">
            <v>0</v>
          </cell>
          <cell r="AA174">
            <v>0</v>
          </cell>
          <cell r="AB174">
            <v>0</v>
          </cell>
          <cell r="AC174">
            <v>185000</v>
          </cell>
          <cell r="AD174">
            <v>144840</v>
          </cell>
          <cell r="AE174">
            <v>0</v>
          </cell>
          <cell r="AF174">
            <v>44</v>
          </cell>
          <cell r="AG174">
            <v>137926</v>
          </cell>
          <cell r="AH174">
            <v>7120</v>
          </cell>
          <cell r="AI174">
            <v>21359</v>
          </cell>
          <cell r="AJ174">
            <v>106052</v>
          </cell>
          <cell r="AK174" t="str">
            <v>0</v>
          </cell>
          <cell r="AL174">
            <v>34482</v>
          </cell>
          <cell r="AM174">
            <v>0</v>
          </cell>
          <cell r="AN174" t="str">
            <v>0</v>
          </cell>
          <cell r="AO174">
            <v>306939</v>
          </cell>
          <cell r="AP174">
            <v>3452500</v>
          </cell>
          <cell r="AQ174">
            <v>0</v>
          </cell>
          <cell r="AR174">
            <v>0</v>
          </cell>
          <cell r="AS174" t="str">
            <v>0</v>
          </cell>
          <cell r="AT174" t="str">
            <v>0</v>
          </cell>
          <cell r="AU174" t="str">
            <v>062</v>
          </cell>
          <cell r="AV174" t="str">
            <v>DINAS PENDIDIKAN - PPPK</v>
          </cell>
          <cell r="AW174" t="str">
            <v>SDN BASIRIH 01</v>
          </cell>
          <cell r="AX174" t="str">
            <v>S - 01</v>
          </cell>
        </row>
        <row r="175">
          <cell r="A175" t="str">
            <v>197303202022212001</v>
          </cell>
          <cell r="B175" t="str">
            <v>BARIAH, S.Ag.</v>
          </cell>
          <cell r="C175" t="str">
            <v>6371016003730007</v>
          </cell>
          <cell r="D175" t="str">
            <v>20-Mar-73</v>
          </cell>
          <cell r="F175" t="str">
            <v>JFU</v>
          </cell>
          <cell r="G175" t="str">
            <v>00</v>
          </cell>
          <cell r="H175" t="str">
            <v>III/a</v>
          </cell>
          <cell r="I175" t="str">
            <v>P3K</v>
          </cell>
          <cell r="K175" t="str">
            <v>YA</v>
          </cell>
          <cell r="M175" t="str">
            <v>GUSTI  MUJARMA</v>
          </cell>
          <cell r="N175" t="str">
            <v>122</v>
          </cell>
          <cell r="O175" t="str">
            <v>BPD KALSEL</v>
          </cell>
          <cell r="P175" t="str">
            <v>167320787731000</v>
          </cell>
          <cell r="Q175" t="str">
            <v>0010301120409</v>
          </cell>
          <cell r="R175" t="str">
            <v>K3</v>
          </cell>
          <cell r="S175">
            <v>2</v>
          </cell>
          <cell r="T175">
            <v>1</v>
          </cell>
          <cell r="U175" t="str">
            <v>3</v>
          </cell>
          <cell r="V175">
            <v>2966500</v>
          </cell>
          <cell r="W175">
            <v>296650</v>
          </cell>
          <cell r="X175">
            <v>118660</v>
          </cell>
          <cell r="Y175">
            <v>415310</v>
          </cell>
          <cell r="Z175">
            <v>0</v>
          </cell>
          <cell r="AA175">
            <v>0</v>
          </cell>
          <cell r="AB175">
            <v>0</v>
          </cell>
          <cell r="AC175">
            <v>185000</v>
          </cell>
          <cell r="AD175">
            <v>289680</v>
          </cell>
          <cell r="AE175">
            <v>0</v>
          </cell>
          <cell r="AF175">
            <v>87</v>
          </cell>
          <cell r="AG175">
            <v>142672</v>
          </cell>
          <cell r="AH175">
            <v>7120</v>
          </cell>
          <cell r="AI175">
            <v>21359</v>
          </cell>
          <cell r="AJ175">
            <v>109909</v>
          </cell>
          <cell r="AK175" t="str">
            <v>0</v>
          </cell>
          <cell r="AL175">
            <v>35668</v>
          </cell>
          <cell r="AM175">
            <v>0</v>
          </cell>
          <cell r="AN175" t="str">
            <v>0</v>
          </cell>
          <cell r="AO175">
            <v>316728</v>
          </cell>
          <cell r="AP175">
            <v>3711000</v>
          </cell>
          <cell r="AQ175">
            <v>0</v>
          </cell>
          <cell r="AR175">
            <v>0</v>
          </cell>
          <cell r="AS175" t="str">
            <v>0</v>
          </cell>
          <cell r="AT175" t="str">
            <v>0</v>
          </cell>
          <cell r="AU175" t="str">
            <v>062</v>
          </cell>
          <cell r="AV175" t="str">
            <v>DINAS PENDIDIKAN - PPPK</v>
          </cell>
          <cell r="AW175" t="str">
            <v>SDN BASIRIH 01</v>
          </cell>
          <cell r="AX175" t="str">
            <v>S - 01</v>
          </cell>
        </row>
        <row r="176">
          <cell r="A176" t="str">
            <v>198003062022212006</v>
          </cell>
          <cell r="B176" t="str">
            <v>RAHMAWATI, S.Pd.</v>
          </cell>
          <cell r="C176" t="str">
            <v>6371044603800007</v>
          </cell>
          <cell r="D176" t="str">
            <v>06-Mar-80</v>
          </cell>
          <cell r="F176" t="str">
            <v>JFU</v>
          </cell>
          <cell r="G176" t="str">
            <v>00</v>
          </cell>
          <cell r="H176" t="str">
            <v>III/a</v>
          </cell>
          <cell r="I176" t="str">
            <v>P3K</v>
          </cell>
          <cell r="K176" t="str">
            <v>YA</v>
          </cell>
          <cell r="M176" t="str">
            <v>FAUZAN</v>
          </cell>
          <cell r="N176" t="str">
            <v>122</v>
          </cell>
          <cell r="O176" t="str">
            <v>BPD KALSEL</v>
          </cell>
          <cell r="P176" t="str">
            <v>167320225731000</v>
          </cell>
          <cell r="Q176" t="str">
            <v>0010301410365</v>
          </cell>
          <cell r="R176" t="str">
            <v>K2</v>
          </cell>
          <cell r="S176">
            <v>1</v>
          </cell>
          <cell r="T176">
            <v>1</v>
          </cell>
          <cell r="U176" t="str">
            <v>2</v>
          </cell>
          <cell r="V176">
            <v>2966500</v>
          </cell>
          <cell r="W176">
            <v>296650</v>
          </cell>
          <cell r="X176">
            <v>59330</v>
          </cell>
          <cell r="Y176">
            <v>355980</v>
          </cell>
          <cell r="Z176">
            <v>0</v>
          </cell>
          <cell r="AA176">
            <v>0</v>
          </cell>
          <cell r="AB176">
            <v>0</v>
          </cell>
          <cell r="AC176">
            <v>185000</v>
          </cell>
          <cell r="AD176">
            <v>217260</v>
          </cell>
          <cell r="AE176">
            <v>0</v>
          </cell>
          <cell r="AF176">
            <v>16</v>
          </cell>
          <cell r="AG176">
            <v>140299</v>
          </cell>
          <cell r="AH176">
            <v>7120</v>
          </cell>
          <cell r="AI176">
            <v>21359</v>
          </cell>
          <cell r="AJ176">
            <v>107981</v>
          </cell>
          <cell r="AK176" t="str">
            <v>0</v>
          </cell>
          <cell r="AL176">
            <v>35075</v>
          </cell>
          <cell r="AM176">
            <v>0</v>
          </cell>
          <cell r="AN176" t="str">
            <v>0</v>
          </cell>
          <cell r="AO176">
            <v>311834</v>
          </cell>
          <cell r="AP176">
            <v>3581700</v>
          </cell>
          <cell r="AQ176">
            <v>0</v>
          </cell>
          <cell r="AR176">
            <v>0</v>
          </cell>
          <cell r="AS176" t="str">
            <v>0</v>
          </cell>
          <cell r="AT176" t="str">
            <v>0</v>
          </cell>
          <cell r="AU176" t="str">
            <v>062</v>
          </cell>
          <cell r="AV176" t="str">
            <v>DINAS PENDIDIKAN - PPPK</v>
          </cell>
          <cell r="AW176" t="str">
            <v>SDN BASIRIH 01</v>
          </cell>
          <cell r="AX176" t="str">
            <v>S - 01</v>
          </cell>
        </row>
        <row r="177">
          <cell r="A177" t="str">
            <v>198605102022212021</v>
          </cell>
          <cell r="B177" t="str">
            <v>FITRIANI, S.Pd.</v>
          </cell>
          <cell r="C177" t="str">
            <v>6371025005860008</v>
          </cell>
          <cell r="D177" t="str">
            <v>10-May-86</v>
          </cell>
          <cell r="F177" t="str">
            <v>JFU</v>
          </cell>
          <cell r="G177" t="str">
            <v>00</v>
          </cell>
          <cell r="H177" t="str">
            <v>III/a</v>
          </cell>
          <cell r="I177" t="str">
            <v>P3K</v>
          </cell>
          <cell r="K177" t="str">
            <v>YA</v>
          </cell>
          <cell r="M177" t="str">
            <v>HENDRANATA, ST</v>
          </cell>
          <cell r="N177" t="str">
            <v>122</v>
          </cell>
          <cell r="O177" t="str">
            <v>BPD KALSEL</v>
          </cell>
          <cell r="P177" t="str">
            <v>167456060731000</v>
          </cell>
          <cell r="Q177" t="str">
            <v>0010301410324</v>
          </cell>
          <cell r="R177" t="str">
            <v>K3</v>
          </cell>
          <cell r="S177">
            <v>2</v>
          </cell>
          <cell r="T177">
            <v>1</v>
          </cell>
          <cell r="U177" t="str">
            <v>3</v>
          </cell>
          <cell r="V177">
            <v>2966500</v>
          </cell>
          <cell r="W177">
            <v>296650</v>
          </cell>
          <cell r="X177">
            <v>118660</v>
          </cell>
          <cell r="Y177">
            <v>415310</v>
          </cell>
          <cell r="Z177">
            <v>0</v>
          </cell>
          <cell r="AA177">
            <v>0</v>
          </cell>
          <cell r="AB177">
            <v>0</v>
          </cell>
          <cell r="AC177">
            <v>185000</v>
          </cell>
          <cell r="AD177">
            <v>289680</v>
          </cell>
          <cell r="AE177">
            <v>0</v>
          </cell>
          <cell r="AF177">
            <v>87</v>
          </cell>
          <cell r="AG177">
            <v>142672</v>
          </cell>
          <cell r="AH177">
            <v>7120</v>
          </cell>
          <cell r="AI177">
            <v>21359</v>
          </cell>
          <cell r="AJ177">
            <v>109909</v>
          </cell>
          <cell r="AK177" t="str">
            <v>0</v>
          </cell>
          <cell r="AL177">
            <v>35668</v>
          </cell>
          <cell r="AM177">
            <v>0</v>
          </cell>
          <cell r="AN177" t="str">
            <v>0</v>
          </cell>
          <cell r="AO177">
            <v>316728</v>
          </cell>
          <cell r="AP177">
            <v>3711000</v>
          </cell>
          <cell r="AQ177">
            <v>0</v>
          </cell>
          <cell r="AR177">
            <v>0</v>
          </cell>
          <cell r="AS177" t="str">
            <v>0</v>
          </cell>
          <cell r="AT177" t="str">
            <v>0</v>
          </cell>
          <cell r="AU177" t="str">
            <v>062</v>
          </cell>
          <cell r="AV177" t="str">
            <v>DINAS PENDIDIKAN - PPPK</v>
          </cell>
          <cell r="AW177" t="str">
            <v>SDN BASIRIH 01</v>
          </cell>
          <cell r="AX177" t="str">
            <v>S - 01</v>
          </cell>
        </row>
        <row r="178">
          <cell r="A178" t="str">
            <v>199002042022211004</v>
          </cell>
          <cell r="B178" t="str">
            <v>HERY RAHFANI, S. Pd</v>
          </cell>
          <cell r="C178" t="str">
            <v>6304050402900006</v>
          </cell>
          <cell r="D178" t="str">
            <v>04-Feb-90</v>
          </cell>
          <cell r="F178" t="str">
            <v>JFU</v>
          </cell>
          <cell r="G178" t="str">
            <v>00</v>
          </cell>
          <cell r="H178" t="str">
            <v>III/a</v>
          </cell>
          <cell r="I178" t="str">
            <v>P3K</v>
          </cell>
          <cell r="K178" t="str">
            <v>YA</v>
          </cell>
          <cell r="M178" t="str">
            <v>ISNANIAH NOOR, S.PD</v>
          </cell>
          <cell r="N178" t="str">
            <v>122</v>
          </cell>
          <cell r="O178" t="str">
            <v>BPD KALSEL</v>
          </cell>
          <cell r="P178" t="str">
            <v>843146820731000</v>
          </cell>
          <cell r="Q178" t="str">
            <v>0430319032597</v>
          </cell>
          <cell r="R178" t="str">
            <v>K2</v>
          </cell>
          <cell r="S178">
            <v>1</v>
          </cell>
          <cell r="T178">
            <v>1</v>
          </cell>
          <cell r="U178" t="str">
            <v>2</v>
          </cell>
          <cell r="V178">
            <v>2966500</v>
          </cell>
          <cell r="W178">
            <v>296650</v>
          </cell>
          <cell r="X178">
            <v>59330</v>
          </cell>
          <cell r="Y178">
            <v>355980</v>
          </cell>
          <cell r="Z178">
            <v>0</v>
          </cell>
          <cell r="AA178">
            <v>0</v>
          </cell>
          <cell r="AB178">
            <v>0</v>
          </cell>
          <cell r="AC178">
            <v>185000</v>
          </cell>
          <cell r="AD178">
            <v>217260</v>
          </cell>
          <cell r="AE178">
            <v>0</v>
          </cell>
          <cell r="AF178">
            <v>16</v>
          </cell>
          <cell r="AG178">
            <v>140299</v>
          </cell>
          <cell r="AH178">
            <v>7120</v>
          </cell>
          <cell r="AI178">
            <v>21359</v>
          </cell>
          <cell r="AJ178">
            <v>107981</v>
          </cell>
          <cell r="AK178" t="str">
            <v>0</v>
          </cell>
          <cell r="AL178">
            <v>35075</v>
          </cell>
          <cell r="AM178">
            <v>0</v>
          </cell>
          <cell r="AN178" t="str">
            <v>0</v>
          </cell>
          <cell r="AO178">
            <v>311834</v>
          </cell>
          <cell r="AP178">
            <v>3581700</v>
          </cell>
          <cell r="AQ178">
            <v>0</v>
          </cell>
          <cell r="AR178">
            <v>0</v>
          </cell>
          <cell r="AS178" t="str">
            <v>0</v>
          </cell>
          <cell r="AT178" t="str">
            <v>0</v>
          </cell>
          <cell r="AU178" t="str">
            <v>062</v>
          </cell>
          <cell r="AV178" t="str">
            <v>DINAS PENDIDIKAN - PPPK</v>
          </cell>
          <cell r="AW178" t="str">
            <v>SDN BASIRIH 04</v>
          </cell>
          <cell r="AX178" t="str">
            <v>S - 02</v>
          </cell>
        </row>
        <row r="179">
          <cell r="A179" t="str">
            <v>199108012022211004</v>
          </cell>
          <cell r="B179" t="str">
            <v>M. JAKARIA ANDY SAPUTRA, S.Pd</v>
          </cell>
          <cell r="C179" t="str">
            <v>6371010108910011</v>
          </cell>
          <cell r="D179" t="str">
            <v>01-Aug-91</v>
          </cell>
          <cell r="F179" t="str">
            <v>JFU</v>
          </cell>
          <cell r="G179" t="str">
            <v>00</v>
          </cell>
          <cell r="H179" t="str">
            <v>III/a</v>
          </cell>
          <cell r="I179" t="str">
            <v>P3K</v>
          </cell>
          <cell r="K179" t="str">
            <v>YA</v>
          </cell>
          <cell r="M179" t="str">
            <v>LISTIA DHANI</v>
          </cell>
          <cell r="N179" t="str">
            <v>122</v>
          </cell>
          <cell r="O179" t="str">
            <v>BPD KALSEL</v>
          </cell>
          <cell r="P179" t="str">
            <v>843327297731000</v>
          </cell>
          <cell r="Q179" t="str">
            <v>0370319018576</v>
          </cell>
          <cell r="R179" t="str">
            <v>K2</v>
          </cell>
          <cell r="S179">
            <v>1</v>
          </cell>
          <cell r="T179">
            <v>1</v>
          </cell>
          <cell r="U179" t="str">
            <v>2</v>
          </cell>
          <cell r="V179">
            <v>2966500</v>
          </cell>
          <cell r="W179">
            <v>296650</v>
          </cell>
          <cell r="X179">
            <v>59330</v>
          </cell>
          <cell r="Y179">
            <v>355980</v>
          </cell>
          <cell r="Z179">
            <v>0</v>
          </cell>
          <cell r="AA179">
            <v>0</v>
          </cell>
          <cell r="AB179">
            <v>0</v>
          </cell>
          <cell r="AC179">
            <v>185000</v>
          </cell>
          <cell r="AD179">
            <v>217260</v>
          </cell>
          <cell r="AE179">
            <v>0</v>
          </cell>
          <cell r="AF179">
            <v>16</v>
          </cell>
          <cell r="AG179">
            <v>140299</v>
          </cell>
          <cell r="AH179">
            <v>7120</v>
          </cell>
          <cell r="AI179">
            <v>21359</v>
          </cell>
          <cell r="AJ179">
            <v>107981</v>
          </cell>
          <cell r="AK179" t="str">
            <v>0</v>
          </cell>
          <cell r="AL179">
            <v>35075</v>
          </cell>
          <cell r="AM179">
            <v>0</v>
          </cell>
          <cell r="AN179" t="str">
            <v>0</v>
          </cell>
          <cell r="AO179">
            <v>311834</v>
          </cell>
          <cell r="AP179">
            <v>3581700</v>
          </cell>
          <cell r="AQ179">
            <v>0</v>
          </cell>
          <cell r="AR179">
            <v>0</v>
          </cell>
          <cell r="AS179" t="str">
            <v>0</v>
          </cell>
          <cell r="AT179" t="str">
            <v>0</v>
          </cell>
          <cell r="AU179" t="str">
            <v>062</v>
          </cell>
          <cell r="AV179" t="str">
            <v>DINAS PENDIDIKAN - PPPK</v>
          </cell>
          <cell r="AW179" t="str">
            <v>SDN BASIRIH 04</v>
          </cell>
          <cell r="AX179" t="str">
            <v>S - 02</v>
          </cell>
        </row>
        <row r="180">
          <cell r="A180" t="str">
            <v>198212082022212016</v>
          </cell>
          <cell r="B180" t="str">
            <v>MADE YUDHIANTINI, S.Pd</v>
          </cell>
          <cell r="C180" t="str">
            <v>6371034812820012</v>
          </cell>
          <cell r="D180" t="str">
            <v>08-Dec-82</v>
          </cell>
          <cell r="F180" t="str">
            <v>JFU</v>
          </cell>
          <cell r="G180" t="str">
            <v>00</v>
          </cell>
          <cell r="H180" t="str">
            <v>III/a</v>
          </cell>
          <cell r="I180" t="str">
            <v>P3K</v>
          </cell>
          <cell r="K180" t="str">
            <v>YA</v>
          </cell>
          <cell r="M180" t="str">
            <v>I WAYAN SARJANE</v>
          </cell>
          <cell r="N180" t="str">
            <v>122</v>
          </cell>
          <cell r="O180" t="str">
            <v>BPD KALSEL</v>
          </cell>
          <cell r="P180" t="str">
            <v>167251164731000</v>
          </cell>
          <cell r="Q180" t="str">
            <v>0010301117475</v>
          </cell>
          <cell r="R180" t="str">
            <v>K3</v>
          </cell>
          <cell r="S180">
            <v>2</v>
          </cell>
          <cell r="T180">
            <v>1</v>
          </cell>
          <cell r="U180" t="str">
            <v>3</v>
          </cell>
          <cell r="V180">
            <v>2966500</v>
          </cell>
          <cell r="W180">
            <v>296650</v>
          </cell>
          <cell r="X180">
            <v>118660</v>
          </cell>
          <cell r="Y180">
            <v>415310</v>
          </cell>
          <cell r="Z180">
            <v>0</v>
          </cell>
          <cell r="AA180">
            <v>0</v>
          </cell>
          <cell r="AB180">
            <v>0</v>
          </cell>
          <cell r="AC180">
            <v>185000</v>
          </cell>
          <cell r="AD180">
            <v>289680</v>
          </cell>
          <cell r="AE180">
            <v>0</v>
          </cell>
          <cell r="AF180">
            <v>87</v>
          </cell>
          <cell r="AG180">
            <v>142672</v>
          </cell>
          <cell r="AH180">
            <v>7120</v>
          </cell>
          <cell r="AI180">
            <v>21359</v>
          </cell>
          <cell r="AJ180">
            <v>109909</v>
          </cell>
          <cell r="AK180" t="str">
            <v>0</v>
          </cell>
          <cell r="AL180">
            <v>35668</v>
          </cell>
          <cell r="AM180">
            <v>0</v>
          </cell>
          <cell r="AN180" t="str">
            <v>0</v>
          </cell>
          <cell r="AO180">
            <v>316728</v>
          </cell>
          <cell r="AP180">
            <v>3711000</v>
          </cell>
          <cell r="AQ180">
            <v>0</v>
          </cell>
          <cell r="AR180">
            <v>0</v>
          </cell>
          <cell r="AS180" t="str">
            <v>0</v>
          </cell>
          <cell r="AT180" t="str">
            <v>0</v>
          </cell>
          <cell r="AU180" t="str">
            <v>062</v>
          </cell>
          <cell r="AV180" t="str">
            <v>DINAS PENDIDIKAN - PPPK</v>
          </cell>
          <cell r="AW180" t="str">
            <v>SDN BASIRIH 05</v>
          </cell>
          <cell r="AX180" t="str">
            <v>S - 03</v>
          </cell>
        </row>
        <row r="181">
          <cell r="A181" t="str">
            <v>198904292022212010</v>
          </cell>
          <cell r="B181" t="str">
            <v>NORHELIYANA HASANAH, S.Pd</v>
          </cell>
          <cell r="C181" t="str">
            <v>6371036904890007</v>
          </cell>
          <cell r="D181" t="str">
            <v>29-Apr-89</v>
          </cell>
          <cell r="F181" t="str">
            <v>JFU</v>
          </cell>
          <cell r="G181" t="str">
            <v>00</v>
          </cell>
          <cell r="H181" t="str">
            <v>III/a</v>
          </cell>
          <cell r="I181" t="str">
            <v>P3K</v>
          </cell>
          <cell r="K181" t="str">
            <v>YA</v>
          </cell>
          <cell r="M181" t="str">
            <v>RIDUANSYAH</v>
          </cell>
          <cell r="N181" t="str">
            <v>122</v>
          </cell>
          <cell r="O181" t="str">
            <v>BPD KALSEL</v>
          </cell>
          <cell r="P181" t="str">
            <v>167704196731000</v>
          </cell>
          <cell r="Q181" t="str">
            <v>3200517888</v>
          </cell>
          <cell r="R181" t="str">
            <v>K3</v>
          </cell>
          <cell r="S181">
            <v>2</v>
          </cell>
          <cell r="T181">
            <v>1</v>
          </cell>
          <cell r="U181" t="str">
            <v>3</v>
          </cell>
          <cell r="V181">
            <v>2966500</v>
          </cell>
          <cell r="W181">
            <v>296650</v>
          </cell>
          <cell r="X181">
            <v>118660</v>
          </cell>
          <cell r="Y181">
            <v>415310</v>
          </cell>
          <cell r="Z181">
            <v>0</v>
          </cell>
          <cell r="AA181">
            <v>0</v>
          </cell>
          <cell r="AB181">
            <v>0</v>
          </cell>
          <cell r="AC181">
            <v>185000</v>
          </cell>
          <cell r="AD181">
            <v>289680</v>
          </cell>
          <cell r="AE181">
            <v>0</v>
          </cell>
          <cell r="AF181">
            <v>87</v>
          </cell>
          <cell r="AG181">
            <v>142672</v>
          </cell>
          <cell r="AH181">
            <v>7120</v>
          </cell>
          <cell r="AI181">
            <v>21359</v>
          </cell>
          <cell r="AJ181">
            <v>109909</v>
          </cell>
          <cell r="AK181" t="str">
            <v>0</v>
          </cell>
          <cell r="AL181">
            <v>35668</v>
          </cell>
          <cell r="AM181">
            <v>0</v>
          </cell>
          <cell r="AN181" t="str">
            <v>0</v>
          </cell>
          <cell r="AO181">
            <v>316728</v>
          </cell>
          <cell r="AP181">
            <v>3711000</v>
          </cell>
          <cell r="AQ181">
            <v>0</v>
          </cell>
          <cell r="AR181">
            <v>0</v>
          </cell>
          <cell r="AS181" t="str">
            <v>0</v>
          </cell>
          <cell r="AT181" t="str">
            <v>0</v>
          </cell>
          <cell r="AU181" t="str">
            <v>062</v>
          </cell>
          <cell r="AV181" t="str">
            <v>DINAS PENDIDIKAN - PPPK</v>
          </cell>
          <cell r="AW181" t="str">
            <v>SDN BASIRIH 05</v>
          </cell>
          <cell r="AX181" t="str">
            <v>S - 03</v>
          </cell>
        </row>
        <row r="182">
          <cell r="A182" t="str">
            <v>199112162022212007</v>
          </cell>
          <cell r="B182" t="str">
            <v>SYARIFAH HANIAH, S.Pd</v>
          </cell>
          <cell r="C182" t="str">
            <v>6371015612910003</v>
          </cell>
          <cell r="D182" t="str">
            <v>16-Dec-91</v>
          </cell>
          <cell r="F182" t="str">
            <v>JFU</v>
          </cell>
          <cell r="G182" t="str">
            <v>00</v>
          </cell>
          <cell r="H182" t="str">
            <v>III/a</v>
          </cell>
          <cell r="I182" t="str">
            <v>P3K</v>
          </cell>
          <cell r="K182" t="str">
            <v>YA</v>
          </cell>
          <cell r="M182" t="str">
            <v>SAID JANU RIZKY</v>
          </cell>
          <cell r="N182" t="str">
            <v>122</v>
          </cell>
          <cell r="O182" t="str">
            <v>BPD KALSEL</v>
          </cell>
          <cell r="P182" t="str">
            <v>159704832731000</v>
          </cell>
          <cell r="Q182" t="str">
            <v>3200522701</v>
          </cell>
          <cell r="R182" t="str">
            <v>K2</v>
          </cell>
          <cell r="S182">
            <v>1</v>
          </cell>
          <cell r="T182">
            <v>1</v>
          </cell>
          <cell r="U182" t="str">
            <v>2</v>
          </cell>
          <cell r="V182">
            <v>2966500</v>
          </cell>
          <cell r="W182">
            <v>296650</v>
          </cell>
          <cell r="X182">
            <v>59330</v>
          </cell>
          <cell r="Y182">
            <v>355980</v>
          </cell>
          <cell r="Z182">
            <v>0</v>
          </cell>
          <cell r="AA182">
            <v>0</v>
          </cell>
          <cell r="AB182">
            <v>0</v>
          </cell>
          <cell r="AC182">
            <v>185000</v>
          </cell>
          <cell r="AD182">
            <v>217260</v>
          </cell>
          <cell r="AE182">
            <v>0</v>
          </cell>
          <cell r="AF182">
            <v>16</v>
          </cell>
          <cell r="AG182">
            <v>140299</v>
          </cell>
          <cell r="AH182">
            <v>7120</v>
          </cell>
          <cell r="AI182">
            <v>21359</v>
          </cell>
          <cell r="AJ182">
            <v>107981</v>
          </cell>
          <cell r="AK182" t="str">
            <v>0</v>
          </cell>
          <cell r="AL182">
            <v>35075</v>
          </cell>
          <cell r="AM182">
            <v>0</v>
          </cell>
          <cell r="AN182" t="str">
            <v>0</v>
          </cell>
          <cell r="AO182">
            <v>311834</v>
          </cell>
          <cell r="AP182">
            <v>3581700</v>
          </cell>
          <cell r="AQ182">
            <v>0</v>
          </cell>
          <cell r="AR182">
            <v>0</v>
          </cell>
          <cell r="AS182" t="str">
            <v>0</v>
          </cell>
          <cell r="AT182" t="str">
            <v>0</v>
          </cell>
          <cell r="AU182" t="str">
            <v>062</v>
          </cell>
          <cell r="AV182" t="str">
            <v>DINAS PENDIDIKAN - PPPK</v>
          </cell>
          <cell r="AW182" t="str">
            <v>SDN BASIRIH 05</v>
          </cell>
          <cell r="AX182" t="str">
            <v>S - 03</v>
          </cell>
        </row>
        <row r="183">
          <cell r="A183" t="str">
            <v>199302252022212010</v>
          </cell>
          <cell r="B183" t="str">
            <v>RATIH RAMADIANI, S.Pd</v>
          </cell>
          <cell r="C183" t="str">
            <v>6371016502930003</v>
          </cell>
          <cell r="D183" t="str">
            <v>25-Feb-93</v>
          </cell>
          <cell r="F183" t="str">
            <v>JFU</v>
          </cell>
          <cell r="G183" t="str">
            <v>00</v>
          </cell>
          <cell r="H183" t="str">
            <v>III/a</v>
          </cell>
          <cell r="I183" t="str">
            <v>P3K</v>
          </cell>
          <cell r="K183" t="str">
            <v>YA</v>
          </cell>
          <cell r="M183" t="str">
            <v>AGUS RIYAN</v>
          </cell>
          <cell r="N183" t="str">
            <v>122</v>
          </cell>
          <cell r="O183" t="str">
            <v>BPD KALSEL</v>
          </cell>
          <cell r="P183" t="str">
            <v>867328312736000</v>
          </cell>
          <cell r="Q183" t="str">
            <v>0010301102553</v>
          </cell>
          <cell r="R183" t="str">
            <v>K1</v>
          </cell>
          <cell r="S183">
            <v>0</v>
          </cell>
          <cell r="T183">
            <v>1</v>
          </cell>
          <cell r="U183" t="str">
            <v>1</v>
          </cell>
          <cell r="V183">
            <v>2966500</v>
          </cell>
          <cell r="W183">
            <v>296650</v>
          </cell>
          <cell r="X183">
            <v>0</v>
          </cell>
          <cell r="Y183">
            <v>296650</v>
          </cell>
          <cell r="Z183">
            <v>0</v>
          </cell>
          <cell r="AA183">
            <v>0</v>
          </cell>
          <cell r="AB183">
            <v>0</v>
          </cell>
          <cell r="AC183">
            <v>185000</v>
          </cell>
          <cell r="AD183">
            <v>144840</v>
          </cell>
          <cell r="AE183">
            <v>0</v>
          </cell>
          <cell r="AF183">
            <v>44</v>
          </cell>
          <cell r="AG183">
            <v>137926</v>
          </cell>
          <cell r="AH183">
            <v>7120</v>
          </cell>
          <cell r="AI183">
            <v>21359</v>
          </cell>
          <cell r="AJ183">
            <v>106052</v>
          </cell>
          <cell r="AK183" t="str">
            <v>0</v>
          </cell>
          <cell r="AL183">
            <v>34482</v>
          </cell>
          <cell r="AM183">
            <v>0</v>
          </cell>
          <cell r="AN183" t="str">
            <v>0</v>
          </cell>
          <cell r="AO183">
            <v>306939</v>
          </cell>
          <cell r="AP183">
            <v>3452500</v>
          </cell>
          <cell r="AQ183">
            <v>0</v>
          </cell>
          <cell r="AR183">
            <v>0</v>
          </cell>
          <cell r="AS183" t="str">
            <v>0</v>
          </cell>
          <cell r="AT183" t="str">
            <v>0</v>
          </cell>
          <cell r="AU183" t="str">
            <v>062</v>
          </cell>
          <cell r="AV183" t="str">
            <v>DINAS PENDIDIKAN - PPPK</v>
          </cell>
          <cell r="AW183" t="str">
            <v>SDN BASIRIH 05</v>
          </cell>
          <cell r="AX183" t="str">
            <v>S - 03</v>
          </cell>
        </row>
        <row r="184">
          <cell r="A184" t="str">
            <v>199501242022212001</v>
          </cell>
          <cell r="B184" t="str">
            <v>NIA BUDIARTI YOLLANDASARI, S.Pd.</v>
          </cell>
          <cell r="C184" t="str">
            <v>6371016401950001</v>
          </cell>
          <cell r="D184" t="str">
            <v>24-Jan-95</v>
          </cell>
          <cell r="F184" t="str">
            <v>JFU</v>
          </cell>
          <cell r="G184" t="str">
            <v>00</v>
          </cell>
          <cell r="H184" t="str">
            <v>III/a</v>
          </cell>
          <cell r="I184" t="str">
            <v>P3K</v>
          </cell>
          <cell r="K184" t="str">
            <v>YA</v>
          </cell>
          <cell r="M184" t="str">
            <v>FANJITIA SAPUTRA</v>
          </cell>
          <cell r="N184" t="str">
            <v>122</v>
          </cell>
          <cell r="O184" t="str">
            <v>BPD KALSEL</v>
          </cell>
          <cell r="P184" t="str">
            <v>923388987736000</v>
          </cell>
          <cell r="Q184" t="str">
            <v>0200309037993</v>
          </cell>
          <cell r="R184" t="str">
            <v>K2</v>
          </cell>
          <cell r="S184">
            <v>1</v>
          </cell>
          <cell r="T184">
            <v>1</v>
          </cell>
          <cell r="U184" t="str">
            <v>2</v>
          </cell>
          <cell r="V184">
            <v>2966500</v>
          </cell>
          <cell r="W184">
            <v>296650</v>
          </cell>
          <cell r="X184">
            <v>59330</v>
          </cell>
          <cell r="Y184">
            <v>355980</v>
          </cell>
          <cell r="Z184">
            <v>0</v>
          </cell>
          <cell r="AA184">
            <v>0</v>
          </cell>
          <cell r="AB184">
            <v>0</v>
          </cell>
          <cell r="AC184">
            <v>185000</v>
          </cell>
          <cell r="AD184">
            <v>217260</v>
          </cell>
          <cell r="AE184">
            <v>0</v>
          </cell>
          <cell r="AF184">
            <v>16</v>
          </cell>
          <cell r="AG184">
            <v>140299</v>
          </cell>
          <cell r="AH184">
            <v>7120</v>
          </cell>
          <cell r="AI184">
            <v>21359</v>
          </cell>
          <cell r="AJ184">
            <v>107981</v>
          </cell>
          <cell r="AK184" t="str">
            <v>0</v>
          </cell>
          <cell r="AL184">
            <v>35075</v>
          </cell>
          <cell r="AM184">
            <v>0</v>
          </cell>
          <cell r="AN184" t="str">
            <v>0</v>
          </cell>
          <cell r="AO184">
            <v>311834</v>
          </cell>
          <cell r="AP184">
            <v>3581700</v>
          </cell>
          <cell r="AQ184">
            <v>0</v>
          </cell>
          <cell r="AR184">
            <v>0</v>
          </cell>
          <cell r="AS184" t="str">
            <v>0</v>
          </cell>
          <cell r="AT184" t="str">
            <v>0</v>
          </cell>
          <cell r="AU184" t="str">
            <v>062</v>
          </cell>
          <cell r="AV184" t="str">
            <v>DINAS PENDIDIKAN - PPPK</v>
          </cell>
          <cell r="AW184" t="str">
            <v>SDN BASIRIH 05</v>
          </cell>
          <cell r="AX184" t="str">
            <v>S - 03</v>
          </cell>
        </row>
        <row r="185">
          <cell r="A185" t="str">
            <v>199609282022212002</v>
          </cell>
          <cell r="B185" t="str">
            <v>REZKI NADYYA, S.Pd</v>
          </cell>
          <cell r="C185" t="str">
            <v>6371036809960005</v>
          </cell>
          <cell r="D185" t="str">
            <v>28-Sep-96</v>
          </cell>
          <cell r="F185" t="str">
            <v>JFU</v>
          </cell>
          <cell r="G185" t="str">
            <v>00</v>
          </cell>
          <cell r="H185" t="str">
            <v>III/a</v>
          </cell>
          <cell r="I185" t="str">
            <v>P3K</v>
          </cell>
          <cell r="K185" t="str">
            <v>YA</v>
          </cell>
          <cell r="L185" t="str">
            <v/>
          </cell>
          <cell r="M185" t="str">
            <v>RONNY SETIAWAN</v>
          </cell>
          <cell r="N185" t="str">
            <v>122</v>
          </cell>
          <cell r="O185" t="str">
            <v>BPD KALSEL</v>
          </cell>
          <cell r="P185" t="str">
            <v>635828312731000</v>
          </cell>
          <cell r="Q185" t="str">
            <v>3200522663</v>
          </cell>
          <cell r="R185" t="str">
            <v>K1</v>
          </cell>
          <cell r="S185">
            <v>0</v>
          </cell>
          <cell r="T185">
            <v>1</v>
          </cell>
          <cell r="U185" t="str">
            <v>1</v>
          </cell>
          <cell r="V185">
            <v>2966500</v>
          </cell>
          <cell r="W185">
            <v>296650</v>
          </cell>
          <cell r="X185">
            <v>0</v>
          </cell>
          <cell r="Y185">
            <v>296650</v>
          </cell>
          <cell r="Z185">
            <v>0</v>
          </cell>
          <cell r="AA185">
            <v>0</v>
          </cell>
          <cell r="AB185">
            <v>0</v>
          </cell>
          <cell r="AC185">
            <v>185000</v>
          </cell>
          <cell r="AD185">
            <v>144840</v>
          </cell>
          <cell r="AE185">
            <v>0</v>
          </cell>
          <cell r="AF185">
            <v>44</v>
          </cell>
          <cell r="AG185">
            <v>137926</v>
          </cell>
          <cell r="AH185">
            <v>7120</v>
          </cell>
          <cell r="AI185">
            <v>21359</v>
          </cell>
          <cell r="AJ185">
            <v>106052</v>
          </cell>
          <cell r="AK185" t="str">
            <v>0</v>
          </cell>
          <cell r="AL185">
            <v>34482</v>
          </cell>
          <cell r="AM185">
            <v>0</v>
          </cell>
          <cell r="AN185" t="str">
            <v>0</v>
          </cell>
          <cell r="AO185">
            <v>306939</v>
          </cell>
          <cell r="AP185">
            <v>3452500</v>
          </cell>
          <cell r="AQ185">
            <v>0</v>
          </cell>
          <cell r="AR185">
            <v>0</v>
          </cell>
          <cell r="AS185" t="str">
            <v>0</v>
          </cell>
          <cell r="AT185" t="str">
            <v>0</v>
          </cell>
          <cell r="AU185" t="str">
            <v>062</v>
          </cell>
          <cell r="AV185" t="str">
            <v>DINAS PENDIDIKAN - PPPK</v>
          </cell>
          <cell r="AW185" t="str">
            <v>SDN BASIRIH 05</v>
          </cell>
          <cell r="AX185" t="str">
            <v>S - 03</v>
          </cell>
        </row>
        <row r="186">
          <cell r="A186" t="str">
            <v>199807052022212004</v>
          </cell>
          <cell r="B186" t="str">
            <v>SYARIFAH INNAYAH, S.Pd</v>
          </cell>
          <cell r="C186" t="str">
            <v>6371014507980007</v>
          </cell>
          <cell r="D186" t="str">
            <v>05-Jul-98</v>
          </cell>
          <cell r="F186" t="str">
            <v>JFU</v>
          </cell>
          <cell r="G186" t="str">
            <v>00</v>
          </cell>
          <cell r="H186" t="str">
            <v>III/a</v>
          </cell>
          <cell r="I186" t="str">
            <v>P3K</v>
          </cell>
          <cell r="K186" t="str">
            <v>TIDAK</v>
          </cell>
          <cell r="N186" t="str">
            <v>122</v>
          </cell>
          <cell r="O186" t="str">
            <v>BPD KALSEL</v>
          </cell>
          <cell r="P186" t="str">
            <v>630438695731000</v>
          </cell>
          <cell r="Q186" t="str">
            <v>3200513206</v>
          </cell>
          <cell r="R186" t="str">
            <v>T0</v>
          </cell>
          <cell r="S186">
            <v>0</v>
          </cell>
          <cell r="T186">
            <v>0</v>
          </cell>
          <cell r="U186" t="str">
            <v>0</v>
          </cell>
          <cell r="V186">
            <v>2966500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185000</v>
          </cell>
          <cell r="AD186">
            <v>72420</v>
          </cell>
          <cell r="AE186">
            <v>0</v>
          </cell>
          <cell r="AF186">
            <v>6</v>
          </cell>
          <cell r="AG186">
            <v>126060</v>
          </cell>
          <cell r="AH186">
            <v>7120</v>
          </cell>
          <cell r="AI186">
            <v>21359</v>
          </cell>
          <cell r="AJ186">
            <v>96411</v>
          </cell>
          <cell r="AK186" t="str">
            <v>0</v>
          </cell>
          <cell r="AL186">
            <v>31515</v>
          </cell>
          <cell r="AM186">
            <v>0</v>
          </cell>
          <cell r="AN186" t="str">
            <v>0</v>
          </cell>
          <cell r="AO186">
            <v>282465</v>
          </cell>
          <cell r="AP186">
            <v>3096000</v>
          </cell>
          <cell r="AQ186">
            <v>0</v>
          </cell>
          <cell r="AR186">
            <v>0</v>
          </cell>
          <cell r="AS186" t="str">
            <v>0</v>
          </cell>
          <cell r="AT186" t="str">
            <v>0</v>
          </cell>
          <cell r="AU186" t="str">
            <v>062</v>
          </cell>
          <cell r="AV186" t="str">
            <v>DINAS PENDIDIKAN - PPPK</v>
          </cell>
          <cell r="AW186" t="str">
            <v>SDN BASIRIH 05</v>
          </cell>
          <cell r="AX186" t="str">
            <v>S - 03</v>
          </cell>
        </row>
        <row r="187">
          <cell r="A187" t="str">
            <v>199103052022211006</v>
          </cell>
          <cell r="B187" t="str">
            <v>MUHAMMAD ARIFIN, S.Pd</v>
          </cell>
          <cell r="C187" t="str">
            <v>6308030503910004</v>
          </cell>
          <cell r="D187" t="str">
            <v>05-Mar-91</v>
          </cell>
          <cell r="F187" t="str">
            <v>JFU</v>
          </cell>
          <cell r="G187" t="str">
            <v>00</v>
          </cell>
          <cell r="H187" t="str">
            <v>III/a</v>
          </cell>
          <cell r="I187" t="str">
            <v>P3K</v>
          </cell>
          <cell r="K187" t="str">
            <v>TIDAK</v>
          </cell>
          <cell r="N187" t="str">
            <v>122</v>
          </cell>
          <cell r="O187" t="str">
            <v>BPD KALSEL</v>
          </cell>
          <cell r="P187" t="str">
            <v>721025310731000</v>
          </cell>
          <cell r="Q187" t="str">
            <v>3200514229</v>
          </cell>
          <cell r="R187" t="str">
            <v>T0</v>
          </cell>
          <cell r="S187">
            <v>0</v>
          </cell>
          <cell r="T187">
            <v>0</v>
          </cell>
          <cell r="U187" t="str">
            <v>0</v>
          </cell>
          <cell r="V187">
            <v>2966500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185000</v>
          </cell>
          <cell r="AD187">
            <v>72420</v>
          </cell>
          <cell r="AE187">
            <v>0</v>
          </cell>
          <cell r="AF187">
            <v>6</v>
          </cell>
          <cell r="AG187">
            <v>126060</v>
          </cell>
          <cell r="AH187">
            <v>7120</v>
          </cell>
          <cell r="AI187">
            <v>21359</v>
          </cell>
          <cell r="AJ187">
            <v>96411</v>
          </cell>
          <cell r="AK187" t="str">
            <v>0</v>
          </cell>
          <cell r="AL187">
            <v>31515</v>
          </cell>
          <cell r="AM187">
            <v>0</v>
          </cell>
          <cell r="AN187" t="str">
            <v>0</v>
          </cell>
          <cell r="AO187">
            <v>282465</v>
          </cell>
          <cell r="AP187">
            <v>3096000</v>
          </cell>
          <cell r="AQ187">
            <v>0</v>
          </cell>
          <cell r="AR187">
            <v>0</v>
          </cell>
          <cell r="AS187" t="str">
            <v>0</v>
          </cell>
          <cell r="AT187" t="str">
            <v>0</v>
          </cell>
          <cell r="AU187" t="str">
            <v>062</v>
          </cell>
          <cell r="AV187" t="str">
            <v>DINAS PENDIDIKAN - PPPK</v>
          </cell>
          <cell r="AW187" t="str">
            <v>SDN BASIRIH 08</v>
          </cell>
          <cell r="AX187" t="str">
            <v>S - 04</v>
          </cell>
        </row>
        <row r="188">
          <cell r="A188" t="str">
            <v>199204262022212007</v>
          </cell>
          <cell r="B188" t="str">
            <v>SITI LATIFAH, S.Pd</v>
          </cell>
          <cell r="C188" t="str">
            <v>6371036604920013</v>
          </cell>
          <cell r="D188" t="str">
            <v>26-Apr-92</v>
          </cell>
          <cell r="F188" t="str">
            <v>JFU</v>
          </cell>
          <cell r="G188" t="str">
            <v>00</v>
          </cell>
          <cell r="H188" t="str">
            <v>III/a</v>
          </cell>
          <cell r="I188" t="str">
            <v>P3K</v>
          </cell>
          <cell r="K188" t="str">
            <v>YA</v>
          </cell>
          <cell r="M188" t="str">
            <v>SULFIDAR</v>
          </cell>
          <cell r="N188" t="str">
            <v>122</v>
          </cell>
          <cell r="O188" t="str">
            <v>BPD KALSEL</v>
          </cell>
          <cell r="P188" t="str">
            <v>551378102731000</v>
          </cell>
          <cell r="Q188" t="str">
            <v>0010301410405</v>
          </cell>
          <cell r="R188" t="str">
            <v>K2</v>
          </cell>
          <cell r="S188">
            <v>1</v>
          </cell>
          <cell r="T188">
            <v>1</v>
          </cell>
          <cell r="U188" t="str">
            <v>2</v>
          </cell>
          <cell r="V188">
            <v>2966500</v>
          </cell>
          <cell r="W188">
            <v>296650</v>
          </cell>
          <cell r="X188">
            <v>59330</v>
          </cell>
          <cell r="Y188">
            <v>355980</v>
          </cell>
          <cell r="Z188">
            <v>0</v>
          </cell>
          <cell r="AA188">
            <v>0</v>
          </cell>
          <cell r="AB188">
            <v>0</v>
          </cell>
          <cell r="AC188">
            <v>185000</v>
          </cell>
          <cell r="AD188">
            <v>217260</v>
          </cell>
          <cell r="AE188">
            <v>0</v>
          </cell>
          <cell r="AF188">
            <v>16</v>
          </cell>
          <cell r="AG188">
            <v>140299</v>
          </cell>
          <cell r="AH188">
            <v>7120</v>
          </cell>
          <cell r="AI188">
            <v>21359</v>
          </cell>
          <cell r="AJ188">
            <v>107981</v>
          </cell>
          <cell r="AK188" t="str">
            <v>0</v>
          </cell>
          <cell r="AL188">
            <v>35075</v>
          </cell>
          <cell r="AM188">
            <v>0</v>
          </cell>
          <cell r="AN188" t="str">
            <v>0</v>
          </cell>
          <cell r="AO188">
            <v>311834</v>
          </cell>
          <cell r="AP188">
            <v>3581700</v>
          </cell>
          <cell r="AQ188">
            <v>0</v>
          </cell>
          <cell r="AR188">
            <v>0</v>
          </cell>
          <cell r="AS188" t="str">
            <v>0</v>
          </cell>
          <cell r="AT188" t="str">
            <v>0</v>
          </cell>
          <cell r="AU188" t="str">
            <v>062</v>
          </cell>
          <cell r="AV188" t="str">
            <v>DINAS PENDIDIKAN - PPPK</v>
          </cell>
          <cell r="AW188" t="str">
            <v>SDN BASIRIH 08</v>
          </cell>
          <cell r="AX188" t="str">
            <v>S - 04</v>
          </cell>
        </row>
        <row r="189">
          <cell r="A189" t="str">
            <v>199411212022212005</v>
          </cell>
          <cell r="B189" t="str">
            <v>DARA TANAFFASA, S.Pd., Gr.</v>
          </cell>
          <cell r="C189" t="str">
            <v>6371016111940006</v>
          </cell>
          <cell r="D189" t="str">
            <v>21-Nov-94</v>
          </cell>
          <cell r="F189" t="str">
            <v>JFU</v>
          </cell>
          <cell r="G189" t="str">
            <v>00</v>
          </cell>
          <cell r="H189" t="str">
            <v>III/a</v>
          </cell>
          <cell r="I189" t="str">
            <v>P3K</v>
          </cell>
          <cell r="K189" t="str">
            <v>TIDAK</v>
          </cell>
          <cell r="N189" t="str">
            <v>122</v>
          </cell>
          <cell r="O189" t="str">
            <v>BPD KALSEL</v>
          </cell>
          <cell r="P189" t="str">
            <v>950408948736000</v>
          </cell>
          <cell r="Q189" t="str">
            <v>0200309037571</v>
          </cell>
          <cell r="R189" t="str">
            <v>T0</v>
          </cell>
          <cell r="S189">
            <v>0</v>
          </cell>
          <cell r="T189">
            <v>0</v>
          </cell>
          <cell r="U189" t="str">
            <v>0</v>
          </cell>
          <cell r="V189">
            <v>2966500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185000</v>
          </cell>
          <cell r="AD189">
            <v>72420</v>
          </cell>
          <cell r="AE189">
            <v>0</v>
          </cell>
          <cell r="AF189">
            <v>6</v>
          </cell>
          <cell r="AG189">
            <v>126060</v>
          </cell>
          <cell r="AH189">
            <v>7120</v>
          </cell>
          <cell r="AI189">
            <v>21359</v>
          </cell>
          <cell r="AJ189">
            <v>96411</v>
          </cell>
          <cell r="AK189" t="str">
            <v>0</v>
          </cell>
          <cell r="AL189">
            <v>31515</v>
          </cell>
          <cell r="AM189">
            <v>0</v>
          </cell>
          <cell r="AN189" t="str">
            <v>0</v>
          </cell>
          <cell r="AO189">
            <v>282465</v>
          </cell>
          <cell r="AP189">
            <v>3096000</v>
          </cell>
          <cell r="AQ189">
            <v>0</v>
          </cell>
          <cell r="AR189">
            <v>0</v>
          </cell>
          <cell r="AS189" t="str">
            <v>0</v>
          </cell>
          <cell r="AT189" t="str">
            <v>0</v>
          </cell>
          <cell r="AU189" t="str">
            <v>062</v>
          </cell>
          <cell r="AV189" t="str">
            <v>DINAS PENDIDIKAN - PPPK</v>
          </cell>
          <cell r="AW189" t="str">
            <v>SDN BASIRIH 08</v>
          </cell>
          <cell r="AX189" t="str">
            <v>S - 04</v>
          </cell>
        </row>
        <row r="190">
          <cell r="A190" t="str">
            <v>199510252022212008</v>
          </cell>
          <cell r="B190" t="str">
            <v>ELI DWI ISMAWATI, S.Pd</v>
          </cell>
          <cell r="C190" t="str">
            <v>6301096510950002</v>
          </cell>
          <cell r="D190" t="str">
            <v>25-Oct-95</v>
          </cell>
          <cell r="F190" t="str">
            <v>JFU</v>
          </cell>
          <cell r="G190" t="str">
            <v>00</v>
          </cell>
          <cell r="H190" t="str">
            <v>III/a</v>
          </cell>
          <cell r="I190" t="str">
            <v>P3K</v>
          </cell>
          <cell r="K190" t="str">
            <v>TIDAK</v>
          </cell>
          <cell r="N190" t="str">
            <v>122</v>
          </cell>
          <cell r="O190" t="str">
            <v>BPD KALSEL</v>
          </cell>
          <cell r="P190" t="str">
            <v>931090344732000</v>
          </cell>
          <cell r="Q190" t="str">
            <v>0310319035405</v>
          </cell>
          <cell r="R190" t="str">
            <v>T0</v>
          </cell>
          <cell r="S190">
            <v>0</v>
          </cell>
          <cell r="T190">
            <v>0</v>
          </cell>
          <cell r="U190" t="str">
            <v>0</v>
          </cell>
          <cell r="V190">
            <v>2966500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185000</v>
          </cell>
          <cell r="AD190">
            <v>72420</v>
          </cell>
          <cell r="AE190">
            <v>0</v>
          </cell>
          <cell r="AF190">
            <v>6</v>
          </cell>
          <cell r="AG190">
            <v>126060</v>
          </cell>
          <cell r="AH190">
            <v>7120</v>
          </cell>
          <cell r="AI190">
            <v>21359</v>
          </cell>
          <cell r="AJ190">
            <v>96411</v>
          </cell>
          <cell r="AK190" t="str">
            <v>0</v>
          </cell>
          <cell r="AL190">
            <v>31515</v>
          </cell>
          <cell r="AM190">
            <v>0</v>
          </cell>
          <cell r="AN190" t="str">
            <v>0</v>
          </cell>
          <cell r="AO190">
            <v>282465</v>
          </cell>
          <cell r="AP190">
            <v>3096000</v>
          </cell>
          <cell r="AQ190">
            <v>0</v>
          </cell>
          <cell r="AR190">
            <v>0</v>
          </cell>
          <cell r="AS190" t="str">
            <v>0</v>
          </cell>
          <cell r="AT190" t="str">
            <v>0</v>
          </cell>
          <cell r="AU190" t="str">
            <v>062</v>
          </cell>
          <cell r="AV190" t="str">
            <v>DINAS PENDIDIKAN - PPPK</v>
          </cell>
          <cell r="AW190" t="str">
            <v>SDN BASIRIH 08</v>
          </cell>
          <cell r="AX190" t="str">
            <v>S - 04</v>
          </cell>
        </row>
        <row r="191">
          <cell r="A191" t="str">
            <v>199410312022212007</v>
          </cell>
          <cell r="B191" t="str">
            <v>HERLINA SARI, S.Pd.</v>
          </cell>
          <cell r="C191" t="str">
            <v>6371017110940007</v>
          </cell>
          <cell r="D191" t="str">
            <v>31-Oct-94</v>
          </cell>
          <cell r="F191" t="str">
            <v>JFU</v>
          </cell>
          <cell r="G191" t="str">
            <v>00</v>
          </cell>
          <cell r="H191" t="str">
            <v>III/a</v>
          </cell>
          <cell r="I191" t="str">
            <v>P3K</v>
          </cell>
          <cell r="K191" t="str">
            <v>TIDAK</v>
          </cell>
          <cell r="N191" t="str">
            <v>122</v>
          </cell>
          <cell r="O191" t="str">
            <v>BPD KALSEL</v>
          </cell>
          <cell r="P191" t="str">
            <v>843384645731000</v>
          </cell>
          <cell r="Q191" t="str">
            <v>2000031057</v>
          </cell>
          <cell r="R191" t="str">
            <v>T0</v>
          </cell>
          <cell r="S191">
            <v>0</v>
          </cell>
          <cell r="T191">
            <v>0</v>
          </cell>
          <cell r="U191" t="str">
            <v>0</v>
          </cell>
          <cell r="V191">
            <v>2966500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185000</v>
          </cell>
          <cell r="AD191">
            <v>72420</v>
          </cell>
          <cell r="AE191">
            <v>0</v>
          </cell>
          <cell r="AF191">
            <v>6</v>
          </cell>
          <cell r="AG191">
            <v>126060</v>
          </cell>
          <cell r="AH191">
            <v>7120</v>
          </cell>
          <cell r="AI191">
            <v>21359</v>
          </cell>
          <cell r="AJ191">
            <v>96411</v>
          </cell>
          <cell r="AK191" t="str">
            <v>0</v>
          </cell>
          <cell r="AL191">
            <v>31515</v>
          </cell>
          <cell r="AM191">
            <v>0</v>
          </cell>
          <cell r="AN191" t="str">
            <v>0</v>
          </cell>
          <cell r="AO191">
            <v>282465</v>
          </cell>
          <cell r="AP191">
            <v>3096000</v>
          </cell>
          <cell r="AQ191">
            <v>0</v>
          </cell>
          <cell r="AR191">
            <v>0</v>
          </cell>
          <cell r="AS191" t="str">
            <v>0</v>
          </cell>
          <cell r="AT191" t="str">
            <v>0</v>
          </cell>
          <cell r="AU191" t="str">
            <v>062</v>
          </cell>
          <cell r="AV191" t="str">
            <v>DINAS PENDIDIKAN - PPPK</v>
          </cell>
          <cell r="AW191" t="str">
            <v>SDN BASIRIH 10</v>
          </cell>
          <cell r="AX191" t="str">
            <v>S - 05</v>
          </cell>
        </row>
        <row r="192">
          <cell r="A192" t="str">
            <v>197602272022211004</v>
          </cell>
          <cell r="B192" t="str">
            <v>NANANG MUJI, S.Pd</v>
          </cell>
          <cell r="C192" t="str">
            <v>6371012702760002</v>
          </cell>
          <cell r="D192" t="str">
            <v>27-Feb-76</v>
          </cell>
          <cell r="F192" t="str">
            <v>JFU</v>
          </cell>
          <cell r="G192" t="str">
            <v>00</v>
          </cell>
          <cell r="H192" t="str">
            <v>III/a</v>
          </cell>
          <cell r="I192" t="str">
            <v>P3K</v>
          </cell>
          <cell r="K192" t="str">
            <v>YA</v>
          </cell>
          <cell r="M192" t="str">
            <v>ERNI DWI SARTIKA</v>
          </cell>
          <cell r="N192" t="str">
            <v>122</v>
          </cell>
          <cell r="O192" t="str">
            <v>BPD KALSEL</v>
          </cell>
          <cell r="P192" t="str">
            <v>166624544731000</v>
          </cell>
          <cell r="Q192" t="str">
            <v>0200309008627</v>
          </cell>
          <cell r="R192" t="str">
            <v>K3</v>
          </cell>
          <cell r="S192">
            <v>2</v>
          </cell>
          <cell r="T192">
            <v>1</v>
          </cell>
          <cell r="U192" t="str">
            <v>3</v>
          </cell>
          <cell r="V192">
            <v>2966500</v>
          </cell>
          <cell r="W192">
            <v>296650</v>
          </cell>
          <cell r="X192">
            <v>118660</v>
          </cell>
          <cell r="Y192">
            <v>415310</v>
          </cell>
          <cell r="Z192">
            <v>0</v>
          </cell>
          <cell r="AA192">
            <v>0</v>
          </cell>
          <cell r="AB192">
            <v>0</v>
          </cell>
          <cell r="AC192">
            <v>185000</v>
          </cell>
          <cell r="AD192">
            <v>289680</v>
          </cell>
          <cell r="AE192">
            <v>0</v>
          </cell>
          <cell r="AF192">
            <v>87</v>
          </cell>
          <cell r="AG192">
            <v>142672</v>
          </cell>
          <cell r="AH192">
            <v>7120</v>
          </cell>
          <cell r="AI192">
            <v>21359</v>
          </cell>
          <cell r="AJ192">
            <v>109909</v>
          </cell>
          <cell r="AK192" t="str">
            <v>0</v>
          </cell>
          <cell r="AL192">
            <v>35668</v>
          </cell>
          <cell r="AM192">
            <v>0</v>
          </cell>
          <cell r="AN192" t="str">
            <v>0</v>
          </cell>
          <cell r="AO192">
            <v>316728</v>
          </cell>
          <cell r="AP192">
            <v>3711000</v>
          </cell>
          <cell r="AQ192">
            <v>0</v>
          </cell>
          <cell r="AR192">
            <v>0</v>
          </cell>
          <cell r="AS192" t="str">
            <v>0</v>
          </cell>
          <cell r="AT192" t="str">
            <v>0</v>
          </cell>
          <cell r="AU192" t="str">
            <v>062</v>
          </cell>
          <cell r="AV192" t="str">
            <v>DINAS PENDIDIKAN - PPPK</v>
          </cell>
          <cell r="AW192" t="str">
            <v>SDN KELAYAN BARAT 01</v>
          </cell>
          <cell r="AX192" t="str">
            <v>S - 06</v>
          </cell>
        </row>
        <row r="193">
          <cell r="A193" t="str">
            <v>198308212022212013</v>
          </cell>
          <cell r="B193" t="str">
            <v>BARIROH, S.Pd</v>
          </cell>
          <cell r="C193" t="str">
            <v>6371016108830005</v>
          </cell>
          <cell r="D193" t="str">
            <v>21-Aug-83</v>
          </cell>
          <cell r="F193" t="str">
            <v>JFU</v>
          </cell>
          <cell r="G193" t="str">
            <v>00</v>
          </cell>
          <cell r="H193" t="str">
            <v>III/a</v>
          </cell>
          <cell r="I193" t="str">
            <v>P3K</v>
          </cell>
          <cell r="K193" t="str">
            <v>TIDAK</v>
          </cell>
          <cell r="N193" t="str">
            <v>122</v>
          </cell>
          <cell r="O193" t="str">
            <v>BPD KALSEL</v>
          </cell>
          <cell r="P193" t="str">
            <v>166058214731000</v>
          </cell>
          <cell r="Q193" t="str">
            <v>3200514288</v>
          </cell>
          <cell r="R193" t="str">
            <v>T0</v>
          </cell>
          <cell r="S193">
            <v>0</v>
          </cell>
          <cell r="T193">
            <v>0</v>
          </cell>
          <cell r="U193" t="str">
            <v>0</v>
          </cell>
          <cell r="V193">
            <v>2966500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185000</v>
          </cell>
          <cell r="AD193">
            <v>72420</v>
          </cell>
          <cell r="AE193">
            <v>0</v>
          </cell>
          <cell r="AF193">
            <v>6</v>
          </cell>
          <cell r="AG193">
            <v>126060</v>
          </cell>
          <cell r="AH193">
            <v>7120</v>
          </cell>
          <cell r="AI193">
            <v>21359</v>
          </cell>
          <cell r="AJ193">
            <v>96411</v>
          </cell>
          <cell r="AK193" t="str">
            <v>0</v>
          </cell>
          <cell r="AL193">
            <v>31515</v>
          </cell>
          <cell r="AM193">
            <v>0</v>
          </cell>
          <cell r="AN193" t="str">
            <v>0</v>
          </cell>
          <cell r="AO193">
            <v>282465</v>
          </cell>
          <cell r="AP193">
            <v>3096000</v>
          </cell>
          <cell r="AQ193">
            <v>0</v>
          </cell>
          <cell r="AR193">
            <v>0</v>
          </cell>
          <cell r="AS193" t="str">
            <v>0</v>
          </cell>
          <cell r="AT193" t="str">
            <v>0</v>
          </cell>
          <cell r="AU193" t="str">
            <v>062</v>
          </cell>
          <cell r="AV193" t="str">
            <v>DINAS PENDIDIKAN - PPPK</v>
          </cell>
          <cell r="AW193" t="str">
            <v>SDN KELAYAN BARAT 01</v>
          </cell>
          <cell r="AX193" t="str">
            <v>S - 06</v>
          </cell>
        </row>
        <row r="194">
          <cell r="A194" t="str">
            <v>199402052022212011</v>
          </cell>
          <cell r="B194" t="str">
            <v>HUNAFA RAHMATIKA FAUZI, S.Pd.</v>
          </cell>
          <cell r="C194" t="str">
            <v>6371014502940003</v>
          </cell>
          <cell r="D194" t="str">
            <v>05-Feb-94</v>
          </cell>
          <cell r="F194" t="str">
            <v>JFU</v>
          </cell>
          <cell r="G194" t="str">
            <v>00</v>
          </cell>
          <cell r="H194" t="str">
            <v>III/a</v>
          </cell>
          <cell r="I194" t="str">
            <v>P3K</v>
          </cell>
          <cell r="K194" t="str">
            <v>YA</v>
          </cell>
          <cell r="M194" t="str">
            <v>GANA PRADIPA BAWANA</v>
          </cell>
          <cell r="N194" t="str">
            <v>122</v>
          </cell>
          <cell r="O194" t="str">
            <v>BPD KALSEL</v>
          </cell>
          <cell r="P194" t="str">
            <v>167702760731000</v>
          </cell>
          <cell r="Q194" t="str">
            <v>0010301449695</v>
          </cell>
          <cell r="R194" t="str">
            <v>K1</v>
          </cell>
          <cell r="S194">
            <v>0</v>
          </cell>
          <cell r="T194">
            <v>1</v>
          </cell>
          <cell r="U194" t="str">
            <v>1</v>
          </cell>
          <cell r="V194">
            <v>2966500</v>
          </cell>
          <cell r="W194">
            <v>296650</v>
          </cell>
          <cell r="X194">
            <v>0</v>
          </cell>
          <cell r="Y194">
            <v>296650</v>
          </cell>
          <cell r="Z194">
            <v>0</v>
          </cell>
          <cell r="AA194">
            <v>0</v>
          </cell>
          <cell r="AB194">
            <v>0</v>
          </cell>
          <cell r="AC194">
            <v>185000</v>
          </cell>
          <cell r="AD194">
            <v>144840</v>
          </cell>
          <cell r="AE194">
            <v>0</v>
          </cell>
          <cell r="AF194">
            <v>44</v>
          </cell>
          <cell r="AG194">
            <v>137926</v>
          </cell>
          <cell r="AH194">
            <v>7120</v>
          </cell>
          <cell r="AI194">
            <v>21359</v>
          </cell>
          <cell r="AJ194">
            <v>106052</v>
          </cell>
          <cell r="AK194" t="str">
            <v>0</v>
          </cell>
          <cell r="AL194">
            <v>34482</v>
          </cell>
          <cell r="AM194">
            <v>0</v>
          </cell>
          <cell r="AN194" t="str">
            <v>0</v>
          </cell>
          <cell r="AO194">
            <v>306939</v>
          </cell>
          <cell r="AP194">
            <v>3452500</v>
          </cell>
          <cell r="AQ194">
            <v>0</v>
          </cell>
          <cell r="AR194">
            <v>0</v>
          </cell>
          <cell r="AS194" t="str">
            <v>0</v>
          </cell>
          <cell r="AT194" t="str">
            <v>0</v>
          </cell>
          <cell r="AU194" t="str">
            <v>062</v>
          </cell>
          <cell r="AV194" t="str">
            <v>DINAS PENDIDIKAN - PPPK</v>
          </cell>
          <cell r="AW194" t="str">
            <v>SDN KELAYAN BARAT 01</v>
          </cell>
          <cell r="AX194" t="str">
            <v>S - 06</v>
          </cell>
        </row>
        <row r="195">
          <cell r="A195" t="str">
            <v>198312122022211010</v>
          </cell>
          <cell r="B195" t="str">
            <v>SYAHRUJI, S.Pd.I</v>
          </cell>
          <cell r="C195" t="str">
            <v>6371011212830017</v>
          </cell>
          <cell r="D195" t="str">
            <v>12-Dec-83</v>
          </cell>
          <cell r="F195" t="str">
            <v>JFU</v>
          </cell>
          <cell r="G195" t="str">
            <v>00</v>
          </cell>
          <cell r="H195" t="str">
            <v>III/a</v>
          </cell>
          <cell r="I195" t="str">
            <v>P3K</v>
          </cell>
          <cell r="K195" t="str">
            <v>YA</v>
          </cell>
          <cell r="M195" t="str">
            <v>SINTA</v>
          </cell>
          <cell r="N195" t="str">
            <v>122</v>
          </cell>
          <cell r="O195" t="str">
            <v>BPD KALSEL</v>
          </cell>
          <cell r="P195" t="str">
            <v>163137946731000</v>
          </cell>
          <cell r="Q195" t="str">
            <v>0160301057373</v>
          </cell>
          <cell r="R195" t="str">
            <v>K3</v>
          </cell>
          <cell r="S195">
            <v>2</v>
          </cell>
          <cell r="T195">
            <v>1</v>
          </cell>
          <cell r="U195" t="str">
            <v>3</v>
          </cell>
          <cell r="V195">
            <v>2966500</v>
          </cell>
          <cell r="W195">
            <v>296650</v>
          </cell>
          <cell r="X195">
            <v>118660</v>
          </cell>
          <cell r="Y195">
            <v>415310</v>
          </cell>
          <cell r="Z195">
            <v>0</v>
          </cell>
          <cell r="AA195">
            <v>0</v>
          </cell>
          <cell r="AB195">
            <v>0</v>
          </cell>
          <cell r="AC195">
            <v>185000</v>
          </cell>
          <cell r="AD195">
            <v>289680</v>
          </cell>
          <cell r="AE195">
            <v>0</v>
          </cell>
          <cell r="AF195">
            <v>87</v>
          </cell>
          <cell r="AG195">
            <v>142672</v>
          </cell>
          <cell r="AH195">
            <v>7120</v>
          </cell>
          <cell r="AI195">
            <v>21359</v>
          </cell>
          <cell r="AJ195">
            <v>109909</v>
          </cell>
          <cell r="AK195" t="str">
            <v>0</v>
          </cell>
          <cell r="AL195">
            <v>35668</v>
          </cell>
          <cell r="AM195">
            <v>0</v>
          </cell>
          <cell r="AN195" t="str">
            <v>0</v>
          </cell>
          <cell r="AO195">
            <v>316728</v>
          </cell>
          <cell r="AP195">
            <v>3711000</v>
          </cell>
          <cell r="AQ195">
            <v>0</v>
          </cell>
          <cell r="AR195">
            <v>0</v>
          </cell>
          <cell r="AS195" t="str">
            <v>0</v>
          </cell>
          <cell r="AT195" t="str">
            <v>0</v>
          </cell>
          <cell r="AU195" t="str">
            <v>062</v>
          </cell>
          <cell r="AV195" t="str">
            <v>DINAS PENDIDIKAN - PPPK</v>
          </cell>
          <cell r="AW195" t="str">
            <v>SDN KELAYAN BARAT 02</v>
          </cell>
          <cell r="AX195" t="str">
            <v>S - 07</v>
          </cell>
        </row>
        <row r="196">
          <cell r="A196" t="str">
            <v>198504232022212008</v>
          </cell>
          <cell r="B196" t="str">
            <v>SYAMSIAH, S.Pd.I</v>
          </cell>
          <cell r="C196" t="str">
            <v>6371016304850005</v>
          </cell>
          <cell r="D196" t="str">
            <v>23-Apr-85</v>
          </cell>
          <cell r="F196" t="str">
            <v>JFU</v>
          </cell>
          <cell r="G196" t="str">
            <v>00</v>
          </cell>
          <cell r="H196" t="str">
            <v>III/a</v>
          </cell>
          <cell r="I196" t="str">
            <v>P3K</v>
          </cell>
          <cell r="K196" t="str">
            <v>YA</v>
          </cell>
          <cell r="M196" t="str">
            <v>TRI HARYANTO</v>
          </cell>
          <cell r="N196" t="str">
            <v>122</v>
          </cell>
          <cell r="O196" t="str">
            <v>BPD KALSEL</v>
          </cell>
          <cell r="P196" t="str">
            <v>167388388731000</v>
          </cell>
          <cell r="Q196" t="str">
            <v>0010301235140</v>
          </cell>
          <cell r="R196" t="str">
            <v>K3</v>
          </cell>
          <cell r="S196">
            <v>2</v>
          </cell>
          <cell r="T196">
            <v>1</v>
          </cell>
          <cell r="U196" t="str">
            <v>3</v>
          </cell>
          <cell r="V196">
            <v>2966500</v>
          </cell>
          <cell r="W196">
            <v>296650</v>
          </cell>
          <cell r="X196">
            <v>118660</v>
          </cell>
          <cell r="Y196">
            <v>415310</v>
          </cell>
          <cell r="Z196">
            <v>0</v>
          </cell>
          <cell r="AA196">
            <v>0</v>
          </cell>
          <cell r="AB196">
            <v>0</v>
          </cell>
          <cell r="AC196">
            <v>185000</v>
          </cell>
          <cell r="AD196">
            <v>289680</v>
          </cell>
          <cell r="AE196">
            <v>0</v>
          </cell>
          <cell r="AF196">
            <v>87</v>
          </cell>
          <cell r="AG196">
            <v>142672</v>
          </cell>
          <cell r="AH196">
            <v>7120</v>
          </cell>
          <cell r="AI196">
            <v>21359</v>
          </cell>
          <cell r="AJ196">
            <v>109909</v>
          </cell>
          <cell r="AK196" t="str">
            <v>0</v>
          </cell>
          <cell r="AL196">
            <v>35668</v>
          </cell>
          <cell r="AM196">
            <v>0</v>
          </cell>
          <cell r="AN196" t="str">
            <v>0</v>
          </cell>
          <cell r="AO196">
            <v>316728</v>
          </cell>
          <cell r="AP196">
            <v>3711000</v>
          </cell>
          <cell r="AQ196">
            <v>0</v>
          </cell>
          <cell r="AR196">
            <v>0</v>
          </cell>
          <cell r="AS196" t="str">
            <v>0</v>
          </cell>
          <cell r="AT196" t="str">
            <v>0</v>
          </cell>
          <cell r="AU196" t="str">
            <v>062</v>
          </cell>
          <cell r="AV196" t="str">
            <v>DINAS PENDIDIKAN - PPPK</v>
          </cell>
          <cell r="AW196" t="str">
            <v>SDN KELAYAN BARAT 02</v>
          </cell>
          <cell r="AX196" t="str">
            <v>S - 07</v>
          </cell>
        </row>
        <row r="197">
          <cell r="A197" t="str">
            <v>199203102022212008</v>
          </cell>
          <cell r="B197" t="str">
            <v>MULTI RIANI, S.Pd</v>
          </cell>
          <cell r="C197" t="str">
            <v>6371015003920006</v>
          </cell>
          <cell r="D197" t="str">
            <v>10-Mar-92</v>
          </cell>
          <cell r="F197" t="str">
            <v>JFU</v>
          </cell>
          <cell r="G197" t="str">
            <v>00</v>
          </cell>
          <cell r="H197" t="str">
            <v>III/a</v>
          </cell>
          <cell r="I197" t="str">
            <v>P3K</v>
          </cell>
          <cell r="K197" t="str">
            <v>YA</v>
          </cell>
          <cell r="M197" t="str">
            <v>AULIA RAHMAN</v>
          </cell>
          <cell r="N197" t="str">
            <v>122</v>
          </cell>
          <cell r="O197" t="str">
            <v>BPD KALSEL</v>
          </cell>
          <cell r="P197" t="str">
            <v>866886609736000</v>
          </cell>
          <cell r="Q197" t="str">
            <v>0180306056225</v>
          </cell>
          <cell r="R197" t="str">
            <v>K2</v>
          </cell>
          <cell r="S197">
            <v>1</v>
          </cell>
          <cell r="T197">
            <v>1</v>
          </cell>
          <cell r="U197" t="str">
            <v>2</v>
          </cell>
          <cell r="V197">
            <v>2966500</v>
          </cell>
          <cell r="W197">
            <v>296650</v>
          </cell>
          <cell r="X197">
            <v>59330</v>
          </cell>
          <cell r="Y197">
            <v>355980</v>
          </cell>
          <cell r="Z197">
            <v>0</v>
          </cell>
          <cell r="AA197">
            <v>0</v>
          </cell>
          <cell r="AB197">
            <v>0</v>
          </cell>
          <cell r="AC197">
            <v>185000</v>
          </cell>
          <cell r="AD197">
            <v>217260</v>
          </cell>
          <cell r="AE197">
            <v>0</v>
          </cell>
          <cell r="AF197">
            <v>16</v>
          </cell>
          <cell r="AG197">
            <v>140299</v>
          </cell>
          <cell r="AH197">
            <v>7120</v>
          </cell>
          <cell r="AI197">
            <v>21359</v>
          </cell>
          <cell r="AJ197">
            <v>107981</v>
          </cell>
          <cell r="AK197" t="str">
            <v>0</v>
          </cell>
          <cell r="AL197">
            <v>35075</v>
          </cell>
          <cell r="AM197">
            <v>0</v>
          </cell>
          <cell r="AN197" t="str">
            <v>0</v>
          </cell>
          <cell r="AO197">
            <v>311834</v>
          </cell>
          <cell r="AP197">
            <v>3581700</v>
          </cell>
          <cell r="AQ197">
            <v>0</v>
          </cell>
          <cell r="AR197">
            <v>0</v>
          </cell>
          <cell r="AS197" t="str">
            <v>0</v>
          </cell>
          <cell r="AT197" t="str">
            <v>0</v>
          </cell>
          <cell r="AU197" t="str">
            <v>062</v>
          </cell>
          <cell r="AV197" t="str">
            <v>DINAS PENDIDIKAN - PPPK</v>
          </cell>
          <cell r="AW197" t="str">
            <v>SDN KELAYAN BARAT 02</v>
          </cell>
          <cell r="AX197" t="str">
            <v>S - 07</v>
          </cell>
        </row>
        <row r="198">
          <cell r="A198" t="str">
            <v>199210022022212008</v>
          </cell>
          <cell r="B198" t="str">
            <v>NURUL FAUZA, S.Pd</v>
          </cell>
          <cell r="C198" t="str">
            <v>6371014210920003</v>
          </cell>
          <cell r="D198" t="str">
            <v>02-Oct-92</v>
          </cell>
          <cell r="F198" t="str">
            <v>JFU</v>
          </cell>
          <cell r="G198" t="str">
            <v>00</v>
          </cell>
          <cell r="H198" t="str">
            <v>III/a</v>
          </cell>
          <cell r="I198" t="str">
            <v>P3K</v>
          </cell>
          <cell r="K198" t="str">
            <v>TIDAK</v>
          </cell>
          <cell r="N198" t="str">
            <v>122</v>
          </cell>
          <cell r="O198" t="str">
            <v>BPD KALSEL</v>
          </cell>
          <cell r="P198" t="str">
            <v>909685075736000</v>
          </cell>
          <cell r="Q198" t="str">
            <v>2002773042</v>
          </cell>
          <cell r="R198" t="str">
            <v>T0</v>
          </cell>
          <cell r="S198">
            <v>0</v>
          </cell>
          <cell r="T198">
            <v>0</v>
          </cell>
          <cell r="U198" t="str">
            <v>0</v>
          </cell>
          <cell r="V198">
            <v>2966500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185000</v>
          </cell>
          <cell r="AD198">
            <v>72420</v>
          </cell>
          <cell r="AE198">
            <v>0</v>
          </cell>
          <cell r="AF198">
            <v>6</v>
          </cell>
          <cell r="AG198">
            <v>126060</v>
          </cell>
          <cell r="AH198">
            <v>7120</v>
          </cell>
          <cell r="AI198">
            <v>21359</v>
          </cell>
          <cell r="AJ198">
            <v>96411</v>
          </cell>
          <cell r="AK198" t="str">
            <v>0</v>
          </cell>
          <cell r="AL198">
            <v>31515</v>
          </cell>
          <cell r="AM198">
            <v>0</v>
          </cell>
          <cell r="AN198" t="str">
            <v>0</v>
          </cell>
          <cell r="AO198">
            <v>282465</v>
          </cell>
          <cell r="AP198">
            <v>3096000</v>
          </cell>
          <cell r="AQ198">
            <v>0</v>
          </cell>
          <cell r="AR198">
            <v>0</v>
          </cell>
          <cell r="AS198" t="str">
            <v>0</v>
          </cell>
          <cell r="AT198" t="str">
            <v>0</v>
          </cell>
          <cell r="AU198" t="str">
            <v>062</v>
          </cell>
          <cell r="AV198" t="str">
            <v>DINAS PENDIDIKAN - PPPK</v>
          </cell>
          <cell r="AW198" t="str">
            <v>SDN KELAYAN BARAT 02</v>
          </cell>
          <cell r="AX198" t="str">
            <v>S - 07</v>
          </cell>
        </row>
        <row r="199">
          <cell r="A199" t="str">
            <v>197308052022212003</v>
          </cell>
          <cell r="B199" t="str">
            <v>THAIBAH, S.Ag</v>
          </cell>
          <cell r="C199" t="str">
            <v>6371024508730011</v>
          </cell>
          <cell r="D199" t="str">
            <v>05-Aug-73</v>
          </cell>
          <cell r="F199" t="str">
            <v>JFU</v>
          </cell>
          <cell r="G199" t="str">
            <v>00</v>
          </cell>
          <cell r="H199" t="str">
            <v>III/a</v>
          </cell>
          <cell r="I199" t="str">
            <v>P3K</v>
          </cell>
          <cell r="K199" t="str">
            <v>TIDAK</v>
          </cell>
          <cell r="N199" t="str">
            <v>122</v>
          </cell>
          <cell r="O199" t="str">
            <v>BPD KALSEL</v>
          </cell>
          <cell r="P199" t="str">
            <v>163020001731000</v>
          </cell>
          <cell r="Q199" t="str">
            <v>3200583457</v>
          </cell>
          <cell r="R199" t="str">
            <v>T0</v>
          </cell>
          <cell r="S199">
            <v>0</v>
          </cell>
          <cell r="T199">
            <v>0</v>
          </cell>
          <cell r="U199" t="str">
            <v>0</v>
          </cell>
          <cell r="V199">
            <v>2966500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185000</v>
          </cell>
          <cell r="AD199">
            <v>72420</v>
          </cell>
          <cell r="AE199">
            <v>0</v>
          </cell>
          <cell r="AF199">
            <v>6</v>
          </cell>
          <cell r="AG199">
            <v>126060</v>
          </cell>
          <cell r="AH199">
            <v>7120</v>
          </cell>
          <cell r="AI199">
            <v>21359</v>
          </cell>
          <cell r="AJ199">
            <v>96411</v>
          </cell>
          <cell r="AK199" t="str">
            <v>0</v>
          </cell>
          <cell r="AL199">
            <v>31515</v>
          </cell>
          <cell r="AM199">
            <v>0</v>
          </cell>
          <cell r="AN199" t="str">
            <v>0</v>
          </cell>
          <cell r="AO199">
            <v>282465</v>
          </cell>
          <cell r="AP199">
            <v>3096000</v>
          </cell>
          <cell r="AQ199">
            <v>0</v>
          </cell>
          <cell r="AR199">
            <v>0</v>
          </cell>
          <cell r="AS199" t="str">
            <v>0</v>
          </cell>
          <cell r="AT199" t="str">
            <v>0</v>
          </cell>
          <cell r="AU199" t="str">
            <v>062</v>
          </cell>
          <cell r="AV199" t="str">
            <v>DINAS PENDIDIKAN - PPPK</v>
          </cell>
          <cell r="AW199" t="str">
            <v>SDN KELAYAN BARAT 03</v>
          </cell>
          <cell r="AX199" t="str">
            <v>S - 08</v>
          </cell>
        </row>
        <row r="200">
          <cell r="A200" t="str">
            <v>199002132022212007</v>
          </cell>
          <cell r="B200" t="str">
            <v>UMI SALAMAH, S.Pd</v>
          </cell>
          <cell r="C200" t="str">
            <v>6371025302900008</v>
          </cell>
          <cell r="D200" t="str">
            <v>13-Feb-90</v>
          </cell>
          <cell r="F200" t="str">
            <v>JFU</v>
          </cell>
          <cell r="G200" t="str">
            <v>00</v>
          </cell>
          <cell r="H200" t="str">
            <v>III/a</v>
          </cell>
          <cell r="I200" t="str">
            <v>P3K</v>
          </cell>
          <cell r="K200" t="str">
            <v>YA</v>
          </cell>
          <cell r="M200" t="str">
            <v>MUAMMAR</v>
          </cell>
          <cell r="N200" t="str">
            <v>122</v>
          </cell>
          <cell r="O200" t="str">
            <v>BPD KALSEL</v>
          </cell>
          <cell r="P200" t="str">
            <v>167358118731000</v>
          </cell>
          <cell r="Q200" t="str">
            <v>0010301230142</v>
          </cell>
          <cell r="R200" t="str">
            <v>K2</v>
          </cell>
          <cell r="S200">
            <v>1</v>
          </cell>
          <cell r="T200">
            <v>1</v>
          </cell>
          <cell r="U200" t="str">
            <v>2</v>
          </cell>
          <cell r="V200">
            <v>2966500</v>
          </cell>
          <cell r="W200">
            <v>296650</v>
          </cell>
          <cell r="X200">
            <v>59330</v>
          </cell>
          <cell r="Y200">
            <v>355980</v>
          </cell>
          <cell r="Z200">
            <v>0</v>
          </cell>
          <cell r="AA200">
            <v>0</v>
          </cell>
          <cell r="AB200">
            <v>0</v>
          </cell>
          <cell r="AC200">
            <v>185000</v>
          </cell>
          <cell r="AD200">
            <v>217260</v>
          </cell>
          <cell r="AE200">
            <v>0</v>
          </cell>
          <cell r="AF200">
            <v>16</v>
          </cell>
          <cell r="AG200">
            <v>140299</v>
          </cell>
          <cell r="AH200">
            <v>7120</v>
          </cell>
          <cell r="AI200">
            <v>21359</v>
          </cell>
          <cell r="AJ200">
            <v>107981</v>
          </cell>
          <cell r="AK200" t="str">
            <v>0</v>
          </cell>
          <cell r="AL200">
            <v>35075</v>
          </cell>
          <cell r="AM200">
            <v>0</v>
          </cell>
          <cell r="AN200" t="str">
            <v>0</v>
          </cell>
          <cell r="AO200">
            <v>311834</v>
          </cell>
          <cell r="AP200">
            <v>3581700</v>
          </cell>
          <cell r="AQ200">
            <v>0</v>
          </cell>
          <cell r="AR200">
            <v>0</v>
          </cell>
          <cell r="AS200" t="str">
            <v>0</v>
          </cell>
          <cell r="AT200" t="str">
            <v>0</v>
          </cell>
          <cell r="AU200" t="str">
            <v>062</v>
          </cell>
          <cell r="AV200" t="str">
            <v>DINAS PENDIDIKAN - PPPK</v>
          </cell>
          <cell r="AW200" t="str">
            <v>SDN KELAYAN BARAT 03</v>
          </cell>
          <cell r="AX200" t="str">
            <v>S - 08</v>
          </cell>
        </row>
        <row r="201">
          <cell r="A201" t="str">
            <v>199509132022211002</v>
          </cell>
          <cell r="B201" t="str">
            <v>PARHAT, S.Pd.</v>
          </cell>
          <cell r="C201" t="str">
            <v>6308101309950002</v>
          </cell>
          <cell r="D201" t="str">
            <v>13-Sep-95</v>
          </cell>
          <cell r="F201" t="str">
            <v>JFU</v>
          </cell>
          <cell r="G201" t="str">
            <v>00</v>
          </cell>
          <cell r="H201" t="str">
            <v>III/a</v>
          </cell>
          <cell r="I201" t="str">
            <v>P3K</v>
          </cell>
          <cell r="K201" t="str">
            <v>YA</v>
          </cell>
          <cell r="M201" t="str">
            <v>MUSAIYIDAH</v>
          </cell>
          <cell r="N201" t="str">
            <v>122</v>
          </cell>
          <cell r="O201" t="str">
            <v>BPD KALSEL</v>
          </cell>
          <cell r="P201" t="str">
            <v>410232276736000</v>
          </cell>
          <cell r="Q201" t="str">
            <v>3200582631</v>
          </cell>
          <cell r="R201" t="str">
            <v>K1</v>
          </cell>
          <cell r="S201">
            <v>0</v>
          </cell>
          <cell r="T201">
            <v>1</v>
          </cell>
          <cell r="U201" t="str">
            <v>1</v>
          </cell>
          <cell r="V201">
            <v>2966500</v>
          </cell>
          <cell r="W201">
            <v>296650</v>
          </cell>
          <cell r="X201">
            <v>0</v>
          </cell>
          <cell r="Y201">
            <v>296650</v>
          </cell>
          <cell r="Z201">
            <v>0</v>
          </cell>
          <cell r="AA201">
            <v>0</v>
          </cell>
          <cell r="AB201">
            <v>0</v>
          </cell>
          <cell r="AC201">
            <v>185000</v>
          </cell>
          <cell r="AD201">
            <v>144840</v>
          </cell>
          <cell r="AE201">
            <v>0</v>
          </cell>
          <cell r="AF201">
            <v>44</v>
          </cell>
          <cell r="AG201">
            <v>137926</v>
          </cell>
          <cell r="AH201">
            <v>7120</v>
          </cell>
          <cell r="AI201">
            <v>21359</v>
          </cell>
          <cell r="AJ201">
            <v>106052</v>
          </cell>
          <cell r="AK201" t="str">
            <v>0</v>
          </cell>
          <cell r="AL201">
            <v>34482</v>
          </cell>
          <cell r="AM201">
            <v>0</v>
          </cell>
          <cell r="AN201" t="str">
            <v>0</v>
          </cell>
          <cell r="AO201">
            <v>306939</v>
          </cell>
          <cell r="AP201">
            <v>3452500</v>
          </cell>
          <cell r="AQ201">
            <v>0</v>
          </cell>
          <cell r="AR201">
            <v>0</v>
          </cell>
          <cell r="AS201" t="str">
            <v>0</v>
          </cell>
          <cell r="AT201" t="str">
            <v>0</v>
          </cell>
          <cell r="AU201" t="str">
            <v>062</v>
          </cell>
          <cell r="AV201" t="str">
            <v>DINAS PENDIDIKAN - PPPK</v>
          </cell>
          <cell r="AW201" t="str">
            <v>SDN KELAYAN BARAT 03</v>
          </cell>
          <cell r="AX201" t="str">
            <v>S - 08</v>
          </cell>
        </row>
        <row r="202">
          <cell r="A202" t="str">
            <v>199610172022212003</v>
          </cell>
          <cell r="B202" t="str">
            <v>NAINA ELIYANI, S.Pd</v>
          </cell>
          <cell r="C202" t="str">
            <v>6371015710960005</v>
          </cell>
          <cell r="D202" t="str">
            <v>17-Oct-96</v>
          </cell>
          <cell r="F202" t="str">
            <v>JFU</v>
          </cell>
          <cell r="G202" t="str">
            <v>00</v>
          </cell>
          <cell r="H202" t="str">
            <v>III/a</v>
          </cell>
          <cell r="I202" t="str">
            <v>P3K</v>
          </cell>
          <cell r="K202" t="str">
            <v>YA</v>
          </cell>
          <cell r="M202" t="str">
            <v>JAYYID GHAFFAR IBNU MUHARRIJ</v>
          </cell>
          <cell r="N202" t="str">
            <v>122</v>
          </cell>
          <cell r="O202" t="str">
            <v>BPD KALSEL</v>
          </cell>
          <cell r="P202" t="str">
            <v>937420032736000</v>
          </cell>
          <cell r="Q202" t="str">
            <v>0370319013139</v>
          </cell>
          <cell r="R202" t="str">
            <v>K2</v>
          </cell>
          <cell r="S202">
            <v>1</v>
          </cell>
          <cell r="T202">
            <v>1</v>
          </cell>
          <cell r="U202" t="str">
            <v>2</v>
          </cell>
          <cell r="V202">
            <v>2966500</v>
          </cell>
          <cell r="W202">
            <v>296650</v>
          </cell>
          <cell r="X202">
            <v>59330</v>
          </cell>
          <cell r="Y202">
            <v>355980</v>
          </cell>
          <cell r="Z202">
            <v>0</v>
          </cell>
          <cell r="AA202">
            <v>0</v>
          </cell>
          <cell r="AB202">
            <v>0</v>
          </cell>
          <cell r="AC202">
            <v>185000</v>
          </cell>
          <cell r="AD202">
            <v>217260</v>
          </cell>
          <cell r="AE202">
            <v>0</v>
          </cell>
          <cell r="AF202">
            <v>16</v>
          </cell>
          <cell r="AG202">
            <v>140299</v>
          </cell>
          <cell r="AH202">
            <v>7120</v>
          </cell>
          <cell r="AI202">
            <v>21359</v>
          </cell>
          <cell r="AJ202">
            <v>107981</v>
          </cell>
          <cell r="AK202" t="str">
            <v>0</v>
          </cell>
          <cell r="AL202">
            <v>35075</v>
          </cell>
          <cell r="AM202">
            <v>0</v>
          </cell>
          <cell r="AN202" t="str">
            <v>0</v>
          </cell>
          <cell r="AO202">
            <v>311834</v>
          </cell>
          <cell r="AP202">
            <v>3581700</v>
          </cell>
          <cell r="AQ202">
            <v>0</v>
          </cell>
          <cell r="AR202">
            <v>0</v>
          </cell>
          <cell r="AS202" t="str">
            <v>0</v>
          </cell>
          <cell r="AT202" t="str">
            <v>0</v>
          </cell>
          <cell r="AU202" t="str">
            <v>062</v>
          </cell>
          <cell r="AV202" t="str">
            <v>DINAS PENDIDIKAN - PPPK</v>
          </cell>
          <cell r="AW202" t="str">
            <v>SDN KELAYAN BARAT 03</v>
          </cell>
          <cell r="AX202" t="str">
            <v>S - 08</v>
          </cell>
        </row>
        <row r="203">
          <cell r="A203" t="str">
            <v>199703012022211001</v>
          </cell>
          <cell r="B203" t="str">
            <v>MUHAMMAD IHSAN, S.Pd</v>
          </cell>
          <cell r="C203" t="str">
            <v>6371020103970009</v>
          </cell>
          <cell r="D203" t="str">
            <v>01-Mar-97</v>
          </cell>
          <cell r="F203" t="str">
            <v>JFU</v>
          </cell>
          <cell r="G203" t="str">
            <v>00</v>
          </cell>
          <cell r="H203" t="str">
            <v>III/a</v>
          </cell>
          <cell r="I203" t="str">
            <v>P3K</v>
          </cell>
          <cell r="K203" t="str">
            <v>YA</v>
          </cell>
          <cell r="M203" t="str">
            <v>DEA ELLINA</v>
          </cell>
          <cell r="N203" t="str">
            <v>122</v>
          </cell>
          <cell r="O203" t="str">
            <v>BPD KALSEL</v>
          </cell>
          <cell r="P203" t="str">
            <v>960510410736000</v>
          </cell>
          <cell r="Q203" t="str">
            <v>3200517643</v>
          </cell>
          <cell r="R203" t="str">
            <v>K1</v>
          </cell>
          <cell r="S203">
            <v>0</v>
          </cell>
          <cell r="T203">
            <v>1</v>
          </cell>
          <cell r="U203" t="str">
            <v>1</v>
          </cell>
          <cell r="V203">
            <v>2966500</v>
          </cell>
          <cell r="W203">
            <v>296650</v>
          </cell>
          <cell r="X203">
            <v>0</v>
          </cell>
          <cell r="Y203">
            <v>296650</v>
          </cell>
          <cell r="Z203">
            <v>0</v>
          </cell>
          <cell r="AA203">
            <v>0</v>
          </cell>
          <cell r="AB203">
            <v>0</v>
          </cell>
          <cell r="AC203">
            <v>185000</v>
          </cell>
          <cell r="AD203">
            <v>144840</v>
          </cell>
          <cell r="AE203">
            <v>0</v>
          </cell>
          <cell r="AF203">
            <v>44</v>
          </cell>
          <cell r="AG203">
            <v>137926</v>
          </cell>
          <cell r="AH203">
            <v>7120</v>
          </cell>
          <cell r="AI203">
            <v>21359</v>
          </cell>
          <cell r="AJ203">
            <v>106052</v>
          </cell>
          <cell r="AK203" t="str">
            <v>0</v>
          </cell>
          <cell r="AL203">
            <v>34482</v>
          </cell>
          <cell r="AM203">
            <v>0</v>
          </cell>
          <cell r="AN203" t="str">
            <v>0</v>
          </cell>
          <cell r="AO203">
            <v>306939</v>
          </cell>
          <cell r="AP203">
            <v>3452500</v>
          </cell>
          <cell r="AQ203">
            <v>0</v>
          </cell>
          <cell r="AR203">
            <v>0</v>
          </cell>
          <cell r="AS203" t="str">
            <v>0</v>
          </cell>
          <cell r="AT203" t="str">
            <v>0</v>
          </cell>
          <cell r="AU203" t="str">
            <v>062</v>
          </cell>
          <cell r="AV203" t="str">
            <v>DINAS PENDIDIKAN - PPPK</v>
          </cell>
          <cell r="AW203" t="str">
            <v>SDN KELAYAN BARAT 03</v>
          </cell>
          <cell r="AX203" t="str">
            <v>S - 08</v>
          </cell>
        </row>
        <row r="204">
          <cell r="A204" t="str">
            <v>199804282022212003</v>
          </cell>
          <cell r="B204" t="str">
            <v>AULIA RAHMAH, S.Pd</v>
          </cell>
          <cell r="C204" t="str">
            <v>6371016802980012</v>
          </cell>
          <cell r="D204" t="str">
            <v>28-Apr-98</v>
          </cell>
          <cell r="F204" t="str">
            <v>JFU</v>
          </cell>
          <cell r="G204" t="str">
            <v>00</v>
          </cell>
          <cell r="H204" t="str">
            <v>III/a</v>
          </cell>
          <cell r="I204" t="str">
            <v>P3K</v>
          </cell>
          <cell r="K204" t="str">
            <v>TIDAK</v>
          </cell>
          <cell r="N204" t="str">
            <v>122</v>
          </cell>
          <cell r="O204" t="str">
            <v>BPD KALSEL</v>
          </cell>
          <cell r="P204" t="str">
            <v>430081455731000</v>
          </cell>
          <cell r="Q204" t="str">
            <v>3200511149</v>
          </cell>
          <cell r="R204" t="str">
            <v>T0</v>
          </cell>
          <cell r="S204">
            <v>0</v>
          </cell>
          <cell r="T204">
            <v>0</v>
          </cell>
          <cell r="U204" t="str">
            <v>0</v>
          </cell>
          <cell r="V204">
            <v>2966500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185000</v>
          </cell>
          <cell r="AD204">
            <v>72420</v>
          </cell>
          <cell r="AE204">
            <v>0</v>
          </cell>
          <cell r="AF204">
            <v>6</v>
          </cell>
          <cell r="AG204">
            <v>126060</v>
          </cell>
          <cell r="AH204">
            <v>7120</v>
          </cell>
          <cell r="AI204">
            <v>21359</v>
          </cell>
          <cell r="AJ204">
            <v>96411</v>
          </cell>
          <cell r="AK204" t="str">
            <v>0</v>
          </cell>
          <cell r="AL204">
            <v>31515</v>
          </cell>
          <cell r="AM204">
            <v>0</v>
          </cell>
          <cell r="AN204" t="str">
            <v>0</v>
          </cell>
          <cell r="AO204">
            <v>282465</v>
          </cell>
          <cell r="AP204">
            <v>3096000</v>
          </cell>
          <cell r="AQ204">
            <v>0</v>
          </cell>
          <cell r="AR204">
            <v>0</v>
          </cell>
          <cell r="AS204" t="str">
            <v>0</v>
          </cell>
          <cell r="AT204" t="str">
            <v>0</v>
          </cell>
          <cell r="AU204" t="str">
            <v>062</v>
          </cell>
          <cell r="AV204" t="str">
            <v>DINAS PENDIDIKAN - PPPK</v>
          </cell>
          <cell r="AW204" t="str">
            <v>SDN KELAYAN BARAT 03</v>
          </cell>
          <cell r="AX204" t="str">
            <v>S - 08</v>
          </cell>
        </row>
        <row r="205">
          <cell r="A205" t="str">
            <v>198809112022212007</v>
          </cell>
          <cell r="B205" t="str">
            <v>ASIAH, S.Pd.I</v>
          </cell>
          <cell r="C205" t="str">
            <v>6371025109880004</v>
          </cell>
          <cell r="D205" t="str">
            <v>11-Sep-88</v>
          </cell>
          <cell r="F205" t="str">
            <v>JFU</v>
          </cell>
          <cell r="G205" t="str">
            <v>00</v>
          </cell>
          <cell r="H205" t="str">
            <v>III/a</v>
          </cell>
          <cell r="I205" t="str">
            <v>P3K</v>
          </cell>
          <cell r="K205" t="str">
            <v>YA</v>
          </cell>
          <cell r="M205" t="str">
            <v>RAHMADANI</v>
          </cell>
          <cell r="N205" t="str">
            <v>122</v>
          </cell>
          <cell r="O205" t="str">
            <v>BPD KALSEL</v>
          </cell>
          <cell r="P205" t="str">
            <v>902072321736000</v>
          </cell>
          <cell r="Q205" t="str">
            <v>0010301424075</v>
          </cell>
          <cell r="R205" t="str">
            <v>K1</v>
          </cell>
          <cell r="S205">
            <v>0</v>
          </cell>
          <cell r="T205">
            <v>1</v>
          </cell>
          <cell r="U205" t="str">
            <v>1</v>
          </cell>
          <cell r="V205">
            <v>2966500</v>
          </cell>
          <cell r="W205">
            <v>296650</v>
          </cell>
          <cell r="X205">
            <v>0</v>
          </cell>
          <cell r="Y205">
            <v>296650</v>
          </cell>
          <cell r="Z205">
            <v>0</v>
          </cell>
          <cell r="AA205">
            <v>0</v>
          </cell>
          <cell r="AB205">
            <v>0</v>
          </cell>
          <cell r="AC205">
            <v>185000</v>
          </cell>
          <cell r="AD205">
            <v>144840</v>
          </cell>
          <cell r="AE205">
            <v>0</v>
          </cell>
          <cell r="AF205">
            <v>44</v>
          </cell>
          <cell r="AG205">
            <v>137926</v>
          </cell>
          <cell r="AH205">
            <v>7120</v>
          </cell>
          <cell r="AI205">
            <v>21359</v>
          </cell>
          <cell r="AJ205">
            <v>106052</v>
          </cell>
          <cell r="AK205" t="str">
            <v>0</v>
          </cell>
          <cell r="AL205">
            <v>34482</v>
          </cell>
          <cell r="AM205">
            <v>0</v>
          </cell>
          <cell r="AN205" t="str">
            <v>0</v>
          </cell>
          <cell r="AO205">
            <v>306939</v>
          </cell>
          <cell r="AP205">
            <v>3452500</v>
          </cell>
          <cell r="AQ205">
            <v>0</v>
          </cell>
          <cell r="AR205">
            <v>0</v>
          </cell>
          <cell r="AS205" t="str">
            <v>0</v>
          </cell>
          <cell r="AT205" t="str">
            <v>0</v>
          </cell>
          <cell r="AU205" t="str">
            <v>062</v>
          </cell>
          <cell r="AV205" t="str">
            <v>DINAS PENDIDIKAN - PPPK</v>
          </cell>
          <cell r="AW205" t="str">
            <v>SDN KELAYAN DALAM 01</v>
          </cell>
          <cell r="AX205" t="str">
            <v>S - 11</v>
          </cell>
        </row>
        <row r="206">
          <cell r="A206" t="str">
            <v>198910242022212008</v>
          </cell>
          <cell r="B206" t="str">
            <v>LAILA ISTIQOMAH, S.Pd.I</v>
          </cell>
          <cell r="C206" t="str">
            <v>6303046410890004</v>
          </cell>
          <cell r="D206" t="str">
            <v>24-Oct-89</v>
          </cell>
          <cell r="F206" t="str">
            <v>JFU</v>
          </cell>
          <cell r="G206" t="str">
            <v>00</v>
          </cell>
          <cell r="H206" t="str">
            <v>III/a</v>
          </cell>
          <cell r="I206" t="str">
            <v>P3K</v>
          </cell>
          <cell r="K206" t="str">
            <v>YA</v>
          </cell>
          <cell r="M206" t="str">
            <v>TAUFIKUR RAHMAN,S.PD</v>
          </cell>
          <cell r="N206" t="str">
            <v>122</v>
          </cell>
          <cell r="O206" t="str">
            <v>BPD KALSEL</v>
          </cell>
          <cell r="P206" t="str">
            <v>844782847732000</v>
          </cell>
          <cell r="Q206" t="str">
            <v>0010301162514</v>
          </cell>
          <cell r="R206" t="str">
            <v>K1</v>
          </cell>
          <cell r="S206">
            <v>0</v>
          </cell>
          <cell r="T206">
            <v>1</v>
          </cell>
          <cell r="U206" t="str">
            <v>1</v>
          </cell>
          <cell r="V206">
            <v>2966500</v>
          </cell>
          <cell r="W206">
            <v>296650</v>
          </cell>
          <cell r="X206">
            <v>0</v>
          </cell>
          <cell r="Y206">
            <v>296650</v>
          </cell>
          <cell r="Z206">
            <v>0</v>
          </cell>
          <cell r="AA206">
            <v>0</v>
          </cell>
          <cell r="AB206">
            <v>0</v>
          </cell>
          <cell r="AC206">
            <v>185000</v>
          </cell>
          <cell r="AD206">
            <v>144840</v>
          </cell>
          <cell r="AE206">
            <v>0</v>
          </cell>
          <cell r="AF206">
            <v>44</v>
          </cell>
          <cell r="AG206">
            <v>137926</v>
          </cell>
          <cell r="AH206">
            <v>7120</v>
          </cell>
          <cell r="AI206">
            <v>21359</v>
          </cell>
          <cell r="AJ206">
            <v>106052</v>
          </cell>
          <cell r="AK206" t="str">
            <v>0</v>
          </cell>
          <cell r="AL206">
            <v>34482</v>
          </cell>
          <cell r="AM206">
            <v>0</v>
          </cell>
          <cell r="AN206" t="str">
            <v>0</v>
          </cell>
          <cell r="AO206">
            <v>306939</v>
          </cell>
          <cell r="AP206">
            <v>3452500</v>
          </cell>
          <cell r="AQ206">
            <v>0</v>
          </cell>
          <cell r="AR206">
            <v>0</v>
          </cell>
          <cell r="AS206" t="str">
            <v>0</v>
          </cell>
          <cell r="AT206" t="str">
            <v>0</v>
          </cell>
          <cell r="AU206" t="str">
            <v>062</v>
          </cell>
          <cell r="AV206" t="str">
            <v>DINAS PENDIDIKAN - PPPK</v>
          </cell>
          <cell r="AW206" t="str">
            <v>SDN KELAYAN DALAM 01</v>
          </cell>
          <cell r="AX206" t="str">
            <v>S - 11</v>
          </cell>
        </row>
        <row r="207">
          <cell r="A207" t="str">
            <v>199210232022212015</v>
          </cell>
          <cell r="B207" t="str">
            <v>DESYI TRI OKTAVIANI, S.Pd</v>
          </cell>
          <cell r="C207" t="str">
            <v>6371056310920008</v>
          </cell>
          <cell r="D207" t="str">
            <v>23-Oct-92</v>
          </cell>
          <cell r="F207" t="str">
            <v>JFU</v>
          </cell>
          <cell r="G207" t="str">
            <v>00</v>
          </cell>
          <cell r="H207" t="str">
            <v>III/a</v>
          </cell>
          <cell r="I207" t="str">
            <v>P3K</v>
          </cell>
          <cell r="K207" t="str">
            <v>YA</v>
          </cell>
          <cell r="L207" t="str">
            <v/>
          </cell>
          <cell r="M207" t="str">
            <v>ACHMAD SAFUWANI</v>
          </cell>
          <cell r="N207" t="str">
            <v>122</v>
          </cell>
          <cell r="O207" t="str">
            <v>BPD KALSEL</v>
          </cell>
          <cell r="P207" t="str">
            <v>902138312736000</v>
          </cell>
          <cell r="Q207" t="str">
            <v>0010301449734</v>
          </cell>
          <cell r="R207" t="str">
            <v>K3</v>
          </cell>
          <cell r="S207">
            <v>2</v>
          </cell>
          <cell r="T207">
            <v>1</v>
          </cell>
          <cell r="U207" t="str">
            <v>3</v>
          </cell>
          <cell r="V207">
            <v>2966500</v>
          </cell>
          <cell r="W207">
            <v>296650</v>
          </cell>
          <cell r="X207">
            <v>118660</v>
          </cell>
          <cell r="Y207">
            <v>415310</v>
          </cell>
          <cell r="Z207">
            <v>0</v>
          </cell>
          <cell r="AA207">
            <v>0</v>
          </cell>
          <cell r="AB207">
            <v>0</v>
          </cell>
          <cell r="AC207">
            <v>185000</v>
          </cell>
          <cell r="AD207">
            <v>289680</v>
          </cell>
          <cell r="AE207">
            <v>0</v>
          </cell>
          <cell r="AF207">
            <v>87</v>
          </cell>
          <cell r="AG207">
            <v>142672</v>
          </cell>
          <cell r="AH207">
            <v>7120</v>
          </cell>
          <cell r="AI207">
            <v>21359</v>
          </cell>
          <cell r="AJ207">
            <v>109909</v>
          </cell>
          <cell r="AK207" t="str">
            <v>0</v>
          </cell>
          <cell r="AL207">
            <v>35668</v>
          </cell>
          <cell r="AM207">
            <v>0</v>
          </cell>
          <cell r="AN207" t="str">
            <v>0</v>
          </cell>
          <cell r="AO207">
            <v>316728</v>
          </cell>
          <cell r="AP207">
            <v>3711000</v>
          </cell>
          <cell r="AQ207">
            <v>0</v>
          </cell>
          <cell r="AR207">
            <v>0</v>
          </cell>
          <cell r="AS207" t="str">
            <v>0</v>
          </cell>
          <cell r="AT207" t="str">
            <v>0</v>
          </cell>
          <cell r="AU207" t="str">
            <v>062</v>
          </cell>
          <cell r="AV207" t="str">
            <v>DINAS PENDIDIKAN - PPPK</v>
          </cell>
          <cell r="AW207" t="str">
            <v>SDN KELAYAN DALAM 01</v>
          </cell>
          <cell r="AX207" t="str">
            <v>S - 11</v>
          </cell>
        </row>
        <row r="208">
          <cell r="A208" t="str">
            <v>198208162022212015</v>
          </cell>
          <cell r="B208" t="str">
            <v>HERLIANA, S.Pd</v>
          </cell>
          <cell r="C208" t="str">
            <v>6371015608820006</v>
          </cell>
          <cell r="D208" t="str">
            <v>16-Aug-82</v>
          </cell>
          <cell r="F208" t="str">
            <v>JFU</v>
          </cell>
          <cell r="G208" t="str">
            <v>00</v>
          </cell>
          <cell r="H208" t="str">
            <v>III/a</v>
          </cell>
          <cell r="I208" t="str">
            <v>P3K</v>
          </cell>
          <cell r="K208" t="str">
            <v>TIDAK</v>
          </cell>
          <cell r="N208" t="str">
            <v>122</v>
          </cell>
          <cell r="O208" t="str">
            <v>BPD KALSEL</v>
          </cell>
          <cell r="P208" t="str">
            <v>166293399731000</v>
          </cell>
          <cell r="Q208" t="str">
            <v>3200510991</v>
          </cell>
          <cell r="R208" t="str">
            <v>T0</v>
          </cell>
          <cell r="S208">
            <v>0</v>
          </cell>
          <cell r="T208">
            <v>0</v>
          </cell>
          <cell r="U208" t="str">
            <v>0</v>
          </cell>
          <cell r="V208">
            <v>2966500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185000</v>
          </cell>
          <cell r="AD208">
            <v>72420</v>
          </cell>
          <cell r="AE208">
            <v>0</v>
          </cell>
          <cell r="AF208">
            <v>6</v>
          </cell>
          <cell r="AG208">
            <v>126060</v>
          </cell>
          <cell r="AH208">
            <v>7120</v>
          </cell>
          <cell r="AI208">
            <v>21359</v>
          </cell>
          <cell r="AJ208">
            <v>96411</v>
          </cell>
          <cell r="AK208" t="str">
            <v>0</v>
          </cell>
          <cell r="AL208">
            <v>31515</v>
          </cell>
          <cell r="AM208">
            <v>0</v>
          </cell>
          <cell r="AN208" t="str">
            <v>0</v>
          </cell>
          <cell r="AO208">
            <v>282465</v>
          </cell>
          <cell r="AP208">
            <v>3096000</v>
          </cell>
          <cell r="AQ208">
            <v>0</v>
          </cell>
          <cell r="AR208">
            <v>0</v>
          </cell>
          <cell r="AS208" t="str">
            <v>0</v>
          </cell>
          <cell r="AT208" t="str">
            <v>0</v>
          </cell>
          <cell r="AU208" t="str">
            <v>062</v>
          </cell>
          <cell r="AV208" t="str">
            <v>DINAS PENDIDIKAN - PPPK</v>
          </cell>
          <cell r="AW208" t="str">
            <v>SDN KELAYAN DALAM 02</v>
          </cell>
          <cell r="AX208" t="str">
            <v>S - 12</v>
          </cell>
        </row>
        <row r="209">
          <cell r="A209" t="str">
            <v>199103012022212003</v>
          </cell>
          <cell r="B209" t="str">
            <v>SRI WINA NOVIANA, S.Pd</v>
          </cell>
          <cell r="C209" t="str">
            <v>6371044103910011</v>
          </cell>
          <cell r="D209" t="str">
            <v>01-Mar-91</v>
          </cell>
          <cell r="F209" t="str">
            <v>JFU</v>
          </cell>
          <cell r="G209" t="str">
            <v>00</v>
          </cell>
          <cell r="H209" t="str">
            <v>III/a</v>
          </cell>
          <cell r="I209" t="str">
            <v>P3K</v>
          </cell>
          <cell r="K209" t="str">
            <v>TIDAK</v>
          </cell>
          <cell r="N209" t="str">
            <v>122</v>
          </cell>
          <cell r="O209" t="str">
            <v>BPD KALSEL</v>
          </cell>
          <cell r="P209" t="str">
            <v>723523486731000</v>
          </cell>
          <cell r="Q209" t="str">
            <v>0010301001865</v>
          </cell>
          <cell r="R209" t="str">
            <v>T0</v>
          </cell>
          <cell r="S209">
            <v>0</v>
          </cell>
          <cell r="T209">
            <v>0</v>
          </cell>
          <cell r="U209" t="str">
            <v>0</v>
          </cell>
          <cell r="V209">
            <v>2966500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185000</v>
          </cell>
          <cell r="AD209">
            <v>72420</v>
          </cell>
          <cell r="AE209">
            <v>0</v>
          </cell>
          <cell r="AF209">
            <v>6</v>
          </cell>
          <cell r="AG209">
            <v>126060</v>
          </cell>
          <cell r="AH209">
            <v>7120</v>
          </cell>
          <cell r="AI209">
            <v>21359</v>
          </cell>
          <cell r="AJ209">
            <v>96411</v>
          </cell>
          <cell r="AK209" t="str">
            <v>0</v>
          </cell>
          <cell r="AL209">
            <v>31515</v>
          </cell>
          <cell r="AM209">
            <v>0</v>
          </cell>
          <cell r="AN209" t="str">
            <v>0</v>
          </cell>
          <cell r="AO209">
            <v>282465</v>
          </cell>
          <cell r="AP209">
            <v>3096000</v>
          </cell>
          <cell r="AQ209">
            <v>0</v>
          </cell>
          <cell r="AR209">
            <v>0</v>
          </cell>
          <cell r="AS209" t="str">
            <v>0</v>
          </cell>
          <cell r="AT209" t="str">
            <v>0</v>
          </cell>
          <cell r="AU209" t="str">
            <v>062</v>
          </cell>
          <cell r="AV209" t="str">
            <v>DINAS PENDIDIKAN - PPPK</v>
          </cell>
          <cell r="AW209" t="str">
            <v>SDN KELAYAN DALAM 02</v>
          </cell>
          <cell r="AX209" t="str">
            <v>S - 12</v>
          </cell>
        </row>
        <row r="210">
          <cell r="A210" t="str">
            <v>199106272022212010</v>
          </cell>
          <cell r="B210" t="str">
            <v>YENNY HAMDIAH, S.Pd.</v>
          </cell>
          <cell r="C210" t="str">
            <v>6371016706910009</v>
          </cell>
          <cell r="D210" t="str">
            <v>27-Jun-91</v>
          </cell>
          <cell r="F210" t="str">
            <v>JFU</v>
          </cell>
          <cell r="G210" t="str">
            <v>00</v>
          </cell>
          <cell r="H210" t="str">
            <v>III/a</v>
          </cell>
          <cell r="I210" t="str">
            <v>P3K</v>
          </cell>
          <cell r="K210" t="str">
            <v>TIDAK</v>
          </cell>
          <cell r="N210" t="str">
            <v>122</v>
          </cell>
          <cell r="O210" t="str">
            <v>BPD KALSEL</v>
          </cell>
          <cell r="P210" t="str">
            <v>725267157731000</v>
          </cell>
          <cell r="Q210" t="str">
            <v>0010301349778</v>
          </cell>
          <cell r="R210" t="str">
            <v>T0</v>
          </cell>
          <cell r="S210">
            <v>0</v>
          </cell>
          <cell r="T210">
            <v>0</v>
          </cell>
          <cell r="U210" t="str">
            <v>0</v>
          </cell>
          <cell r="V210">
            <v>2966500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185000</v>
          </cell>
          <cell r="AD210">
            <v>72420</v>
          </cell>
          <cell r="AE210">
            <v>0</v>
          </cell>
          <cell r="AF210">
            <v>6</v>
          </cell>
          <cell r="AG210">
            <v>126060</v>
          </cell>
          <cell r="AH210">
            <v>7120</v>
          </cell>
          <cell r="AI210">
            <v>21359</v>
          </cell>
          <cell r="AJ210">
            <v>96411</v>
          </cell>
          <cell r="AK210" t="str">
            <v>0</v>
          </cell>
          <cell r="AL210">
            <v>31515</v>
          </cell>
          <cell r="AM210">
            <v>0</v>
          </cell>
          <cell r="AN210" t="str">
            <v>0</v>
          </cell>
          <cell r="AO210">
            <v>282465</v>
          </cell>
          <cell r="AP210">
            <v>3096000</v>
          </cell>
          <cell r="AQ210">
            <v>0</v>
          </cell>
          <cell r="AR210">
            <v>0</v>
          </cell>
          <cell r="AS210" t="str">
            <v>0</v>
          </cell>
          <cell r="AT210" t="str">
            <v>0</v>
          </cell>
          <cell r="AU210" t="str">
            <v>062</v>
          </cell>
          <cell r="AV210" t="str">
            <v>DINAS PENDIDIKAN - PPPK</v>
          </cell>
          <cell r="AW210" t="str">
            <v>SDN KELAYAN DALAM 02</v>
          </cell>
          <cell r="AX210" t="str">
            <v>S - 12</v>
          </cell>
        </row>
        <row r="211">
          <cell r="A211" t="str">
            <v>199205092022211004</v>
          </cell>
          <cell r="B211" t="str">
            <v>MUHAMMAD FAHRIADI, S.Pd</v>
          </cell>
          <cell r="C211" t="str">
            <v>6371020905930002</v>
          </cell>
          <cell r="D211" t="str">
            <v>09-May-92</v>
          </cell>
          <cell r="F211" t="str">
            <v>JFU</v>
          </cell>
          <cell r="G211" t="str">
            <v>00</v>
          </cell>
          <cell r="H211" t="str">
            <v>III/a</v>
          </cell>
          <cell r="I211" t="str">
            <v>P3K</v>
          </cell>
          <cell r="K211" t="str">
            <v>YA</v>
          </cell>
          <cell r="L211" t="str">
            <v/>
          </cell>
          <cell r="M211" t="str">
            <v>JULIAWATI, S. Pd</v>
          </cell>
          <cell r="N211" t="str">
            <v>122</v>
          </cell>
          <cell r="O211" t="str">
            <v>BPD KALSEL</v>
          </cell>
          <cell r="P211" t="str">
            <v>723400446731000</v>
          </cell>
          <cell r="Q211" t="str">
            <v>3200582666</v>
          </cell>
          <cell r="R211" t="str">
            <v>K2</v>
          </cell>
          <cell r="S211">
            <v>1</v>
          </cell>
          <cell r="T211">
            <v>1</v>
          </cell>
          <cell r="U211" t="str">
            <v>2</v>
          </cell>
          <cell r="V211">
            <v>2966500</v>
          </cell>
          <cell r="W211">
            <v>296650</v>
          </cell>
          <cell r="X211">
            <v>59330</v>
          </cell>
          <cell r="Y211">
            <v>355980</v>
          </cell>
          <cell r="Z211">
            <v>0</v>
          </cell>
          <cell r="AA211">
            <v>0</v>
          </cell>
          <cell r="AB211">
            <v>0</v>
          </cell>
          <cell r="AC211">
            <v>185000</v>
          </cell>
          <cell r="AD211">
            <v>217260</v>
          </cell>
          <cell r="AE211">
            <v>0</v>
          </cell>
          <cell r="AF211">
            <v>16</v>
          </cell>
          <cell r="AG211">
            <v>140299</v>
          </cell>
          <cell r="AH211">
            <v>7120</v>
          </cell>
          <cell r="AI211">
            <v>21359</v>
          </cell>
          <cell r="AJ211">
            <v>107981</v>
          </cell>
          <cell r="AK211" t="str">
            <v>0</v>
          </cell>
          <cell r="AL211">
            <v>35075</v>
          </cell>
          <cell r="AM211">
            <v>0</v>
          </cell>
          <cell r="AN211" t="str">
            <v>0</v>
          </cell>
          <cell r="AO211">
            <v>311834</v>
          </cell>
          <cell r="AP211">
            <v>3581700</v>
          </cell>
          <cell r="AQ211">
            <v>0</v>
          </cell>
          <cell r="AR211">
            <v>0</v>
          </cell>
          <cell r="AS211" t="str">
            <v>0</v>
          </cell>
          <cell r="AT211" t="str">
            <v>0</v>
          </cell>
          <cell r="AU211" t="str">
            <v>062</v>
          </cell>
          <cell r="AV211" t="str">
            <v>DINAS PENDIDIKAN - PPPK</v>
          </cell>
          <cell r="AW211" t="str">
            <v>SDN KELAYAN DALAM 02</v>
          </cell>
          <cell r="AX211" t="str">
            <v>S - 12</v>
          </cell>
        </row>
        <row r="212">
          <cell r="A212" t="str">
            <v>199307122022211007</v>
          </cell>
          <cell r="B212" t="str">
            <v>SONY FEBRYAN, S.Pd</v>
          </cell>
          <cell r="C212" t="str">
            <v>6304051207930003</v>
          </cell>
          <cell r="D212" t="str">
            <v>12-Jul-93</v>
          </cell>
          <cell r="F212" t="str">
            <v>JFU</v>
          </cell>
          <cell r="G212" t="str">
            <v>00</v>
          </cell>
          <cell r="H212" t="str">
            <v>III/a</v>
          </cell>
          <cell r="I212" t="str">
            <v>P3K</v>
          </cell>
          <cell r="K212" t="str">
            <v>TIDAK</v>
          </cell>
          <cell r="N212" t="str">
            <v>122</v>
          </cell>
          <cell r="O212" t="str">
            <v>BPD KALSEL</v>
          </cell>
          <cell r="P212" t="str">
            <v>853812154731000</v>
          </cell>
          <cell r="Q212" t="str">
            <v>3200585533</v>
          </cell>
          <cell r="R212" t="str">
            <v>T0</v>
          </cell>
          <cell r="S212">
            <v>0</v>
          </cell>
          <cell r="T212">
            <v>0</v>
          </cell>
          <cell r="U212" t="str">
            <v>0</v>
          </cell>
          <cell r="V212">
            <v>2966500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185000</v>
          </cell>
          <cell r="AD212">
            <v>72420</v>
          </cell>
          <cell r="AE212">
            <v>0</v>
          </cell>
          <cell r="AF212">
            <v>6</v>
          </cell>
          <cell r="AG212">
            <v>126060</v>
          </cell>
          <cell r="AH212">
            <v>7120</v>
          </cell>
          <cell r="AI212">
            <v>21359</v>
          </cell>
          <cell r="AJ212">
            <v>96411</v>
          </cell>
          <cell r="AK212" t="str">
            <v>0</v>
          </cell>
          <cell r="AL212">
            <v>31515</v>
          </cell>
          <cell r="AM212">
            <v>0</v>
          </cell>
          <cell r="AN212" t="str">
            <v>0</v>
          </cell>
          <cell r="AO212">
            <v>282465</v>
          </cell>
          <cell r="AP212">
            <v>3096000</v>
          </cell>
          <cell r="AQ212">
            <v>0</v>
          </cell>
          <cell r="AR212">
            <v>0</v>
          </cell>
          <cell r="AS212" t="str">
            <v>0</v>
          </cell>
          <cell r="AT212" t="str">
            <v>0</v>
          </cell>
          <cell r="AU212" t="str">
            <v>062</v>
          </cell>
          <cell r="AV212" t="str">
            <v>DINAS PENDIDIKAN - PPPK</v>
          </cell>
          <cell r="AW212" t="str">
            <v>SDN KELAYAN DALAM 02</v>
          </cell>
          <cell r="AX212" t="str">
            <v>S - 12</v>
          </cell>
        </row>
        <row r="213">
          <cell r="A213" t="str">
            <v>199505052022211003</v>
          </cell>
          <cell r="B213" t="str">
            <v>RUDI EKO INDRAWAN, S,Pd</v>
          </cell>
          <cell r="C213" t="str">
            <v>6371030505950016</v>
          </cell>
          <cell r="D213" t="str">
            <v>05-May-95</v>
          </cell>
          <cell r="F213" t="str">
            <v>JFU</v>
          </cell>
          <cell r="G213" t="str">
            <v>00</v>
          </cell>
          <cell r="H213" t="str">
            <v>III/a</v>
          </cell>
          <cell r="I213" t="str">
            <v>P3K</v>
          </cell>
          <cell r="K213" t="str">
            <v>TIDAK</v>
          </cell>
          <cell r="N213" t="str">
            <v>122</v>
          </cell>
          <cell r="O213" t="str">
            <v>BPD KALSEL</v>
          </cell>
          <cell r="P213" t="str">
            <v>852750892731000</v>
          </cell>
          <cell r="Q213" t="str">
            <v>0200309020671</v>
          </cell>
          <cell r="R213" t="str">
            <v>T0</v>
          </cell>
          <cell r="S213">
            <v>0</v>
          </cell>
          <cell r="T213">
            <v>0</v>
          </cell>
          <cell r="U213" t="str">
            <v>0</v>
          </cell>
          <cell r="V213">
            <v>2966500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185000</v>
          </cell>
          <cell r="AD213">
            <v>72420</v>
          </cell>
          <cell r="AE213">
            <v>0</v>
          </cell>
          <cell r="AF213">
            <v>6</v>
          </cell>
          <cell r="AG213">
            <v>126060</v>
          </cell>
          <cell r="AH213">
            <v>7120</v>
          </cell>
          <cell r="AI213">
            <v>21359</v>
          </cell>
          <cell r="AJ213">
            <v>96411</v>
          </cell>
          <cell r="AK213" t="str">
            <v>0</v>
          </cell>
          <cell r="AL213">
            <v>31515</v>
          </cell>
          <cell r="AM213">
            <v>0</v>
          </cell>
          <cell r="AN213" t="str">
            <v>0</v>
          </cell>
          <cell r="AO213">
            <v>282465</v>
          </cell>
          <cell r="AP213">
            <v>3096000</v>
          </cell>
          <cell r="AQ213">
            <v>0</v>
          </cell>
          <cell r="AR213">
            <v>0</v>
          </cell>
          <cell r="AS213" t="str">
            <v>0</v>
          </cell>
          <cell r="AT213" t="str">
            <v>0</v>
          </cell>
          <cell r="AU213" t="str">
            <v>062</v>
          </cell>
          <cell r="AV213" t="str">
            <v>DINAS PENDIDIKAN - PPPK</v>
          </cell>
          <cell r="AW213" t="str">
            <v>SDN KELAYAN DALAM 02</v>
          </cell>
          <cell r="AX213" t="str">
            <v>S - 12</v>
          </cell>
        </row>
        <row r="214">
          <cell r="A214" t="str">
            <v>199610232022212005</v>
          </cell>
          <cell r="B214" t="str">
            <v>NADIA ULPAH, S.Pd.</v>
          </cell>
          <cell r="C214" t="str">
            <v>6371026310960007</v>
          </cell>
          <cell r="D214" t="str">
            <v>23-Oct-96</v>
          </cell>
          <cell r="F214" t="str">
            <v>JFU</v>
          </cell>
          <cell r="G214" t="str">
            <v>00</v>
          </cell>
          <cell r="H214" t="str">
            <v>III/a</v>
          </cell>
          <cell r="I214" t="str">
            <v>P3K</v>
          </cell>
          <cell r="K214" t="str">
            <v>YA</v>
          </cell>
          <cell r="M214" t="str">
            <v>M.SAUKANI</v>
          </cell>
          <cell r="N214" t="str">
            <v>122</v>
          </cell>
          <cell r="O214" t="str">
            <v>BPD KALSEL</v>
          </cell>
          <cell r="P214" t="str">
            <v>966190191736000</v>
          </cell>
          <cell r="Q214" t="str">
            <v>3200510916</v>
          </cell>
          <cell r="R214" t="str">
            <v>K1</v>
          </cell>
          <cell r="S214">
            <v>0</v>
          </cell>
          <cell r="T214">
            <v>1</v>
          </cell>
          <cell r="U214" t="str">
            <v>1</v>
          </cell>
          <cell r="V214">
            <v>2966500</v>
          </cell>
          <cell r="W214">
            <v>296650</v>
          </cell>
          <cell r="X214">
            <v>0</v>
          </cell>
          <cell r="Y214">
            <v>296650</v>
          </cell>
          <cell r="Z214">
            <v>0</v>
          </cell>
          <cell r="AA214">
            <v>0</v>
          </cell>
          <cell r="AB214">
            <v>0</v>
          </cell>
          <cell r="AC214">
            <v>185000</v>
          </cell>
          <cell r="AD214">
            <v>144840</v>
          </cell>
          <cell r="AE214">
            <v>0</v>
          </cell>
          <cell r="AF214">
            <v>44</v>
          </cell>
          <cell r="AG214">
            <v>137926</v>
          </cell>
          <cell r="AH214">
            <v>7120</v>
          </cell>
          <cell r="AI214">
            <v>21359</v>
          </cell>
          <cell r="AJ214">
            <v>106052</v>
          </cell>
          <cell r="AK214" t="str">
            <v>0</v>
          </cell>
          <cell r="AL214">
            <v>34482</v>
          </cell>
          <cell r="AM214">
            <v>0</v>
          </cell>
          <cell r="AN214" t="str">
            <v>0</v>
          </cell>
          <cell r="AO214">
            <v>306939</v>
          </cell>
          <cell r="AP214">
            <v>3452500</v>
          </cell>
          <cell r="AQ214">
            <v>0</v>
          </cell>
          <cell r="AR214">
            <v>0</v>
          </cell>
          <cell r="AS214" t="str">
            <v>0</v>
          </cell>
          <cell r="AT214" t="str">
            <v>0</v>
          </cell>
          <cell r="AU214" t="str">
            <v>062</v>
          </cell>
          <cell r="AV214" t="str">
            <v>DINAS PENDIDIKAN - PPPK</v>
          </cell>
          <cell r="AW214" t="str">
            <v>SDN KELAYAN DALAM 02</v>
          </cell>
          <cell r="AX214" t="str">
            <v>S - 12</v>
          </cell>
        </row>
        <row r="215">
          <cell r="A215" t="str">
            <v>199701102022212004</v>
          </cell>
          <cell r="B215" t="str">
            <v>YUNIA RAHMADANIAH, S.H.</v>
          </cell>
          <cell r="C215" t="str">
            <v>637101105001970007</v>
          </cell>
          <cell r="D215" t="str">
            <v>10-Jan-97</v>
          </cell>
          <cell r="F215" t="str">
            <v>JFU</v>
          </cell>
          <cell r="G215" t="str">
            <v>00</v>
          </cell>
          <cell r="H215" t="str">
            <v>III/a</v>
          </cell>
          <cell r="I215" t="str">
            <v>P3K</v>
          </cell>
          <cell r="K215" t="str">
            <v>TIDAK</v>
          </cell>
          <cell r="N215" t="str">
            <v>122</v>
          </cell>
          <cell r="O215" t="str">
            <v>BPD KALSEL</v>
          </cell>
          <cell r="P215" t="str">
            <v>966864183736000</v>
          </cell>
          <cell r="Q215" t="str">
            <v>3200582747</v>
          </cell>
          <cell r="R215" t="str">
            <v>T0</v>
          </cell>
          <cell r="S215">
            <v>0</v>
          </cell>
          <cell r="T215">
            <v>0</v>
          </cell>
          <cell r="U215" t="str">
            <v>0</v>
          </cell>
          <cell r="V215">
            <v>2966500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185000</v>
          </cell>
          <cell r="AD215">
            <v>72420</v>
          </cell>
          <cell r="AE215">
            <v>0</v>
          </cell>
          <cell r="AF215">
            <v>6</v>
          </cell>
          <cell r="AG215">
            <v>126060</v>
          </cell>
          <cell r="AH215">
            <v>7120</v>
          </cell>
          <cell r="AI215">
            <v>21359</v>
          </cell>
          <cell r="AJ215">
            <v>96411</v>
          </cell>
          <cell r="AK215" t="str">
            <v>0</v>
          </cell>
          <cell r="AL215">
            <v>31515</v>
          </cell>
          <cell r="AM215">
            <v>0</v>
          </cell>
          <cell r="AN215" t="str">
            <v>0</v>
          </cell>
          <cell r="AO215">
            <v>282465</v>
          </cell>
          <cell r="AP215">
            <v>3096000</v>
          </cell>
          <cell r="AQ215">
            <v>0</v>
          </cell>
          <cell r="AR215">
            <v>0</v>
          </cell>
          <cell r="AS215" t="str">
            <v>0</v>
          </cell>
          <cell r="AT215" t="str">
            <v>0</v>
          </cell>
          <cell r="AU215" t="str">
            <v>062</v>
          </cell>
          <cell r="AV215" t="str">
            <v>DINAS PENDIDIKAN - PPPK</v>
          </cell>
          <cell r="AW215" t="str">
            <v>SDN KELAYAN DALAM 02</v>
          </cell>
          <cell r="AX215" t="str">
            <v>S - 12</v>
          </cell>
        </row>
        <row r="216">
          <cell r="A216" t="str">
            <v>197610202022212002</v>
          </cell>
          <cell r="B216" t="str">
            <v>NOR AMALIA, S.Pd</v>
          </cell>
          <cell r="C216" t="str">
            <v>6371016010760010</v>
          </cell>
          <cell r="D216" t="str">
            <v>20-Oct-76</v>
          </cell>
          <cell r="F216" t="str">
            <v>JFU</v>
          </cell>
          <cell r="G216" t="str">
            <v>00</v>
          </cell>
          <cell r="H216" t="str">
            <v>III/a</v>
          </cell>
          <cell r="I216" t="str">
            <v>P3K</v>
          </cell>
          <cell r="K216" t="str">
            <v>YA</v>
          </cell>
          <cell r="M216" t="str">
            <v>FAISAL</v>
          </cell>
          <cell r="N216" t="str">
            <v>122</v>
          </cell>
          <cell r="O216" t="str">
            <v>BPD KALSEL</v>
          </cell>
          <cell r="P216" t="str">
            <v>167357979731000</v>
          </cell>
          <cell r="Q216" t="str">
            <v>3200517732</v>
          </cell>
          <cell r="R216" t="str">
            <v>K2</v>
          </cell>
          <cell r="S216">
            <v>1</v>
          </cell>
          <cell r="T216">
            <v>1</v>
          </cell>
          <cell r="U216" t="str">
            <v>2</v>
          </cell>
          <cell r="V216">
            <v>2966500</v>
          </cell>
          <cell r="W216">
            <v>296650</v>
          </cell>
          <cell r="X216">
            <v>59330</v>
          </cell>
          <cell r="Y216">
            <v>355980</v>
          </cell>
          <cell r="Z216">
            <v>0</v>
          </cell>
          <cell r="AA216">
            <v>0</v>
          </cell>
          <cell r="AB216">
            <v>0</v>
          </cell>
          <cell r="AC216">
            <v>185000</v>
          </cell>
          <cell r="AD216">
            <v>217260</v>
          </cell>
          <cell r="AE216">
            <v>0</v>
          </cell>
          <cell r="AF216">
            <v>16</v>
          </cell>
          <cell r="AG216">
            <v>140299</v>
          </cell>
          <cell r="AH216">
            <v>7120</v>
          </cell>
          <cell r="AI216">
            <v>21359</v>
          </cell>
          <cell r="AJ216">
            <v>107981</v>
          </cell>
          <cell r="AK216" t="str">
            <v>0</v>
          </cell>
          <cell r="AL216">
            <v>35075</v>
          </cell>
          <cell r="AM216">
            <v>0</v>
          </cell>
          <cell r="AN216" t="str">
            <v>0</v>
          </cell>
          <cell r="AO216">
            <v>311834</v>
          </cell>
          <cell r="AP216">
            <v>3581700</v>
          </cell>
          <cell r="AQ216">
            <v>0</v>
          </cell>
          <cell r="AR216">
            <v>0</v>
          </cell>
          <cell r="AS216" t="str">
            <v>0</v>
          </cell>
          <cell r="AT216" t="str">
            <v>0</v>
          </cell>
          <cell r="AU216" t="str">
            <v>062</v>
          </cell>
          <cell r="AV216" t="str">
            <v>DINAS PENDIDIKAN - PPPK</v>
          </cell>
          <cell r="AW216" t="str">
            <v>SDN KELAYAN DALAM 04</v>
          </cell>
          <cell r="AX216" t="str">
            <v>S - 14</v>
          </cell>
        </row>
        <row r="217">
          <cell r="A217" t="str">
            <v>198810222022211004</v>
          </cell>
          <cell r="B217" t="str">
            <v>ADIANSYAH, S.Pd</v>
          </cell>
          <cell r="C217" t="str">
            <v>6303062210880001</v>
          </cell>
          <cell r="D217" t="str">
            <v>22-Oct-88</v>
          </cell>
          <cell r="F217" t="str">
            <v>JFU</v>
          </cell>
          <cell r="G217" t="str">
            <v>00</v>
          </cell>
          <cell r="H217" t="str">
            <v>III/a</v>
          </cell>
          <cell r="I217" t="str">
            <v>P3K</v>
          </cell>
          <cell r="K217" t="str">
            <v>YA</v>
          </cell>
          <cell r="M217" t="str">
            <v>KHAINUR RISA</v>
          </cell>
          <cell r="N217" t="str">
            <v>122</v>
          </cell>
          <cell r="O217" t="str">
            <v>BPD KALSEL</v>
          </cell>
          <cell r="P217" t="str">
            <v>167358233731000</v>
          </cell>
          <cell r="Q217" t="str">
            <v>3200544934</v>
          </cell>
          <cell r="R217" t="str">
            <v>K2</v>
          </cell>
          <cell r="S217">
            <v>1</v>
          </cell>
          <cell r="T217">
            <v>1</v>
          </cell>
          <cell r="U217" t="str">
            <v>2</v>
          </cell>
          <cell r="V217">
            <v>2966500</v>
          </cell>
          <cell r="W217">
            <v>296650</v>
          </cell>
          <cell r="X217">
            <v>59330</v>
          </cell>
          <cell r="Y217">
            <v>355980</v>
          </cell>
          <cell r="Z217">
            <v>0</v>
          </cell>
          <cell r="AA217">
            <v>0</v>
          </cell>
          <cell r="AB217">
            <v>0</v>
          </cell>
          <cell r="AC217">
            <v>185000</v>
          </cell>
          <cell r="AD217">
            <v>217260</v>
          </cell>
          <cell r="AE217">
            <v>0</v>
          </cell>
          <cell r="AF217">
            <v>16</v>
          </cell>
          <cell r="AG217">
            <v>140299</v>
          </cell>
          <cell r="AH217">
            <v>7120</v>
          </cell>
          <cell r="AI217">
            <v>21359</v>
          </cell>
          <cell r="AJ217">
            <v>107981</v>
          </cell>
          <cell r="AK217" t="str">
            <v>0</v>
          </cell>
          <cell r="AL217">
            <v>35075</v>
          </cell>
          <cell r="AM217">
            <v>0</v>
          </cell>
          <cell r="AN217" t="str">
            <v>0</v>
          </cell>
          <cell r="AO217">
            <v>311834</v>
          </cell>
          <cell r="AP217">
            <v>3581700</v>
          </cell>
          <cell r="AQ217">
            <v>0</v>
          </cell>
          <cell r="AR217">
            <v>0</v>
          </cell>
          <cell r="AS217" t="str">
            <v>0</v>
          </cell>
          <cell r="AT217" t="str">
            <v>0</v>
          </cell>
          <cell r="AU217" t="str">
            <v>062</v>
          </cell>
          <cell r="AV217" t="str">
            <v>DINAS PENDIDIKAN - PPPK</v>
          </cell>
          <cell r="AW217" t="str">
            <v>SDN KELAYAN DALAM 04</v>
          </cell>
          <cell r="AX217" t="str">
            <v>S - 14</v>
          </cell>
        </row>
        <row r="218">
          <cell r="A218" t="str">
            <v>199708112022212004</v>
          </cell>
          <cell r="B218" t="str">
            <v>ASRIANI AGUSTINA, S.Pd</v>
          </cell>
          <cell r="C218" t="str">
            <v>6303025108970002</v>
          </cell>
          <cell r="D218" t="str">
            <v>11-Aug-97</v>
          </cell>
          <cell r="F218" t="str">
            <v>JFU</v>
          </cell>
          <cell r="G218" t="str">
            <v>00</v>
          </cell>
          <cell r="H218" t="str">
            <v>III/a</v>
          </cell>
          <cell r="I218" t="str">
            <v>P3K</v>
          </cell>
          <cell r="K218" t="str">
            <v>TIDAK</v>
          </cell>
          <cell r="N218" t="str">
            <v>122</v>
          </cell>
          <cell r="O218" t="str">
            <v>BPD KALSEL</v>
          </cell>
          <cell r="P218" t="str">
            <v>650119100732000</v>
          </cell>
          <cell r="Q218" t="str">
            <v>3200582712</v>
          </cell>
          <cell r="R218" t="str">
            <v>T0</v>
          </cell>
          <cell r="S218">
            <v>0</v>
          </cell>
          <cell r="T218">
            <v>0</v>
          </cell>
          <cell r="U218" t="str">
            <v>0</v>
          </cell>
          <cell r="V218">
            <v>2966500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185000</v>
          </cell>
          <cell r="AD218">
            <v>72420</v>
          </cell>
          <cell r="AE218">
            <v>0</v>
          </cell>
          <cell r="AF218">
            <v>6</v>
          </cell>
          <cell r="AG218">
            <v>126060</v>
          </cell>
          <cell r="AH218">
            <v>7120</v>
          </cell>
          <cell r="AI218">
            <v>21359</v>
          </cell>
          <cell r="AJ218">
            <v>96411</v>
          </cell>
          <cell r="AK218" t="str">
            <v>0</v>
          </cell>
          <cell r="AL218">
            <v>31515</v>
          </cell>
          <cell r="AM218">
            <v>0</v>
          </cell>
          <cell r="AN218" t="str">
            <v>0</v>
          </cell>
          <cell r="AO218">
            <v>282465</v>
          </cell>
          <cell r="AP218">
            <v>3096000</v>
          </cell>
          <cell r="AQ218">
            <v>0</v>
          </cell>
          <cell r="AR218">
            <v>0</v>
          </cell>
          <cell r="AS218" t="str">
            <v>0</v>
          </cell>
          <cell r="AT218" t="str">
            <v>0</v>
          </cell>
          <cell r="AU218" t="str">
            <v>062</v>
          </cell>
          <cell r="AV218" t="str">
            <v>DINAS PENDIDIKAN - PPPK</v>
          </cell>
          <cell r="AW218" t="str">
            <v>SDN KELAYAN DALAM 04</v>
          </cell>
          <cell r="AX218" t="str">
            <v>S - 14</v>
          </cell>
        </row>
        <row r="219">
          <cell r="A219" t="str">
            <v>196907082022212004</v>
          </cell>
          <cell r="B219" t="str">
            <v>IDAWATI RAHMI, S.P.d</v>
          </cell>
          <cell r="C219" t="str">
            <v>6371014807690010</v>
          </cell>
          <cell r="D219" t="str">
            <v>08-Jul-69</v>
          </cell>
          <cell r="F219" t="str">
            <v>JFU</v>
          </cell>
          <cell r="G219" t="str">
            <v>00</v>
          </cell>
          <cell r="H219" t="str">
            <v>III/a</v>
          </cell>
          <cell r="I219" t="str">
            <v>P3K</v>
          </cell>
          <cell r="K219" t="str">
            <v>TIDAK</v>
          </cell>
          <cell r="N219" t="str">
            <v>122</v>
          </cell>
          <cell r="O219" t="str">
            <v>BPD KALSEL</v>
          </cell>
          <cell r="P219" t="str">
            <v>149521437731000</v>
          </cell>
          <cell r="Q219" t="str">
            <v>3200511408</v>
          </cell>
          <cell r="R219" t="str">
            <v>T1</v>
          </cell>
          <cell r="S219">
            <v>1</v>
          </cell>
          <cell r="T219">
            <v>0</v>
          </cell>
          <cell r="U219" t="str">
            <v>1</v>
          </cell>
          <cell r="V219">
            <v>2966500</v>
          </cell>
          <cell r="W219">
            <v>0</v>
          </cell>
          <cell r="X219">
            <v>59330</v>
          </cell>
          <cell r="Y219">
            <v>59330</v>
          </cell>
          <cell r="Z219">
            <v>0</v>
          </cell>
          <cell r="AA219">
            <v>0</v>
          </cell>
          <cell r="AB219">
            <v>0</v>
          </cell>
          <cell r="AC219">
            <v>185000</v>
          </cell>
          <cell r="AD219">
            <v>144840</v>
          </cell>
          <cell r="AE219">
            <v>0</v>
          </cell>
          <cell r="AF219">
            <v>77</v>
          </cell>
          <cell r="AG219">
            <v>128433</v>
          </cell>
          <cell r="AH219">
            <v>7120</v>
          </cell>
          <cell r="AI219">
            <v>21359</v>
          </cell>
          <cell r="AJ219">
            <v>98339</v>
          </cell>
          <cell r="AK219" t="str">
            <v>0</v>
          </cell>
          <cell r="AL219">
            <v>32108</v>
          </cell>
          <cell r="AM219">
            <v>0</v>
          </cell>
          <cell r="AN219" t="str">
            <v>0</v>
          </cell>
          <cell r="AO219">
            <v>287359</v>
          </cell>
          <cell r="AP219">
            <v>3225300</v>
          </cell>
          <cell r="AQ219">
            <v>0</v>
          </cell>
          <cell r="AR219">
            <v>0</v>
          </cell>
          <cell r="AS219" t="str">
            <v>0</v>
          </cell>
          <cell r="AT219" t="str">
            <v>0</v>
          </cell>
          <cell r="AU219" t="str">
            <v>062</v>
          </cell>
          <cell r="AV219" t="str">
            <v>DINAS PENDIDIKAN - PPPK</v>
          </cell>
          <cell r="AW219" t="str">
            <v>SDN KELAYAN DALAM 05</v>
          </cell>
          <cell r="AX219" t="str">
            <v>S - 15</v>
          </cell>
        </row>
        <row r="220">
          <cell r="A220" t="str">
            <v>197006112022212003</v>
          </cell>
          <cell r="B220" t="str">
            <v>RAIHANA, S.Pd.I</v>
          </cell>
          <cell r="C220" t="str">
            <v>6371025106700007</v>
          </cell>
          <cell r="D220" t="str">
            <v>11-Jun-70</v>
          </cell>
          <cell r="F220" t="str">
            <v>JFU</v>
          </cell>
          <cell r="G220" t="str">
            <v>00</v>
          </cell>
          <cell r="H220" t="str">
            <v>III/a</v>
          </cell>
          <cell r="I220" t="str">
            <v>P3K</v>
          </cell>
          <cell r="K220" t="str">
            <v>YA</v>
          </cell>
          <cell r="M220" t="str">
            <v>AHMAD SIRAJUDIN</v>
          </cell>
          <cell r="N220" t="str">
            <v>122</v>
          </cell>
          <cell r="O220" t="str">
            <v>BPD KALSEL</v>
          </cell>
          <cell r="P220" t="str">
            <v>167251461731000</v>
          </cell>
          <cell r="Q220" t="str">
            <v>0010301145831</v>
          </cell>
          <cell r="R220" t="str">
            <v>K1</v>
          </cell>
          <cell r="S220">
            <v>0</v>
          </cell>
          <cell r="T220">
            <v>1</v>
          </cell>
          <cell r="U220" t="str">
            <v>1</v>
          </cell>
          <cell r="V220">
            <v>2966500</v>
          </cell>
          <cell r="W220">
            <v>296650</v>
          </cell>
          <cell r="X220">
            <v>0</v>
          </cell>
          <cell r="Y220">
            <v>296650</v>
          </cell>
          <cell r="Z220">
            <v>0</v>
          </cell>
          <cell r="AA220">
            <v>0</v>
          </cell>
          <cell r="AB220">
            <v>0</v>
          </cell>
          <cell r="AC220">
            <v>185000</v>
          </cell>
          <cell r="AD220">
            <v>144840</v>
          </cell>
          <cell r="AE220">
            <v>0</v>
          </cell>
          <cell r="AF220">
            <v>44</v>
          </cell>
          <cell r="AG220">
            <v>137926</v>
          </cell>
          <cell r="AH220">
            <v>7120</v>
          </cell>
          <cell r="AI220">
            <v>21359</v>
          </cell>
          <cell r="AJ220">
            <v>106052</v>
          </cell>
          <cell r="AK220" t="str">
            <v>0</v>
          </cell>
          <cell r="AL220">
            <v>34482</v>
          </cell>
          <cell r="AM220">
            <v>0</v>
          </cell>
          <cell r="AN220" t="str">
            <v>0</v>
          </cell>
          <cell r="AO220">
            <v>306939</v>
          </cell>
          <cell r="AP220">
            <v>3452500</v>
          </cell>
          <cell r="AQ220">
            <v>0</v>
          </cell>
          <cell r="AR220">
            <v>0</v>
          </cell>
          <cell r="AS220" t="str">
            <v>0</v>
          </cell>
          <cell r="AT220" t="str">
            <v>0</v>
          </cell>
          <cell r="AU220" t="str">
            <v>062</v>
          </cell>
          <cell r="AV220" t="str">
            <v>DINAS PENDIDIKAN - PPPK</v>
          </cell>
          <cell r="AW220" t="str">
            <v>SDN KELAYAN DALAM 05</v>
          </cell>
          <cell r="AX220" t="str">
            <v>S - 15</v>
          </cell>
        </row>
        <row r="221">
          <cell r="A221" t="str">
            <v>198311042022212014</v>
          </cell>
          <cell r="B221" t="str">
            <v>RINI RIPDAH, S.Pd</v>
          </cell>
          <cell r="C221" t="str">
            <v>6303034411830004</v>
          </cell>
          <cell r="D221" t="str">
            <v>04-Nov-83</v>
          </cell>
          <cell r="F221" t="str">
            <v>JFU</v>
          </cell>
          <cell r="G221" t="str">
            <v>00</v>
          </cell>
          <cell r="H221" t="str">
            <v>III/a</v>
          </cell>
          <cell r="I221" t="str">
            <v>P3K</v>
          </cell>
          <cell r="K221" t="str">
            <v>YA</v>
          </cell>
          <cell r="M221" t="str">
            <v>MUHAMMAD RIADI</v>
          </cell>
          <cell r="N221" t="str">
            <v>122</v>
          </cell>
          <cell r="O221" t="str">
            <v>BPD KALSEL</v>
          </cell>
          <cell r="P221" t="str">
            <v>167179639732000</v>
          </cell>
          <cell r="Q221" t="str">
            <v>0010301168166</v>
          </cell>
          <cell r="R221" t="str">
            <v>K2</v>
          </cell>
          <cell r="S221">
            <v>1</v>
          </cell>
          <cell r="T221">
            <v>1</v>
          </cell>
          <cell r="U221" t="str">
            <v>2</v>
          </cell>
          <cell r="V221">
            <v>2966500</v>
          </cell>
          <cell r="W221">
            <v>296650</v>
          </cell>
          <cell r="X221">
            <v>59330</v>
          </cell>
          <cell r="Y221">
            <v>355980</v>
          </cell>
          <cell r="Z221">
            <v>0</v>
          </cell>
          <cell r="AA221">
            <v>0</v>
          </cell>
          <cell r="AB221">
            <v>0</v>
          </cell>
          <cell r="AC221">
            <v>185000</v>
          </cell>
          <cell r="AD221">
            <v>217260</v>
          </cell>
          <cell r="AE221">
            <v>0</v>
          </cell>
          <cell r="AF221">
            <v>16</v>
          </cell>
          <cell r="AG221">
            <v>140299</v>
          </cell>
          <cell r="AH221">
            <v>7120</v>
          </cell>
          <cell r="AI221">
            <v>21359</v>
          </cell>
          <cell r="AJ221">
            <v>107981</v>
          </cell>
          <cell r="AK221" t="str">
            <v>0</v>
          </cell>
          <cell r="AL221">
            <v>35075</v>
          </cell>
          <cell r="AM221">
            <v>0</v>
          </cell>
          <cell r="AN221" t="str">
            <v>0</v>
          </cell>
          <cell r="AO221">
            <v>311834</v>
          </cell>
          <cell r="AP221">
            <v>3581700</v>
          </cell>
          <cell r="AQ221">
            <v>0</v>
          </cell>
          <cell r="AR221">
            <v>0</v>
          </cell>
          <cell r="AS221" t="str">
            <v>0</v>
          </cell>
          <cell r="AT221" t="str">
            <v>0</v>
          </cell>
          <cell r="AU221" t="str">
            <v>062</v>
          </cell>
          <cell r="AV221" t="str">
            <v>DINAS PENDIDIKAN - PPPK</v>
          </cell>
          <cell r="AW221" t="str">
            <v>SDN KELAYAN DALAM 05</v>
          </cell>
          <cell r="AX221" t="str">
            <v>S - 15</v>
          </cell>
        </row>
        <row r="222">
          <cell r="A222" t="str">
            <v>199306262022212008</v>
          </cell>
          <cell r="B222" t="str">
            <v>LUZIANA VINGKI, S.Pd</v>
          </cell>
          <cell r="C222" t="str">
            <v>6371026606930007</v>
          </cell>
          <cell r="D222" t="str">
            <v>26-Jun-93</v>
          </cell>
          <cell r="F222" t="str">
            <v>JFU</v>
          </cell>
          <cell r="G222" t="str">
            <v>00</v>
          </cell>
          <cell r="H222" t="str">
            <v>III/a</v>
          </cell>
          <cell r="I222" t="str">
            <v>P3K</v>
          </cell>
          <cell r="K222" t="str">
            <v>YA</v>
          </cell>
          <cell r="M222" t="str">
            <v>ABDUL AZIS</v>
          </cell>
          <cell r="N222" t="str">
            <v>122</v>
          </cell>
          <cell r="O222" t="str">
            <v>BPD KALSEL</v>
          </cell>
          <cell r="P222" t="str">
            <v>909616781736000</v>
          </cell>
          <cell r="Q222" t="str">
            <v>0180306056237</v>
          </cell>
          <cell r="R222" t="str">
            <v>K1</v>
          </cell>
          <cell r="S222">
            <v>0</v>
          </cell>
          <cell r="T222">
            <v>1</v>
          </cell>
          <cell r="U222" t="str">
            <v>1</v>
          </cell>
          <cell r="V222">
            <v>2966500</v>
          </cell>
          <cell r="W222">
            <v>296650</v>
          </cell>
          <cell r="X222">
            <v>0</v>
          </cell>
          <cell r="Y222">
            <v>296650</v>
          </cell>
          <cell r="Z222">
            <v>0</v>
          </cell>
          <cell r="AA222">
            <v>0</v>
          </cell>
          <cell r="AB222">
            <v>0</v>
          </cell>
          <cell r="AC222">
            <v>185000</v>
          </cell>
          <cell r="AD222">
            <v>144840</v>
          </cell>
          <cell r="AE222">
            <v>0</v>
          </cell>
          <cell r="AF222">
            <v>44</v>
          </cell>
          <cell r="AG222">
            <v>137926</v>
          </cell>
          <cell r="AH222">
            <v>7120</v>
          </cell>
          <cell r="AI222">
            <v>21359</v>
          </cell>
          <cell r="AJ222">
            <v>106052</v>
          </cell>
          <cell r="AK222" t="str">
            <v>0</v>
          </cell>
          <cell r="AL222">
            <v>34482</v>
          </cell>
          <cell r="AM222">
            <v>0</v>
          </cell>
          <cell r="AN222" t="str">
            <v>0</v>
          </cell>
          <cell r="AO222">
            <v>306939</v>
          </cell>
          <cell r="AP222">
            <v>3452500</v>
          </cell>
          <cell r="AQ222">
            <v>0</v>
          </cell>
          <cell r="AR222">
            <v>0</v>
          </cell>
          <cell r="AS222" t="str">
            <v>0</v>
          </cell>
          <cell r="AT222" t="str">
            <v>0</v>
          </cell>
          <cell r="AU222" t="str">
            <v>062</v>
          </cell>
          <cell r="AV222" t="str">
            <v>DINAS PENDIDIKAN - PPPK</v>
          </cell>
          <cell r="AW222" t="str">
            <v>SDN KELAYAN DALAM 05</v>
          </cell>
          <cell r="AX222" t="str">
            <v>S - 15</v>
          </cell>
        </row>
        <row r="223">
          <cell r="A223" t="str">
            <v>199310132022212005</v>
          </cell>
          <cell r="B223" t="str">
            <v>NOR HIDAYAH, S.Pd</v>
          </cell>
          <cell r="C223" t="str">
            <v>6371045310930005</v>
          </cell>
          <cell r="D223" t="str">
            <v>13-Oct-93</v>
          </cell>
          <cell r="F223" t="str">
            <v>JFU</v>
          </cell>
          <cell r="G223" t="str">
            <v>00</v>
          </cell>
          <cell r="H223" t="str">
            <v>III/a</v>
          </cell>
          <cell r="I223" t="str">
            <v>P3K</v>
          </cell>
          <cell r="K223" t="str">
            <v>YA</v>
          </cell>
          <cell r="M223" t="str">
            <v>SAMSUDDIN</v>
          </cell>
          <cell r="N223" t="str">
            <v>122</v>
          </cell>
          <cell r="O223" t="str">
            <v>BPD KALSEL</v>
          </cell>
          <cell r="P223" t="str">
            <v>902222488731000</v>
          </cell>
          <cell r="Q223" t="str">
            <v>3200584898</v>
          </cell>
          <cell r="R223" t="str">
            <v>K2</v>
          </cell>
          <cell r="S223">
            <v>1</v>
          </cell>
          <cell r="T223">
            <v>1</v>
          </cell>
          <cell r="U223" t="str">
            <v>2</v>
          </cell>
          <cell r="V223">
            <v>2966500</v>
          </cell>
          <cell r="W223">
            <v>296650</v>
          </cell>
          <cell r="X223">
            <v>59330</v>
          </cell>
          <cell r="Y223">
            <v>355980</v>
          </cell>
          <cell r="Z223">
            <v>0</v>
          </cell>
          <cell r="AA223">
            <v>0</v>
          </cell>
          <cell r="AB223">
            <v>0</v>
          </cell>
          <cell r="AC223">
            <v>185000</v>
          </cell>
          <cell r="AD223">
            <v>217260</v>
          </cell>
          <cell r="AE223">
            <v>0</v>
          </cell>
          <cell r="AF223">
            <v>16</v>
          </cell>
          <cell r="AG223">
            <v>140299</v>
          </cell>
          <cell r="AH223">
            <v>7120</v>
          </cell>
          <cell r="AI223">
            <v>21359</v>
          </cell>
          <cell r="AJ223">
            <v>107981</v>
          </cell>
          <cell r="AK223" t="str">
            <v>0</v>
          </cell>
          <cell r="AL223">
            <v>35075</v>
          </cell>
          <cell r="AM223">
            <v>0</v>
          </cell>
          <cell r="AN223" t="str">
            <v>0</v>
          </cell>
          <cell r="AO223">
            <v>311834</v>
          </cell>
          <cell r="AP223">
            <v>3581700</v>
          </cell>
          <cell r="AQ223">
            <v>0</v>
          </cell>
          <cell r="AR223">
            <v>0</v>
          </cell>
          <cell r="AS223" t="str">
            <v>0</v>
          </cell>
          <cell r="AT223" t="str">
            <v>0</v>
          </cell>
          <cell r="AU223" t="str">
            <v>062</v>
          </cell>
          <cell r="AV223" t="str">
            <v>DINAS PENDIDIKAN - PPPK</v>
          </cell>
          <cell r="AW223" t="str">
            <v>SDN KELAYAN DALAM 05</v>
          </cell>
          <cell r="AX223" t="str">
            <v>S - 15</v>
          </cell>
        </row>
        <row r="224">
          <cell r="A224" t="str">
            <v>199509062022212007</v>
          </cell>
          <cell r="B224" t="str">
            <v>NOOR RAHMAH, S.Pd</v>
          </cell>
          <cell r="C224" t="str">
            <v>6371024609950002</v>
          </cell>
          <cell r="D224" t="str">
            <v>06-Sep-95</v>
          </cell>
          <cell r="F224" t="str">
            <v>JFU</v>
          </cell>
          <cell r="G224" t="str">
            <v>00</v>
          </cell>
          <cell r="H224" t="str">
            <v>III/a</v>
          </cell>
          <cell r="I224" t="str">
            <v>P3K</v>
          </cell>
          <cell r="K224" t="str">
            <v>TIDAK</v>
          </cell>
          <cell r="N224" t="str">
            <v>122</v>
          </cell>
          <cell r="O224" t="str">
            <v>BPD KALSEL</v>
          </cell>
          <cell r="P224" t="str">
            <v>927319970736000</v>
          </cell>
          <cell r="Q224" t="str">
            <v>0200309020748</v>
          </cell>
          <cell r="R224" t="str">
            <v>T0</v>
          </cell>
          <cell r="S224">
            <v>0</v>
          </cell>
          <cell r="T224">
            <v>0</v>
          </cell>
          <cell r="U224" t="str">
            <v>0</v>
          </cell>
          <cell r="V224">
            <v>2966500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185000</v>
          </cell>
          <cell r="AD224">
            <v>72420</v>
          </cell>
          <cell r="AE224">
            <v>0</v>
          </cell>
          <cell r="AF224">
            <v>6</v>
          </cell>
          <cell r="AG224">
            <v>126060</v>
          </cell>
          <cell r="AH224">
            <v>7120</v>
          </cell>
          <cell r="AI224">
            <v>21359</v>
          </cell>
          <cell r="AJ224">
            <v>96411</v>
          </cell>
          <cell r="AK224" t="str">
            <v>0</v>
          </cell>
          <cell r="AL224">
            <v>31515</v>
          </cell>
          <cell r="AM224">
            <v>0</v>
          </cell>
          <cell r="AN224" t="str">
            <v>0</v>
          </cell>
          <cell r="AO224">
            <v>282465</v>
          </cell>
          <cell r="AP224">
            <v>3096000</v>
          </cell>
          <cell r="AQ224">
            <v>0</v>
          </cell>
          <cell r="AR224">
            <v>0</v>
          </cell>
          <cell r="AS224" t="str">
            <v>0</v>
          </cell>
          <cell r="AT224" t="str">
            <v>0</v>
          </cell>
          <cell r="AU224" t="str">
            <v>062</v>
          </cell>
          <cell r="AV224" t="str">
            <v>DINAS PENDIDIKAN - PPPK</v>
          </cell>
          <cell r="AW224" t="str">
            <v>SDN KELAYAN DALAM 05</v>
          </cell>
          <cell r="AX224" t="str">
            <v>S - 15</v>
          </cell>
        </row>
        <row r="225">
          <cell r="A225" t="str">
            <v>199602092022212004</v>
          </cell>
          <cell r="B225" t="str">
            <v>DAHLIYANA, S. Pd</v>
          </cell>
          <cell r="C225" t="str">
            <v>6371024902960003</v>
          </cell>
          <cell r="D225" t="str">
            <v>09-Feb-96</v>
          </cell>
          <cell r="F225" t="str">
            <v>JFU</v>
          </cell>
          <cell r="G225" t="str">
            <v>00</v>
          </cell>
          <cell r="H225" t="str">
            <v>III/a</v>
          </cell>
          <cell r="I225" t="str">
            <v>P3K</v>
          </cell>
          <cell r="K225" t="str">
            <v>TIDAK</v>
          </cell>
          <cell r="N225" t="str">
            <v>122</v>
          </cell>
          <cell r="O225" t="str">
            <v>BPD KALSEL</v>
          </cell>
          <cell r="P225" t="str">
            <v>830909313731000</v>
          </cell>
          <cell r="Q225" t="str">
            <v>3200582755</v>
          </cell>
          <cell r="R225" t="str">
            <v>T0</v>
          </cell>
          <cell r="S225">
            <v>0</v>
          </cell>
          <cell r="T225">
            <v>0</v>
          </cell>
          <cell r="U225" t="str">
            <v>0</v>
          </cell>
          <cell r="V225">
            <v>2966500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185000</v>
          </cell>
          <cell r="AD225">
            <v>72420</v>
          </cell>
          <cell r="AE225">
            <v>0</v>
          </cell>
          <cell r="AF225">
            <v>6</v>
          </cell>
          <cell r="AG225">
            <v>126060</v>
          </cell>
          <cell r="AH225">
            <v>7120</v>
          </cell>
          <cell r="AI225">
            <v>21359</v>
          </cell>
          <cell r="AJ225">
            <v>96411</v>
          </cell>
          <cell r="AK225" t="str">
            <v>0</v>
          </cell>
          <cell r="AL225">
            <v>31515</v>
          </cell>
          <cell r="AM225">
            <v>0</v>
          </cell>
          <cell r="AN225" t="str">
            <v>0</v>
          </cell>
          <cell r="AO225">
            <v>282465</v>
          </cell>
          <cell r="AP225">
            <v>3096000</v>
          </cell>
          <cell r="AQ225">
            <v>0</v>
          </cell>
          <cell r="AR225">
            <v>0</v>
          </cell>
          <cell r="AS225" t="str">
            <v>0</v>
          </cell>
          <cell r="AT225" t="str">
            <v>0</v>
          </cell>
          <cell r="AU225" t="str">
            <v>062</v>
          </cell>
          <cell r="AV225" t="str">
            <v>DINAS PENDIDIKAN - PPPK</v>
          </cell>
          <cell r="AW225" t="str">
            <v>SDN KELAYAN DALAM 05</v>
          </cell>
          <cell r="AX225" t="str">
            <v>S - 15</v>
          </cell>
        </row>
        <row r="226">
          <cell r="A226" t="str">
            <v>199604152022212007</v>
          </cell>
          <cell r="B226" t="str">
            <v>MAWADDAH, S.Pd</v>
          </cell>
          <cell r="C226" t="str">
            <v>6371045504960003</v>
          </cell>
          <cell r="D226" t="str">
            <v>15-Apr-96</v>
          </cell>
          <cell r="F226" t="str">
            <v>JFU</v>
          </cell>
          <cell r="G226" t="str">
            <v>00</v>
          </cell>
          <cell r="H226" t="str">
            <v>III/a</v>
          </cell>
          <cell r="I226" t="str">
            <v>P3K</v>
          </cell>
          <cell r="K226" t="str">
            <v>TIDAK</v>
          </cell>
          <cell r="N226" t="str">
            <v>122</v>
          </cell>
          <cell r="O226" t="str">
            <v>BPD KALSEL</v>
          </cell>
          <cell r="P226" t="str">
            <v>927694810731000</v>
          </cell>
          <cell r="Q226" t="str">
            <v>3200582739</v>
          </cell>
          <cell r="R226" t="str">
            <v>T0</v>
          </cell>
          <cell r="S226">
            <v>0</v>
          </cell>
          <cell r="T226">
            <v>0</v>
          </cell>
          <cell r="U226" t="str">
            <v>0</v>
          </cell>
          <cell r="V226">
            <v>2966500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185000</v>
          </cell>
          <cell r="AD226">
            <v>72420</v>
          </cell>
          <cell r="AE226">
            <v>0</v>
          </cell>
          <cell r="AF226">
            <v>6</v>
          </cell>
          <cell r="AG226">
            <v>126060</v>
          </cell>
          <cell r="AH226">
            <v>7120</v>
          </cell>
          <cell r="AI226">
            <v>21359</v>
          </cell>
          <cell r="AJ226">
            <v>96411</v>
          </cell>
          <cell r="AK226" t="str">
            <v>0</v>
          </cell>
          <cell r="AL226">
            <v>31515</v>
          </cell>
          <cell r="AM226">
            <v>0</v>
          </cell>
          <cell r="AN226" t="str">
            <v>0</v>
          </cell>
          <cell r="AO226">
            <v>282465</v>
          </cell>
          <cell r="AP226">
            <v>3096000</v>
          </cell>
          <cell r="AQ226">
            <v>0</v>
          </cell>
          <cell r="AR226">
            <v>0</v>
          </cell>
          <cell r="AS226" t="str">
            <v>0</v>
          </cell>
          <cell r="AT226" t="str">
            <v>0</v>
          </cell>
          <cell r="AU226" t="str">
            <v>062</v>
          </cell>
          <cell r="AV226" t="str">
            <v>DINAS PENDIDIKAN - PPPK</v>
          </cell>
          <cell r="AW226" t="str">
            <v>SDN KELAYAN DALAM 05</v>
          </cell>
          <cell r="AX226" t="str">
            <v>S - 15</v>
          </cell>
        </row>
        <row r="227">
          <cell r="A227" t="str">
            <v>198802272022212007</v>
          </cell>
          <cell r="B227" t="str">
            <v>ERNAWATI, S.Pd</v>
          </cell>
          <cell r="C227" t="str">
            <v>6304046702880002</v>
          </cell>
          <cell r="D227" t="str">
            <v>27-Feb-88</v>
          </cell>
          <cell r="F227" t="str">
            <v>JFU</v>
          </cell>
          <cell r="G227" t="str">
            <v>00</v>
          </cell>
          <cell r="H227" t="str">
            <v>III/a</v>
          </cell>
          <cell r="I227" t="str">
            <v>P3K</v>
          </cell>
          <cell r="K227" t="str">
            <v>TIDAK</v>
          </cell>
          <cell r="N227" t="str">
            <v>122</v>
          </cell>
          <cell r="O227" t="str">
            <v>BPD KALSEL</v>
          </cell>
          <cell r="P227" t="str">
            <v>663754984731000</v>
          </cell>
          <cell r="Q227" t="str">
            <v>3200501542</v>
          </cell>
          <cell r="R227" t="str">
            <v>T0</v>
          </cell>
          <cell r="S227">
            <v>0</v>
          </cell>
          <cell r="T227">
            <v>0</v>
          </cell>
          <cell r="U227" t="str">
            <v>0</v>
          </cell>
          <cell r="V227">
            <v>2966500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185000</v>
          </cell>
          <cell r="AD227">
            <v>72420</v>
          </cell>
          <cell r="AE227">
            <v>0</v>
          </cell>
          <cell r="AF227">
            <v>6</v>
          </cell>
          <cell r="AG227">
            <v>126060</v>
          </cell>
          <cell r="AH227">
            <v>7120</v>
          </cell>
          <cell r="AI227">
            <v>21359</v>
          </cell>
          <cell r="AJ227">
            <v>96411</v>
          </cell>
          <cell r="AK227" t="str">
            <v>0</v>
          </cell>
          <cell r="AL227">
            <v>31515</v>
          </cell>
          <cell r="AM227">
            <v>0</v>
          </cell>
          <cell r="AN227" t="str">
            <v>0</v>
          </cell>
          <cell r="AO227">
            <v>282465</v>
          </cell>
          <cell r="AP227">
            <v>3096000</v>
          </cell>
          <cell r="AQ227">
            <v>0</v>
          </cell>
          <cell r="AR227">
            <v>0</v>
          </cell>
          <cell r="AS227" t="str">
            <v>0</v>
          </cell>
          <cell r="AT227" t="str">
            <v>0</v>
          </cell>
          <cell r="AU227" t="str">
            <v>062</v>
          </cell>
          <cell r="AV227" t="str">
            <v>DINAS PENDIDIKAN - PPPK</v>
          </cell>
          <cell r="AW227" t="str">
            <v>SDN KELAYAN DALAM 07</v>
          </cell>
          <cell r="AX227" t="str">
            <v>S - 17</v>
          </cell>
        </row>
        <row r="228">
          <cell r="A228" t="str">
            <v>198906042022212009</v>
          </cell>
          <cell r="B228" t="str">
            <v>FITRI YULIANTI, S.Pd</v>
          </cell>
          <cell r="C228" t="str">
            <v>6371014406890005</v>
          </cell>
          <cell r="D228" t="str">
            <v>04-Jun-89</v>
          </cell>
          <cell r="F228" t="str">
            <v>JFU</v>
          </cell>
          <cell r="G228" t="str">
            <v>00</v>
          </cell>
          <cell r="H228" t="str">
            <v>III/a</v>
          </cell>
          <cell r="I228" t="str">
            <v>P3K</v>
          </cell>
          <cell r="K228" t="str">
            <v>TIDAK</v>
          </cell>
          <cell r="N228" t="str">
            <v>122</v>
          </cell>
          <cell r="O228" t="str">
            <v>BPD KALSEL</v>
          </cell>
          <cell r="P228" t="str">
            <v>723428892731000</v>
          </cell>
          <cell r="Q228" t="str">
            <v>0010301109689</v>
          </cell>
          <cell r="R228" t="str">
            <v>T0</v>
          </cell>
          <cell r="S228">
            <v>0</v>
          </cell>
          <cell r="T228">
            <v>0</v>
          </cell>
          <cell r="U228" t="str">
            <v>0</v>
          </cell>
          <cell r="V228">
            <v>2966500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185000</v>
          </cell>
          <cell r="AD228">
            <v>72420</v>
          </cell>
          <cell r="AE228">
            <v>0</v>
          </cell>
          <cell r="AF228">
            <v>6</v>
          </cell>
          <cell r="AG228">
            <v>126060</v>
          </cell>
          <cell r="AH228">
            <v>7120</v>
          </cell>
          <cell r="AI228">
            <v>21359</v>
          </cell>
          <cell r="AJ228">
            <v>96411</v>
          </cell>
          <cell r="AK228" t="str">
            <v>0</v>
          </cell>
          <cell r="AL228">
            <v>31515</v>
          </cell>
          <cell r="AM228">
            <v>0</v>
          </cell>
          <cell r="AN228" t="str">
            <v>0</v>
          </cell>
          <cell r="AO228">
            <v>282465</v>
          </cell>
          <cell r="AP228">
            <v>3096000</v>
          </cell>
          <cell r="AQ228">
            <v>0</v>
          </cell>
          <cell r="AR228">
            <v>0</v>
          </cell>
          <cell r="AS228" t="str">
            <v>0</v>
          </cell>
          <cell r="AT228" t="str">
            <v>0</v>
          </cell>
          <cell r="AU228" t="str">
            <v>062</v>
          </cell>
          <cell r="AV228" t="str">
            <v>DINAS PENDIDIKAN - PPPK</v>
          </cell>
          <cell r="AW228" t="str">
            <v>SDN KELAYAN DALAM 07</v>
          </cell>
          <cell r="AX228" t="str">
            <v>S - 17</v>
          </cell>
        </row>
        <row r="229">
          <cell r="A229" t="str">
            <v>199201212022212006</v>
          </cell>
          <cell r="B229" t="str">
            <v>IRMA SARI, S.Pd</v>
          </cell>
          <cell r="C229" t="str">
            <v>6371026101920004</v>
          </cell>
          <cell r="D229" t="str">
            <v>21-Jan-92</v>
          </cell>
          <cell r="F229" t="str">
            <v>JFU</v>
          </cell>
          <cell r="G229" t="str">
            <v>00</v>
          </cell>
          <cell r="H229" t="str">
            <v>III/a</v>
          </cell>
          <cell r="I229" t="str">
            <v>P3K</v>
          </cell>
          <cell r="K229" t="str">
            <v>YA</v>
          </cell>
          <cell r="M229" t="str">
            <v>MAHDIANI</v>
          </cell>
          <cell r="N229" t="str">
            <v>122</v>
          </cell>
          <cell r="O229" t="str">
            <v>BPD KALSEL</v>
          </cell>
          <cell r="P229" t="str">
            <v>843197765731000</v>
          </cell>
          <cell r="Q229" t="str">
            <v>0200309038022</v>
          </cell>
          <cell r="R229" t="str">
            <v>K3</v>
          </cell>
          <cell r="S229">
            <v>2</v>
          </cell>
          <cell r="T229">
            <v>1</v>
          </cell>
          <cell r="U229" t="str">
            <v>3</v>
          </cell>
          <cell r="V229">
            <v>2966500</v>
          </cell>
          <cell r="W229">
            <v>296650</v>
          </cell>
          <cell r="X229">
            <v>118660</v>
          </cell>
          <cell r="Y229">
            <v>415310</v>
          </cell>
          <cell r="Z229">
            <v>0</v>
          </cell>
          <cell r="AA229">
            <v>0</v>
          </cell>
          <cell r="AB229">
            <v>0</v>
          </cell>
          <cell r="AC229">
            <v>185000</v>
          </cell>
          <cell r="AD229">
            <v>289680</v>
          </cell>
          <cell r="AE229">
            <v>0</v>
          </cell>
          <cell r="AF229">
            <v>87</v>
          </cell>
          <cell r="AG229">
            <v>142672</v>
          </cell>
          <cell r="AH229">
            <v>7120</v>
          </cell>
          <cell r="AI229">
            <v>21359</v>
          </cell>
          <cell r="AJ229">
            <v>109909</v>
          </cell>
          <cell r="AK229" t="str">
            <v>0</v>
          </cell>
          <cell r="AL229">
            <v>35668</v>
          </cell>
          <cell r="AM229">
            <v>0</v>
          </cell>
          <cell r="AN229" t="str">
            <v>0</v>
          </cell>
          <cell r="AO229">
            <v>316728</v>
          </cell>
          <cell r="AP229">
            <v>3711000</v>
          </cell>
          <cell r="AQ229">
            <v>0</v>
          </cell>
          <cell r="AR229">
            <v>0</v>
          </cell>
          <cell r="AS229" t="str">
            <v>0</v>
          </cell>
          <cell r="AT229" t="str">
            <v>0</v>
          </cell>
          <cell r="AU229" t="str">
            <v>062</v>
          </cell>
          <cell r="AV229" t="str">
            <v>DINAS PENDIDIKAN - PPPK</v>
          </cell>
          <cell r="AW229" t="str">
            <v>SDN KELAYAN DALAM 07</v>
          </cell>
          <cell r="AX229" t="str">
            <v>S - 17</v>
          </cell>
        </row>
        <row r="230">
          <cell r="A230" t="str">
            <v>199304152022212014</v>
          </cell>
          <cell r="B230" t="str">
            <v>IRMA SAPUTRI, S.Pd</v>
          </cell>
          <cell r="C230" t="str">
            <v>6371035504930007</v>
          </cell>
          <cell r="D230" t="str">
            <v>15-Apr-93</v>
          </cell>
          <cell r="F230" t="str">
            <v>JFU</v>
          </cell>
          <cell r="G230" t="str">
            <v>00</v>
          </cell>
          <cell r="H230" t="str">
            <v>III/a</v>
          </cell>
          <cell r="I230" t="str">
            <v>P3K</v>
          </cell>
          <cell r="K230" t="str">
            <v>YA</v>
          </cell>
          <cell r="M230" t="str">
            <v>ANDIN TIRTAJAYA</v>
          </cell>
          <cell r="N230" t="str">
            <v>122</v>
          </cell>
          <cell r="O230" t="str">
            <v>BPD KALSEL</v>
          </cell>
          <cell r="P230" t="str">
            <v>843036450731000</v>
          </cell>
          <cell r="Q230" t="str">
            <v>0010301235673</v>
          </cell>
          <cell r="R230" t="str">
            <v>K1</v>
          </cell>
          <cell r="S230">
            <v>0</v>
          </cell>
          <cell r="T230">
            <v>1</v>
          </cell>
          <cell r="U230" t="str">
            <v>1</v>
          </cell>
          <cell r="V230">
            <v>2966500</v>
          </cell>
          <cell r="W230">
            <v>296650</v>
          </cell>
          <cell r="X230">
            <v>0</v>
          </cell>
          <cell r="Y230">
            <v>296650</v>
          </cell>
          <cell r="Z230">
            <v>0</v>
          </cell>
          <cell r="AA230">
            <v>0</v>
          </cell>
          <cell r="AB230">
            <v>0</v>
          </cell>
          <cell r="AC230">
            <v>185000</v>
          </cell>
          <cell r="AD230">
            <v>144840</v>
          </cell>
          <cell r="AE230">
            <v>0</v>
          </cell>
          <cell r="AF230">
            <v>44</v>
          </cell>
          <cell r="AG230">
            <v>137926</v>
          </cell>
          <cell r="AH230">
            <v>7120</v>
          </cell>
          <cell r="AI230">
            <v>21359</v>
          </cell>
          <cell r="AJ230">
            <v>106052</v>
          </cell>
          <cell r="AK230" t="str">
            <v>0</v>
          </cell>
          <cell r="AL230">
            <v>34482</v>
          </cell>
          <cell r="AM230">
            <v>0</v>
          </cell>
          <cell r="AN230" t="str">
            <v>0</v>
          </cell>
          <cell r="AO230">
            <v>306939</v>
          </cell>
          <cell r="AP230">
            <v>3452500</v>
          </cell>
          <cell r="AQ230">
            <v>0</v>
          </cell>
          <cell r="AR230">
            <v>0</v>
          </cell>
          <cell r="AS230" t="str">
            <v>0</v>
          </cell>
          <cell r="AT230" t="str">
            <v>0</v>
          </cell>
          <cell r="AU230" t="str">
            <v>062</v>
          </cell>
          <cell r="AV230" t="str">
            <v>DINAS PENDIDIKAN - PPPK</v>
          </cell>
          <cell r="AW230" t="str">
            <v>SDN KELAYAN DALAM 07</v>
          </cell>
          <cell r="AX230" t="str">
            <v>S - 17</v>
          </cell>
        </row>
        <row r="231">
          <cell r="A231" t="str">
            <v>199009022022212010</v>
          </cell>
          <cell r="B231" t="str">
            <v>FATIMAH, S.Pd</v>
          </cell>
          <cell r="C231" t="str">
            <v>6303024209900002</v>
          </cell>
          <cell r="D231" t="str">
            <v>02-Sep-90</v>
          </cell>
          <cell r="F231" t="str">
            <v>JFU</v>
          </cell>
          <cell r="G231" t="str">
            <v>00</v>
          </cell>
          <cell r="H231" t="str">
            <v>III/a</v>
          </cell>
          <cell r="I231" t="str">
            <v>P3K</v>
          </cell>
          <cell r="K231" t="str">
            <v>YA</v>
          </cell>
          <cell r="M231" t="str">
            <v>ABDUL KHOLIK</v>
          </cell>
          <cell r="N231" t="str">
            <v>122</v>
          </cell>
          <cell r="O231" t="str">
            <v>BPD KALSEL</v>
          </cell>
          <cell r="P231" t="str">
            <v>733107726732000</v>
          </cell>
          <cell r="Q231" t="str">
            <v>0010301203356</v>
          </cell>
          <cell r="R231" t="str">
            <v>K2</v>
          </cell>
          <cell r="S231">
            <v>1</v>
          </cell>
          <cell r="T231">
            <v>1</v>
          </cell>
          <cell r="U231" t="str">
            <v>2</v>
          </cell>
          <cell r="V231">
            <v>2966500</v>
          </cell>
          <cell r="W231">
            <v>296650</v>
          </cell>
          <cell r="X231">
            <v>59330</v>
          </cell>
          <cell r="Y231">
            <v>355980</v>
          </cell>
          <cell r="Z231">
            <v>0</v>
          </cell>
          <cell r="AA231">
            <v>0</v>
          </cell>
          <cell r="AB231">
            <v>0</v>
          </cell>
          <cell r="AC231">
            <v>185000</v>
          </cell>
          <cell r="AD231">
            <v>217260</v>
          </cell>
          <cell r="AE231">
            <v>0</v>
          </cell>
          <cell r="AF231">
            <v>16</v>
          </cell>
          <cell r="AG231">
            <v>140299</v>
          </cell>
          <cell r="AH231">
            <v>7120</v>
          </cell>
          <cell r="AI231">
            <v>21359</v>
          </cell>
          <cell r="AJ231">
            <v>107981</v>
          </cell>
          <cell r="AK231" t="str">
            <v>0</v>
          </cell>
          <cell r="AL231">
            <v>35075</v>
          </cell>
          <cell r="AM231">
            <v>0</v>
          </cell>
          <cell r="AN231" t="str">
            <v>0</v>
          </cell>
          <cell r="AO231">
            <v>311834</v>
          </cell>
          <cell r="AP231">
            <v>3581700</v>
          </cell>
          <cell r="AQ231">
            <v>0</v>
          </cell>
          <cell r="AR231">
            <v>0</v>
          </cell>
          <cell r="AS231" t="str">
            <v>0</v>
          </cell>
          <cell r="AT231" t="str">
            <v>0</v>
          </cell>
          <cell r="AU231" t="str">
            <v>062</v>
          </cell>
          <cell r="AV231" t="str">
            <v>DINAS PENDIDIKAN - PPPK</v>
          </cell>
          <cell r="AW231" t="str">
            <v>SDN KELAYAN SELATAN 01</v>
          </cell>
          <cell r="AX231" t="str">
            <v>S - 18</v>
          </cell>
        </row>
        <row r="232">
          <cell r="A232" t="str">
            <v>199111022022212003</v>
          </cell>
          <cell r="B232" t="str">
            <v>RIZKY AMALIAH, S.Pd</v>
          </cell>
          <cell r="C232" t="str">
            <v>6371034211910008</v>
          </cell>
          <cell r="D232" t="str">
            <v>02-Nov-91</v>
          </cell>
          <cell r="F232" t="str">
            <v>JFU</v>
          </cell>
          <cell r="G232" t="str">
            <v>00</v>
          </cell>
          <cell r="H232" t="str">
            <v>III/a</v>
          </cell>
          <cell r="I232" t="str">
            <v>P3K</v>
          </cell>
          <cell r="K232" t="str">
            <v>TIDAK</v>
          </cell>
          <cell r="N232" t="str">
            <v>122</v>
          </cell>
          <cell r="O232" t="str">
            <v>BPD KALSEL</v>
          </cell>
          <cell r="P232" t="str">
            <v>853224640731000</v>
          </cell>
          <cell r="Q232" t="str">
            <v>0010301449998</v>
          </cell>
          <cell r="R232" t="str">
            <v>T0</v>
          </cell>
          <cell r="S232">
            <v>0</v>
          </cell>
          <cell r="T232">
            <v>0</v>
          </cell>
          <cell r="U232" t="str">
            <v>0</v>
          </cell>
          <cell r="V232">
            <v>2966500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185000</v>
          </cell>
          <cell r="AD232">
            <v>72420</v>
          </cell>
          <cell r="AE232">
            <v>0</v>
          </cell>
          <cell r="AF232">
            <v>6</v>
          </cell>
          <cell r="AG232">
            <v>126060</v>
          </cell>
          <cell r="AH232">
            <v>7120</v>
          </cell>
          <cell r="AI232">
            <v>21359</v>
          </cell>
          <cell r="AJ232">
            <v>96411</v>
          </cell>
          <cell r="AK232" t="str">
            <v>0</v>
          </cell>
          <cell r="AL232">
            <v>31515</v>
          </cell>
          <cell r="AM232">
            <v>0</v>
          </cell>
          <cell r="AN232" t="str">
            <v>0</v>
          </cell>
          <cell r="AO232">
            <v>282465</v>
          </cell>
          <cell r="AP232">
            <v>3096000</v>
          </cell>
          <cell r="AQ232">
            <v>0</v>
          </cell>
          <cell r="AR232">
            <v>0</v>
          </cell>
          <cell r="AS232" t="str">
            <v>0</v>
          </cell>
          <cell r="AT232" t="str">
            <v>0</v>
          </cell>
          <cell r="AU232" t="str">
            <v>062</v>
          </cell>
          <cell r="AV232" t="str">
            <v>DINAS PENDIDIKAN - PPPK</v>
          </cell>
          <cell r="AW232" t="str">
            <v>SDN KELAYAN SELATAN 01</v>
          </cell>
          <cell r="AX232" t="str">
            <v>S - 18</v>
          </cell>
        </row>
        <row r="233">
          <cell r="A233" t="str">
            <v>199603082022212004</v>
          </cell>
          <cell r="B233" t="str">
            <v>NURIDA, S.Pd</v>
          </cell>
          <cell r="C233" t="str">
            <v>6371054803960002</v>
          </cell>
          <cell r="D233" t="str">
            <v>08-Mar-96</v>
          </cell>
          <cell r="F233" t="str">
            <v>JFU</v>
          </cell>
          <cell r="G233" t="str">
            <v>00</v>
          </cell>
          <cell r="H233" t="str">
            <v>III/a</v>
          </cell>
          <cell r="I233" t="str">
            <v>P3K</v>
          </cell>
          <cell r="K233" t="str">
            <v>TIDAK</v>
          </cell>
          <cell r="N233" t="str">
            <v>122</v>
          </cell>
          <cell r="O233" t="str">
            <v>BPD KALSEL</v>
          </cell>
          <cell r="P233" t="str">
            <v>650515349731000</v>
          </cell>
          <cell r="Q233" t="str">
            <v>0160301905866</v>
          </cell>
          <cell r="R233" t="str">
            <v>T0</v>
          </cell>
          <cell r="S233">
            <v>0</v>
          </cell>
          <cell r="T233">
            <v>0</v>
          </cell>
          <cell r="U233" t="str">
            <v>0</v>
          </cell>
          <cell r="V233">
            <v>2966500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185000</v>
          </cell>
          <cell r="AD233">
            <v>72420</v>
          </cell>
          <cell r="AE233">
            <v>0</v>
          </cell>
          <cell r="AF233">
            <v>6</v>
          </cell>
          <cell r="AG233">
            <v>126060</v>
          </cell>
          <cell r="AH233">
            <v>7120</v>
          </cell>
          <cell r="AI233">
            <v>21359</v>
          </cell>
          <cell r="AJ233">
            <v>96411</v>
          </cell>
          <cell r="AK233" t="str">
            <v>0</v>
          </cell>
          <cell r="AL233">
            <v>31515</v>
          </cell>
          <cell r="AM233">
            <v>0</v>
          </cell>
          <cell r="AN233" t="str">
            <v>0</v>
          </cell>
          <cell r="AO233">
            <v>282465</v>
          </cell>
          <cell r="AP233">
            <v>3096000</v>
          </cell>
          <cell r="AQ233">
            <v>0</v>
          </cell>
          <cell r="AR233">
            <v>0</v>
          </cell>
          <cell r="AS233" t="str">
            <v>0</v>
          </cell>
          <cell r="AT233" t="str">
            <v>0</v>
          </cell>
          <cell r="AU233" t="str">
            <v>062</v>
          </cell>
          <cell r="AV233" t="str">
            <v>DINAS PENDIDIKAN - PPPK</v>
          </cell>
          <cell r="AW233" t="str">
            <v>SDN KELAYAN SELATAN 01</v>
          </cell>
          <cell r="AX233" t="str">
            <v>S - 18</v>
          </cell>
        </row>
        <row r="234">
          <cell r="A234" t="str">
            <v>198711302022212007</v>
          </cell>
          <cell r="B234" t="str">
            <v>MURNI, S.Pd</v>
          </cell>
          <cell r="C234" t="str">
            <v>6303017011870004</v>
          </cell>
          <cell r="D234" t="str">
            <v>30-Nov-87</v>
          </cell>
          <cell r="F234" t="str">
            <v>JFU</v>
          </cell>
          <cell r="G234" t="str">
            <v>00</v>
          </cell>
          <cell r="H234" t="str">
            <v>III/a</v>
          </cell>
          <cell r="I234" t="str">
            <v>P3K</v>
          </cell>
          <cell r="K234" t="str">
            <v>YA</v>
          </cell>
          <cell r="M234" t="str">
            <v>NORDI</v>
          </cell>
          <cell r="N234" t="str">
            <v>122</v>
          </cell>
          <cell r="O234" t="str">
            <v>BPD KALSEL</v>
          </cell>
          <cell r="P234" t="str">
            <v>909833899732000</v>
          </cell>
          <cell r="Q234" t="str">
            <v>3200585894</v>
          </cell>
          <cell r="R234" t="str">
            <v>K3</v>
          </cell>
          <cell r="S234">
            <v>2</v>
          </cell>
          <cell r="T234">
            <v>1</v>
          </cell>
          <cell r="U234" t="str">
            <v>3</v>
          </cell>
          <cell r="V234">
            <v>2966500</v>
          </cell>
          <cell r="W234">
            <v>296650</v>
          </cell>
          <cell r="X234">
            <v>118660</v>
          </cell>
          <cell r="Y234">
            <v>415310</v>
          </cell>
          <cell r="Z234">
            <v>0</v>
          </cell>
          <cell r="AA234">
            <v>0</v>
          </cell>
          <cell r="AB234">
            <v>0</v>
          </cell>
          <cell r="AC234">
            <v>185000</v>
          </cell>
          <cell r="AD234">
            <v>289680</v>
          </cell>
          <cell r="AE234">
            <v>0</v>
          </cell>
          <cell r="AF234">
            <v>87</v>
          </cell>
          <cell r="AG234">
            <v>142672</v>
          </cell>
          <cell r="AH234">
            <v>7120</v>
          </cell>
          <cell r="AI234">
            <v>21359</v>
          </cell>
          <cell r="AJ234">
            <v>109909</v>
          </cell>
          <cell r="AK234" t="str">
            <v>0</v>
          </cell>
          <cell r="AL234">
            <v>35668</v>
          </cell>
          <cell r="AM234">
            <v>0</v>
          </cell>
          <cell r="AN234" t="str">
            <v>0</v>
          </cell>
          <cell r="AO234">
            <v>316728</v>
          </cell>
          <cell r="AP234">
            <v>3711000</v>
          </cell>
          <cell r="AQ234">
            <v>0</v>
          </cell>
          <cell r="AR234">
            <v>0</v>
          </cell>
          <cell r="AS234" t="str">
            <v>0</v>
          </cell>
          <cell r="AT234" t="str">
            <v>0</v>
          </cell>
          <cell r="AU234" t="str">
            <v>062</v>
          </cell>
          <cell r="AV234" t="str">
            <v>DINAS PENDIDIKAN - PPPK</v>
          </cell>
          <cell r="AW234" t="str">
            <v>SDN KELAYAN SELATAN 02</v>
          </cell>
          <cell r="AX234" t="str">
            <v>S - 19</v>
          </cell>
        </row>
        <row r="235">
          <cell r="A235" t="str">
            <v>199111082022212012</v>
          </cell>
          <cell r="B235" t="str">
            <v>EMMY PUSPITA SARI, S.Pd</v>
          </cell>
          <cell r="C235" t="str">
            <v>6371034811910001</v>
          </cell>
          <cell r="D235" t="str">
            <v>08-Nov-91</v>
          </cell>
          <cell r="F235" t="str">
            <v>JFU</v>
          </cell>
          <cell r="G235" t="str">
            <v>00</v>
          </cell>
          <cell r="H235" t="str">
            <v>III/a</v>
          </cell>
          <cell r="I235" t="str">
            <v>P3K</v>
          </cell>
          <cell r="K235" t="str">
            <v>TIDAK</v>
          </cell>
          <cell r="N235" t="str">
            <v>122</v>
          </cell>
          <cell r="O235" t="str">
            <v>BPD KALSEL</v>
          </cell>
          <cell r="P235" t="str">
            <v>843262403731000</v>
          </cell>
          <cell r="Q235" t="str">
            <v>0170301055385</v>
          </cell>
          <cell r="R235" t="str">
            <v>T0</v>
          </cell>
          <cell r="S235">
            <v>0</v>
          </cell>
          <cell r="T235">
            <v>0</v>
          </cell>
          <cell r="U235" t="str">
            <v>0</v>
          </cell>
          <cell r="V235">
            <v>2966500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185000</v>
          </cell>
          <cell r="AD235">
            <v>72420</v>
          </cell>
          <cell r="AE235">
            <v>0</v>
          </cell>
          <cell r="AF235">
            <v>6</v>
          </cell>
          <cell r="AG235">
            <v>126060</v>
          </cell>
          <cell r="AH235">
            <v>7120</v>
          </cell>
          <cell r="AI235">
            <v>21359</v>
          </cell>
          <cell r="AJ235">
            <v>96411</v>
          </cell>
          <cell r="AK235" t="str">
            <v>0</v>
          </cell>
          <cell r="AL235">
            <v>31515</v>
          </cell>
          <cell r="AM235">
            <v>0</v>
          </cell>
          <cell r="AN235" t="str">
            <v>0</v>
          </cell>
          <cell r="AO235">
            <v>282465</v>
          </cell>
          <cell r="AP235">
            <v>3096000</v>
          </cell>
          <cell r="AQ235">
            <v>0</v>
          </cell>
          <cell r="AR235">
            <v>0</v>
          </cell>
          <cell r="AS235" t="str">
            <v>0</v>
          </cell>
          <cell r="AT235" t="str">
            <v>0</v>
          </cell>
          <cell r="AU235" t="str">
            <v>062</v>
          </cell>
          <cell r="AV235" t="str">
            <v>DINAS PENDIDIKAN - PPPK</v>
          </cell>
          <cell r="AW235" t="str">
            <v>SDN KELAYAN SELATAN 02</v>
          </cell>
          <cell r="AX235" t="str">
            <v>S - 19</v>
          </cell>
        </row>
        <row r="236">
          <cell r="A236" t="str">
            <v>199512182022212004</v>
          </cell>
          <cell r="B236" t="str">
            <v>NOOR HALIMAH, S.Pd</v>
          </cell>
          <cell r="C236" t="str">
            <v>6303025812950002</v>
          </cell>
          <cell r="D236" t="str">
            <v>18-Dec-95</v>
          </cell>
          <cell r="F236" t="str">
            <v>JFU</v>
          </cell>
          <cell r="G236" t="str">
            <v>00</v>
          </cell>
          <cell r="H236" t="str">
            <v>III/a</v>
          </cell>
          <cell r="I236" t="str">
            <v>P3K</v>
          </cell>
          <cell r="K236" t="str">
            <v>YA</v>
          </cell>
          <cell r="M236" t="str">
            <v>SAUBARI, S.Psi.I</v>
          </cell>
          <cell r="N236" t="str">
            <v>122</v>
          </cell>
          <cell r="O236" t="str">
            <v>BPD KALSEL</v>
          </cell>
          <cell r="P236" t="str">
            <v>940812159732000</v>
          </cell>
          <cell r="Q236" t="str">
            <v>0380301029276</v>
          </cell>
          <cell r="R236" t="str">
            <v>K1</v>
          </cell>
          <cell r="S236">
            <v>0</v>
          </cell>
          <cell r="T236">
            <v>1</v>
          </cell>
          <cell r="U236" t="str">
            <v>1</v>
          </cell>
          <cell r="V236">
            <v>2966500</v>
          </cell>
          <cell r="W236">
            <v>296650</v>
          </cell>
          <cell r="X236">
            <v>0</v>
          </cell>
          <cell r="Y236">
            <v>296650</v>
          </cell>
          <cell r="Z236">
            <v>0</v>
          </cell>
          <cell r="AA236">
            <v>0</v>
          </cell>
          <cell r="AB236">
            <v>0</v>
          </cell>
          <cell r="AC236">
            <v>185000</v>
          </cell>
          <cell r="AD236">
            <v>144840</v>
          </cell>
          <cell r="AE236">
            <v>0</v>
          </cell>
          <cell r="AF236">
            <v>44</v>
          </cell>
          <cell r="AG236">
            <v>137926</v>
          </cell>
          <cell r="AH236">
            <v>7120</v>
          </cell>
          <cell r="AI236">
            <v>21359</v>
          </cell>
          <cell r="AJ236">
            <v>106052</v>
          </cell>
          <cell r="AK236" t="str">
            <v>0</v>
          </cell>
          <cell r="AL236">
            <v>34482</v>
          </cell>
          <cell r="AM236">
            <v>0</v>
          </cell>
          <cell r="AN236" t="str">
            <v>0</v>
          </cell>
          <cell r="AO236">
            <v>306939</v>
          </cell>
          <cell r="AP236">
            <v>3452500</v>
          </cell>
          <cell r="AQ236">
            <v>0</v>
          </cell>
          <cell r="AR236">
            <v>0</v>
          </cell>
          <cell r="AS236" t="str">
            <v>0</v>
          </cell>
          <cell r="AT236" t="str">
            <v>0</v>
          </cell>
          <cell r="AU236" t="str">
            <v>062</v>
          </cell>
          <cell r="AV236" t="str">
            <v>DINAS PENDIDIKAN - PPPK</v>
          </cell>
          <cell r="AW236" t="str">
            <v>SDN KELAYAN SELATAN 02</v>
          </cell>
          <cell r="AX236" t="str">
            <v>S - 19</v>
          </cell>
        </row>
        <row r="237">
          <cell r="A237" t="str">
            <v>196906132022212004</v>
          </cell>
          <cell r="B237" t="str">
            <v>GUSTI NURYANI, S.Pd</v>
          </cell>
          <cell r="C237" t="str">
            <v>6371035306690008</v>
          </cell>
          <cell r="D237" t="str">
            <v>13-Jun-69</v>
          </cell>
          <cell r="F237" t="str">
            <v>JFU</v>
          </cell>
          <cell r="G237" t="str">
            <v>00</v>
          </cell>
          <cell r="H237" t="str">
            <v>III/a</v>
          </cell>
          <cell r="I237" t="str">
            <v>P3K</v>
          </cell>
          <cell r="K237" t="str">
            <v>TIDAK</v>
          </cell>
          <cell r="N237" t="str">
            <v>122</v>
          </cell>
          <cell r="O237" t="str">
            <v>BPD KALSEL</v>
          </cell>
          <cell r="P237" t="str">
            <v>167321827731000</v>
          </cell>
          <cell r="Q237" t="str">
            <v>0010301123218</v>
          </cell>
          <cell r="R237" t="str">
            <v>T1</v>
          </cell>
          <cell r="S237">
            <v>1</v>
          </cell>
          <cell r="T237">
            <v>0</v>
          </cell>
          <cell r="U237" t="str">
            <v>1</v>
          </cell>
          <cell r="V237">
            <v>2966500</v>
          </cell>
          <cell r="W237">
            <v>0</v>
          </cell>
          <cell r="X237">
            <v>59330</v>
          </cell>
          <cell r="Y237">
            <v>59330</v>
          </cell>
          <cell r="Z237">
            <v>0</v>
          </cell>
          <cell r="AA237">
            <v>0</v>
          </cell>
          <cell r="AB237">
            <v>0</v>
          </cell>
          <cell r="AC237">
            <v>185000</v>
          </cell>
          <cell r="AD237">
            <v>144840</v>
          </cell>
          <cell r="AE237">
            <v>0</v>
          </cell>
          <cell r="AF237">
            <v>77</v>
          </cell>
          <cell r="AG237">
            <v>128433</v>
          </cell>
          <cell r="AH237">
            <v>7120</v>
          </cell>
          <cell r="AI237">
            <v>21359</v>
          </cell>
          <cell r="AJ237">
            <v>98339</v>
          </cell>
          <cell r="AK237" t="str">
            <v>0</v>
          </cell>
          <cell r="AL237">
            <v>32108</v>
          </cell>
          <cell r="AM237">
            <v>0</v>
          </cell>
          <cell r="AN237" t="str">
            <v>0</v>
          </cell>
          <cell r="AO237">
            <v>287359</v>
          </cell>
          <cell r="AP237">
            <v>3225300</v>
          </cell>
          <cell r="AQ237">
            <v>0</v>
          </cell>
          <cell r="AR237">
            <v>0</v>
          </cell>
          <cell r="AS237" t="str">
            <v>0</v>
          </cell>
          <cell r="AT237" t="str">
            <v>0</v>
          </cell>
          <cell r="AU237" t="str">
            <v>062</v>
          </cell>
          <cell r="AV237" t="str">
            <v>DINAS PENDIDIKAN - PPPK</v>
          </cell>
          <cell r="AW237" t="str">
            <v>SDN KELAYAN SELATAN 03</v>
          </cell>
          <cell r="AX237" t="str">
            <v>S - 20</v>
          </cell>
        </row>
        <row r="238">
          <cell r="A238" t="str">
            <v>198903262022212008</v>
          </cell>
          <cell r="B238" t="str">
            <v>EKA PATMAWATI, S.Pd</v>
          </cell>
          <cell r="C238" t="str">
            <v>6371036603890005</v>
          </cell>
          <cell r="D238" t="str">
            <v>26-Mar-89</v>
          </cell>
          <cell r="F238" t="str">
            <v>JFU</v>
          </cell>
          <cell r="G238" t="str">
            <v>00</v>
          </cell>
          <cell r="H238" t="str">
            <v>III/a</v>
          </cell>
          <cell r="I238" t="str">
            <v>P3K</v>
          </cell>
          <cell r="K238" t="str">
            <v>YA</v>
          </cell>
          <cell r="M238" t="str">
            <v>ICHWAN FAISAL AKBAR</v>
          </cell>
          <cell r="N238" t="str">
            <v>122</v>
          </cell>
          <cell r="O238" t="str">
            <v>BPD KALSEL</v>
          </cell>
          <cell r="P238" t="str">
            <v>723549085731000</v>
          </cell>
          <cell r="Q238" t="str">
            <v>0010301279889</v>
          </cell>
          <cell r="R238" t="str">
            <v>K2</v>
          </cell>
          <cell r="S238">
            <v>1</v>
          </cell>
          <cell r="T238">
            <v>1</v>
          </cell>
          <cell r="U238" t="str">
            <v>2</v>
          </cell>
          <cell r="V238">
            <v>2966500</v>
          </cell>
          <cell r="W238">
            <v>296650</v>
          </cell>
          <cell r="X238">
            <v>59330</v>
          </cell>
          <cell r="Y238">
            <v>355980</v>
          </cell>
          <cell r="Z238">
            <v>0</v>
          </cell>
          <cell r="AA238">
            <v>0</v>
          </cell>
          <cell r="AB238">
            <v>0</v>
          </cell>
          <cell r="AC238">
            <v>185000</v>
          </cell>
          <cell r="AD238">
            <v>217260</v>
          </cell>
          <cell r="AE238">
            <v>0</v>
          </cell>
          <cell r="AF238">
            <v>16</v>
          </cell>
          <cell r="AG238">
            <v>140299</v>
          </cell>
          <cell r="AH238">
            <v>7120</v>
          </cell>
          <cell r="AI238">
            <v>21359</v>
          </cell>
          <cell r="AJ238">
            <v>107981</v>
          </cell>
          <cell r="AK238" t="str">
            <v>0</v>
          </cell>
          <cell r="AL238">
            <v>35075</v>
          </cell>
          <cell r="AM238">
            <v>0</v>
          </cell>
          <cell r="AN238" t="str">
            <v>0</v>
          </cell>
          <cell r="AO238">
            <v>311834</v>
          </cell>
          <cell r="AP238">
            <v>3581700</v>
          </cell>
          <cell r="AQ238">
            <v>0</v>
          </cell>
          <cell r="AR238">
            <v>0</v>
          </cell>
          <cell r="AS238" t="str">
            <v>0</v>
          </cell>
          <cell r="AT238" t="str">
            <v>0</v>
          </cell>
          <cell r="AU238" t="str">
            <v>062</v>
          </cell>
          <cell r="AV238" t="str">
            <v>DINAS PENDIDIKAN - PPPK</v>
          </cell>
          <cell r="AW238" t="str">
            <v>SDN KELAYAN SELATAN 03</v>
          </cell>
          <cell r="AX238" t="str">
            <v>S - 20</v>
          </cell>
        </row>
        <row r="239">
          <cell r="A239" t="str">
            <v>198305202022212018</v>
          </cell>
          <cell r="B239" t="str">
            <v>SUCI LESTARI, S.Pd</v>
          </cell>
          <cell r="C239" t="str">
            <v>6371016005830009</v>
          </cell>
          <cell r="D239" t="str">
            <v>20-May-83</v>
          </cell>
          <cell r="F239" t="str">
            <v>JFU</v>
          </cell>
          <cell r="G239" t="str">
            <v>00</v>
          </cell>
          <cell r="H239" t="str">
            <v>III/a</v>
          </cell>
          <cell r="I239" t="str">
            <v>P3K</v>
          </cell>
          <cell r="K239" t="str">
            <v>TIDAK</v>
          </cell>
          <cell r="N239" t="str">
            <v>122</v>
          </cell>
          <cell r="O239" t="str">
            <v>BPD KALSEL</v>
          </cell>
          <cell r="P239" t="str">
            <v>159718998731000</v>
          </cell>
          <cell r="Q239" t="str">
            <v>0010301357461</v>
          </cell>
          <cell r="R239" t="str">
            <v>T0</v>
          </cell>
          <cell r="S239">
            <v>0</v>
          </cell>
          <cell r="T239">
            <v>0</v>
          </cell>
          <cell r="U239" t="str">
            <v>0</v>
          </cell>
          <cell r="V239">
            <v>2966500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185000</v>
          </cell>
          <cell r="AD239">
            <v>72420</v>
          </cell>
          <cell r="AE239">
            <v>0</v>
          </cell>
          <cell r="AF239">
            <v>6</v>
          </cell>
          <cell r="AG239">
            <v>126060</v>
          </cell>
          <cell r="AH239">
            <v>7120</v>
          </cell>
          <cell r="AI239">
            <v>21359</v>
          </cell>
          <cell r="AJ239">
            <v>96411</v>
          </cell>
          <cell r="AK239" t="str">
            <v>0</v>
          </cell>
          <cell r="AL239">
            <v>31515</v>
          </cell>
          <cell r="AM239">
            <v>0</v>
          </cell>
          <cell r="AN239" t="str">
            <v>0</v>
          </cell>
          <cell r="AO239">
            <v>282465</v>
          </cell>
          <cell r="AP239">
            <v>3096000</v>
          </cell>
          <cell r="AQ239">
            <v>0</v>
          </cell>
          <cell r="AR239">
            <v>0</v>
          </cell>
          <cell r="AS239" t="str">
            <v>0</v>
          </cell>
          <cell r="AT239" t="str">
            <v>0</v>
          </cell>
          <cell r="AU239" t="str">
            <v>062</v>
          </cell>
          <cell r="AV239" t="str">
            <v>DINAS PENDIDIKAN - PPPK</v>
          </cell>
          <cell r="AW239" t="str">
            <v>SDN KELAYAN SELATAN 05</v>
          </cell>
          <cell r="AX239" t="str">
            <v>S - 22</v>
          </cell>
        </row>
        <row r="240">
          <cell r="A240" t="str">
            <v>199010102022212012</v>
          </cell>
          <cell r="B240" t="str">
            <v>ANISA MURNI, S.Pd</v>
          </cell>
          <cell r="C240" t="str">
            <v>6371015010900027</v>
          </cell>
          <cell r="D240" t="str">
            <v>10-Oct-90</v>
          </cell>
          <cell r="F240" t="str">
            <v>JFU</v>
          </cell>
          <cell r="G240" t="str">
            <v>00</v>
          </cell>
          <cell r="H240" t="str">
            <v>III/a</v>
          </cell>
          <cell r="I240" t="str">
            <v>P3K</v>
          </cell>
          <cell r="K240" t="str">
            <v>YA</v>
          </cell>
          <cell r="M240" t="str">
            <v>DWI TAUPIK KURAHMAN</v>
          </cell>
          <cell r="N240" t="str">
            <v>122</v>
          </cell>
          <cell r="O240" t="str">
            <v>BPD KALSEL</v>
          </cell>
          <cell r="P240" t="str">
            <v>814041141731000</v>
          </cell>
          <cell r="Q240" t="str">
            <v>0010301357148</v>
          </cell>
          <cell r="R240" t="str">
            <v>K2</v>
          </cell>
          <cell r="S240">
            <v>1</v>
          </cell>
          <cell r="T240">
            <v>1</v>
          </cell>
          <cell r="U240" t="str">
            <v>2</v>
          </cell>
          <cell r="V240">
            <v>2966500</v>
          </cell>
          <cell r="W240">
            <v>296650</v>
          </cell>
          <cell r="X240">
            <v>59330</v>
          </cell>
          <cell r="Y240">
            <v>355980</v>
          </cell>
          <cell r="Z240">
            <v>0</v>
          </cell>
          <cell r="AA240">
            <v>0</v>
          </cell>
          <cell r="AB240">
            <v>0</v>
          </cell>
          <cell r="AC240">
            <v>185000</v>
          </cell>
          <cell r="AD240">
            <v>217260</v>
          </cell>
          <cell r="AE240">
            <v>0</v>
          </cell>
          <cell r="AF240">
            <v>16</v>
          </cell>
          <cell r="AG240">
            <v>140299</v>
          </cell>
          <cell r="AH240">
            <v>7120</v>
          </cell>
          <cell r="AI240">
            <v>21359</v>
          </cell>
          <cell r="AJ240">
            <v>107981</v>
          </cell>
          <cell r="AK240" t="str">
            <v>0</v>
          </cell>
          <cell r="AL240">
            <v>35075</v>
          </cell>
          <cell r="AM240">
            <v>0</v>
          </cell>
          <cell r="AN240" t="str">
            <v>0</v>
          </cell>
          <cell r="AO240">
            <v>311834</v>
          </cell>
          <cell r="AP240">
            <v>3581700</v>
          </cell>
          <cell r="AQ240">
            <v>0</v>
          </cell>
          <cell r="AR240">
            <v>0</v>
          </cell>
          <cell r="AS240" t="str">
            <v>0</v>
          </cell>
          <cell r="AT240" t="str">
            <v>0</v>
          </cell>
          <cell r="AU240" t="str">
            <v>062</v>
          </cell>
          <cell r="AV240" t="str">
            <v>DINAS PENDIDIKAN - PPPK</v>
          </cell>
          <cell r="AW240" t="str">
            <v>SDN KELAYAN SELATAN 05</v>
          </cell>
          <cell r="AX240" t="str">
            <v>S - 22</v>
          </cell>
        </row>
        <row r="241">
          <cell r="A241" t="str">
            <v>199504132022211002</v>
          </cell>
          <cell r="B241" t="str">
            <v>WISNU AJI, S. Pd</v>
          </cell>
          <cell r="C241" t="str">
            <v>6305091304950001</v>
          </cell>
          <cell r="D241" t="str">
            <v>13-Apr-95</v>
          </cell>
          <cell r="F241" t="str">
            <v>JFU</v>
          </cell>
          <cell r="G241" t="str">
            <v>00</v>
          </cell>
          <cell r="H241" t="str">
            <v>III/a</v>
          </cell>
          <cell r="I241" t="str">
            <v>P3K</v>
          </cell>
          <cell r="K241" t="str">
            <v>YA</v>
          </cell>
          <cell r="M241" t="str">
            <v>RISNAWATI</v>
          </cell>
          <cell r="N241" t="str">
            <v>122</v>
          </cell>
          <cell r="O241" t="str">
            <v>BPD KALSEL</v>
          </cell>
          <cell r="P241" t="str">
            <v>958835605733000</v>
          </cell>
          <cell r="Q241" t="str">
            <v>0060301295849</v>
          </cell>
          <cell r="R241" t="str">
            <v>K1</v>
          </cell>
          <cell r="S241">
            <v>0</v>
          </cell>
          <cell r="T241">
            <v>1</v>
          </cell>
          <cell r="U241" t="str">
            <v>1</v>
          </cell>
          <cell r="V241">
            <v>2966500</v>
          </cell>
          <cell r="W241">
            <v>296650</v>
          </cell>
          <cell r="X241">
            <v>0</v>
          </cell>
          <cell r="Y241">
            <v>296650</v>
          </cell>
          <cell r="Z241">
            <v>0</v>
          </cell>
          <cell r="AA241">
            <v>0</v>
          </cell>
          <cell r="AB241">
            <v>0</v>
          </cell>
          <cell r="AC241">
            <v>185000</v>
          </cell>
          <cell r="AD241">
            <v>144840</v>
          </cell>
          <cell r="AE241">
            <v>0</v>
          </cell>
          <cell r="AF241">
            <v>44</v>
          </cell>
          <cell r="AG241">
            <v>137926</v>
          </cell>
          <cell r="AH241">
            <v>7120</v>
          </cell>
          <cell r="AI241">
            <v>21359</v>
          </cell>
          <cell r="AJ241">
            <v>106052</v>
          </cell>
          <cell r="AK241" t="str">
            <v>0</v>
          </cell>
          <cell r="AL241">
            <v>34482</v>
          </cell>
          <cell r="AM241">
            <v>0</v>
          </cell>
          <cell r="AN241" t="str">
            <v>0</v>
          </cell>
          <cell r="AO241">
            <v>306939</v>
          </cell>
          <cell r="AP241">
            <v>3452500</v>
          </cell>
          <cell r="AQ241">
            <v>0</v>
          </cell>
          <cell r="AR241">
            <v>0</v>
          </cell>
          <cell r="AS241" t="str">
            <v>0</v>
          </cell>
          <cell r="AT241" t="str">
            <v>0</v>
          </cell>
          <cell r="AU241" t="str">
            <v>062</v>
          </cell>
          <cell r="AV241" t="str">
            <v>DINAS PENDIDIKAN - PPPK</v>
          </cell>
          <cell r="AW241" t="str">
            <v>SDN KELAYAN SELATAN 05</v>
          </cell>
          <cell r="AX241" t="str">
            <v>S - 22</v>
          </cell>
        </row>
        <row r="242">
          <cell r="A242" t="str">
            <v>199105092022212009</v>
          </cell>
          <cell r="B242" t="str">
            <v>HANY, S.Pd</v>
          </cell>
          <cell r="C242" t="str">
            <v>6371044905910004</v>
          </cell>
          <cell r="D242" t="str">
            <v>09-May-91</v>
          </cell>
          <cell r="F242" t="str">
            <v>JFU</v>
          </cell>
          <cell r="G242" t="str">
            <v>00</v>
          </cell>
          <cell r="H242" t="str">
            <v>III/a</v>
          </cell>
          <cell r="I242" t="str">
            <v>P3K</v>
          </cell>
          <cell r="K242" t="str">
            <v>TIDAK</v>
          </cell>
          <cell r="N242" t="str">
            <v>122</v>
          </cell>
          <cell r="O242" t="str">
            <v>BPD KALSEL</v>
          </cell>
          <cell r="P242" t="str">
            <v>851819714731000</v>
          </cell>
          <cell r="Q242" t="str">
            <v>0010301471716</v>
          </cell>
          <cell r="R242" t="str">
            <v>T0</v>
          </cell>
          <cell r="S242">
            <v>0</v>
          </cell>
          <cell r="T242">
            <v>0</v>
          </cell>
          <cell r="U242" t="str">
            <v>0</v>
          </cell>
          <cell r="V242">
            <v>2966500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185000</v>
          </cell>
          <cell r="AD242">
            <v>72420</v>
          </cell>
          <cell r="AE242">
            <v>0</v>
          </cell>
          <cell r="AF242">
            <v>6</v>
          </cell>
          <cell r="AG242">
            <v>126060</v>
          </cell>
          <cell r="AH242">
            <v>7120</v>
          </cell>
          <cell r="AI242">
            <v>21359</v>
          </cell>
          <cell r="AJ242">
            <v>96411</v>
          </cell>
          <cell r="AK242" t="str">
            <v>0</v>
          </cell>
          <cell r="AL242">
            <v>31515</v>
          </cell>
          <cell r="AM242">
            <v>0</v>
          </cell>
          <cell r="AN242" t="str">
            <v>0</v>
          </cell>
          <cell r="AO242">
            <v>282465</v>
          </cell>
          <cell r="AP242">
            <v>3096000</v>
          </cell>
          <cell r="AQ242">
            <v>0</v>
          </cell>
          <cell r="AR242">
            <v>0</v>
          </cell>
          <cell r="AS242" t="str">
            <v>0</v>
          </cell>
          <cell r="AT242" t="str">
            <v>0</v>
          </cell>
          <cell r="AU242" t="str">
            <v>062</v>
          </cell>
          <cell r="AV242" t="str">
            <v>DINAS PENDIDIKAN - PPPK</v>
          </cell>
          <cell r="AW242" t="str">
            <v>SDN KELAYAN SELATAN 06</v>
          </cell>
          <cell r="AX242" t="str">
            <v>S - 23</v>
          </cell>
        </row>
        <row r="243">
          <cell r="A243" t="str">
            <v>199504242022212010</v>
          </cell>
          <cell r="B243" t="str">
            <v>NOOR KHAFIFAH, S.Pd</v>
          </cell>
          <cell r="C243" t="str">
            <v>6303026404950001</v>
          </cell>
          <cell r="D243" t="str">
            <v>24-Apr-95</v>
          </cell>
          <cell r="F243" t="str">
            <v>JFU</v>
          </cell>
          <cell r="G243" t="str">
            <v>00</v>
          </cell>
          <cell r="H243" t="str">
            <v>III/a</v>
          </cell>
          <cell r="I243" t="str">
            <v>P3K</v>
          </cell>
          <cell r="K243" t="str">
            <v>YA</v>
          </cell>
          <cell r="M243" t="str">
            <v>ABDUL WAHAB SA'RANI</v>
          </cell>
          <cell r="N243" t="str">
            <v>122</v>
          </cell>
          <cell r="O243" t="str">
            <v>BPD KALSEL</v>
          </cell>
          <cell r="P243" t="str">
            <v>412721383732000</v>
          </cell>
          <cell r="Q243" t="str">
            <v>0090301344414</v>
          </cell>
          <cell r="R243" t="str">
            <v>K2</v>
          </cell>
          <cell r="S243">
            <v>1</v>
          </cell>
          <cell r="T243">
            <v>1</v>
          </cell>
          <cell r="U243" t="str">
            <v>2</v>
          </cell>
          <cell r="V243">
            <v>2966500</v>
          </cell>
          <cell r="W243">
            <v>296650</v>
          </cell>
          <cell r="X243">
            <v>59330</v>
          </cell>
          <cell r="Y243">
            <v>355980</v>
          </cell>
          <cell r="Z243">
            <v>0</v>
          </cell>
          <cell r="AA243">
            <v>0</v>
          </cell>
          <cell r="AB243">
            <v>0</v>
          </cell>
          <cell r="AC243">
            <v>185000</v>
          </cell>
          <cell r="AD243">
            <v>217260</v>
          </cell>
          <cell r="AE243">
            <v>0</v>
          </cell>
          <cell r="AF243">
            <v>16</v>
          </cell>
          <cell r="AG243">
            <v>140299</v>
          </cell>
          <cell r="AH243">
            <v>7120</v>
          </cell>
          <cell r="AI243">
            <v>21359</v>
          </cell>
          <cell r="AJ243">
            <v>107981</v>
          </cell>
          <cell r="AK243" t="str">
            <v>0</v>
          </cell>
          <cell r="AL243">
            <v>35075</v>
          </cell>
          <cell r="AM243">
            <v>0</v>
          </cell>
          <cell r="AN243" t="str">
            <v>0</v>
          </cell>
          <cell r="AO243">
            <v>311834</v>
          </cell>
          <cell r="AP243">
            <v>3581700</v>
          </cell>
          <cell r="AQ243">
            <v>0</v>
          </cell>
          <cell r="AR243">
            <v>0</v>
          </cell>
          <cell r="AS243" t="str">
            <v>0</v>
          </cell>
          <cell r="AT243" t="str">
            <v>0</v>
          </cell>
          <cell r="AU243" t="str">
            <v>062</v>
          </cell>
          <cell r="AV243" t="str">
            <v>DINAS PENDIDIKAN - PPPK</v>
          </cell>
          <cell r="AW243" t="str">
            <v>SDN KELAYAN SELATAN 06</v>
          </cell>
          <cell r="AX243" t="str">
            <v>S - 23</v>
          </cell>
        </row>
        <row r="244">
          <cell r="A244" t="str">
            <v>199801092022212002</v>
          </cell>
          <cell r="B244" t="str">
            <v>SARIPATUL MAHPUZAH, S.Pd</v>
          </cell>
          <cell r="C244" t="str">
            <v>6371034901980003</v>
          </cell>
          <cell r="D244" t="str">
            <v>09-Jan-98</v>
          </cell>
          <cell r="F244" t="str">
            <v>JFU</v>
          </cell>
          <cell r="G244" t="str">
            <v>00</v>
          </cell>
          <cell r="H244" t="str">
            <v>III/a</v>
          </cell>
          <cell r="I244" t="str">
            <v>P3K</v>
          </cell>
          <cell r="K244" t="str">
            <v>YA</v>
          </cell>
          <cell r="L244" t="str">
            <v/>
          </cell>
          <cell r="M244" t="str">
            <v>MUHAMMAD RIZKY RAHMAN</v>
          </cell>
          <cell r="N244" t="str">
            <v>122</v>
          </cell>
          <cell r="O244" t="str">
            <v>BPD KALSEL</v>
          </cell>
          <cell r="P244" t="str">
            <v>650204985731000</v>
          </cell>
          <cell r="Q244" t="str">
            <v>3200584928</v>
          </cell>
          <cell r="R244" t="str">
            <v>K2</v>
          </cell>
          <cell r="S244">
            <v>1</v>
          </cell>
          <cell r="T244">
            <v>1</v>
          </cell>
          <cell r="U244" t="str">
            <v>2</v>
          </cell>
          <cell r="V244">
            <v>2966500</v>
          </cell>
          <cell r="W244">
            <v>296650</v>
          </cell>
          <cell r="X244">
            <v>59330</v>
          </cell>
          <cell r="Y244">
            <v>355980</v>
          </cell>
          <cell r="Z244">
            <v>0</v>
          </cell>
          <cell r="AA244">
            <v>0</v>
          </cell>
          <cell r="AB244">
            <v>0</v>
          </cell>
          <cell r="AC244">
            <v>185000</v>
          </cell>
          <cell r="AD244">
            <v>217260</v>
          </cell>
          <cell r="AE244">
            <v>0</v>
          </cell>
          <cell r="AF244">
            <v>16</v>
          </cell>
          <cell r="AG244">
            <v>140299</v>
          </cell>
          <cell r="AH244">
            <v>7120</v>
          </cell>
          <cell r="AI244">
            <v>21359</v>
          </cell>
          <cell r="AJ244">
            <v>107981</v>
          </cell>
          <cell r="AK244" t="str">
            <v>0</v>
          </cell>
          <cell r="AL244">
            <v>35075</v>
          </cell>
          <cell r="AM244">
            <v>0</v>
          </cell>
          <cell r="AN244" t="str">
            <v>0</v>
          </cell>
          <cell r="AO244">
            <v>311834</v>
          </cell>
          <cell r="AP244">
            <v>3581700</v>
          </cell>
          <cell r="AQ244">
            <v>0</v>
          </cell>
          <cell r="AR244">
            <v>0</v>
          </cell>
          <cell r="AS244" t="str">
            <v>0</v>
          </cell>
          <cell r="AT244" t="str">
            <v>0</v>
          </cell>
          <cell r="AU244" t="str">
            <v>062</v>
          </cell>
          <cell r="AV244" t="str">
            <v>DINAS PENDIDIKAN - PPPK</v>
          </cell>
          <cell r="AW244" t="str">
            <v>SDN KELAYAN SELATAN 06</v>
          </cell>
          <cell r="AX244" t="str">
            <v>S - 23</v>
          </cell>
        </row>
        <row r="245">
          <cell r="A245" t="str">
            <v>198509092022211009</v>
          </cell>
          <cell r="B245" t="str">
            <v>FATWA, S.Pd</v>
          </cell>
          <cell r="C245" t="str">
            <v>6304020909850001</v>
          </cell>
          <cell r="D245" t="str">
            <v>09-Sep-85</v>
          </cell>
          <cell r="F245" t="str">
            <v>JFU</v>
          </cell>
          <cell r="G245" t="str">
            <v>00</v>
          </cell>
          <cell r="H245" t="str">
            <v>III/a</v>
          </cell>
          <cell r="I245" t="str">
            <v>P3K</v>
          </cell>
          <cell r="K245" t="str">
            <v>YA</v>
          </cell>
          <cell r="M245" t="str">
            <v>SITI AMINAH</v>
          </cell>
          <cell r="N245" t="str">
            <v>122</v>
          </cell>
          <cell r="O245" t="str">
            <v>BPD KALSEL</v>
          </cell>
          <cell r="P245" t="str">
            <v>665303566731000</v>
          </cell>
          <cell r="Q245" t="str">
            <v>0160301055831</v>
          </cell>
          <cell r="R245" t="str">
            <v>K1</v>
          </cell>
          <cell r="S245">
            <v>0</v>
          </cell>
          <cell r="T245">
            <v>1</v>
          </cell>
          <cell r="U245" t="str">
            <v>1</v>
          </cell>
          <cell r="V245">
            <v>2966500</v>
          </cell>
          <cell r="W245">
            <v>296650</v>
          </cell>
          <cell r="X245">
            <v>0</v>
          </cell>
          <cell r="Y245">
            <v>296650</v>
          </cell>
          <cell r="Z245">
            <v>0</v>
          </cell>
          <cell r="AA245">
            <v>0</v>
          </cell>
          <cell r="AB245">
            <v>0</v>
          </cell>
          <cell r="AC245">
            <v>185000</v>
          </cell>
          <cell r="AD245">
            <v>144840</v>
          </cell>
          <cell r="AE245">
            <v>0</v>
          </cell>
          <cell r="AF245">
            <v>44</v>
          </cell>
          <cell r="AG245">
            <v>137926</v>
          </cell>
          <cell r="AH245">
            <v>7120</v>
          </cell>
          <cell r="AI245">
            <v>21359</v>
          </cell>
          <cell r="AJ245">
            <v>106052</v>
          </cell>
          <cell r="AK245" t="str">
            <v>0</v>
          </cell>
          <cell r="AL245">
            <v>34482</v>
          </cell>
          <cell r="AM245">
            <v>0</v>
          </cell>
          <cell r="AN245" t="str">
            <v>0</v>
          </cell>
          <cell r="AO245">
            <v>306939</v>
          </cell>
          <cell r="AP245">
            <v>3452500</v>
          </cell>
          <cell r="AQ245">
            <v>0</v>
          </cell>
          <cell r="AR245">
            <v>0</v>
          </cell>
          <cell r="AS245" t="str">
            <v>0</v>
          </cell>
          <cell r="AT245" t="str">
            <v>0</v>
          </cell>
          <cell r="AU245" t="str">
            <v>062</v>
          </cell>
          <cell r="AV245" t="str">
            <v>DINAS PENDIDIKAN - PPPK</v>
          </cell>
          <cell r="AW245" t="str">
            <v>SDN KELAYAN SELATAN 08</v>
          </cell>
          <cell r="AX245" t="str">
            <v>S - 24</v>
          </cell>
        </row>
        <row r="246">
          <cell r="A246" t="str">
            <v>198701052022212008</v>
          </cell>
          <cell r="B246" t="str">
            <v>NORLATIFAH, S.Pd</v>
          </cell>
          <cell r="C246" t="str">
            <v>6371014501870005</v>
          </cell>
          <cell r="D246" t="str">
            <v>05-Jan-87</v>
          </cell>
          <cell r="F246" t="str">
            <v>JFU</v>
          </cell>
          <cell r="G246" t="str">
            <v>00</v>
          </cell>
          <cell r="H246" t="str">
            <v>III/a</v>
          </cell>
          <cell r="I246" t="str">
            <v>P3K</v>
          </cell>
          <cell r="K246" t="str">
            <v>YA</v>
          </cell>
          <cell r="M246" t="str">
            <v>ABDUL HARIS</v>
          </cell>
          <cell r="N246" t="str">
            <v>122</v>
          </cell>
          <cell r="O246" t="str">
            <v>BPD KALSEL</v>
          </cell>
          <cell r="P246" t="str">
            <v>155644438731000</v>
          </cell>
          <cell r="Q246" t="str">
            <v>0010301202606</v>
          </cell>
          <cell r="R246" t="str">
            <v>K3</v>
          </cell>
          <cell r="S246">
            <v>2</v>
          </cell>
          <cell r="T246">
            <v>1</v>
          </cell>
          <cell r="U246" t="str">
            <v>3</v>
          </cell>
          <cell r="V246">
            <v>2966500</v>
          </cell>
          <cell r="W246">
            <v>296650</v>
          </cell>
          <cell r="X246">
            <v>118660</v>
          </cell>
          <cell r="Y246">
            <v>415310</v>
          </cell>
          <cell r="Z246">
            <v>0</v>
          </cell>
          <cell r="AA246">
            <v>0</v>
          </cell>
          <cell r="AB246">
            <v>0</v>
          </cell>
          <cell r="AC246">
            <v>185000</v>
          </cell>
          <cell r="AD246">
            <v>289680</v>
          </cell>
          <cell r="AE246">
            <v>0</v>
          </cell>
          <cell r="AF246">
            <v>87</v>
          </cell>
          <cell r="AG246">
            <v>142672</v>
          </cell>
          <cell r="AH246">
            <v>7120</v>
          </cell>
          <cell r="AI246">
            <v>21359</v>
          </cell>
          <cell r="AJ246">
            <v>109909</v>
          </cell>
          <cell r="AK246" t="str">
            <v>0</v>
          </cell>
          <cell r="AL246">
            <v>35668</v>
          </cell>
          <cell r="AM246">
            <v>0</v>
          </cell>
          <cell r="AN246" t="str">
            <v>0</v>
          </cell>
          <cell r="AO246">
            <v>316728</v>
          </cell>
          <cell r="AP246">
            <v>3711000</v>
          </cell>
          <cell r="AQ246">
            <v>0</v>
          </cell>
          <cell r="AR246">
            <v>0</v>
          </cell>
          <cell r="AS246" t="str">
            <v>0</v>
          </cell>
          <cell r="AT246" t="str">
            <v>0</v>
          </cell>
          <cell r="AU246" t="str">
            <v>062</v>
          </cell>
          <cell r="AV246" t="str">
            <v>DINAS PENDIDIKAN - PPPK</v>
          </cell>
          <cell r="AW246" t="str">
            <v>SDN KELAYAN SELATAN 08</v>
          </cell>
          <cell r="AX246" t="str">
            <v>S - 24</v>
          </cell>
        </row>
        <row r="247">
          <cell r="A247" t="str">
            <v>199102232022212009</v>
          </cell>
          <cell r="B247" t="str">
            <v>MARIANI, S.Pd</v>
          </cell>
          <cell r="C247" t="str">
            <v>6371016302910008</v>
          </cell>
          <cell r="D247" t="str">
            <v>23-Feb-91</v>
          </cell>
          <cell r="F247" t="str">
            <v>JFU</v>
          </cell>
          <cell r="G247" t="str">
            <v>00</v>
          </cell>
          <cell r="H247" t="str">
            <v>III/a</v>
          </cell>
          <cell r="I247" t="str">
            <v>P3K</v>
          </cell>
          <cell r="K247" t="str">
            <v>TIDAK</v>
          </cell>
          <cell r="N247" t="str">
            <v>122</v>
          </cell>
          <cell r="O247" t="str">
            <v>BPD KALSEL</v>
          </cell>
          <cell r="P247" t="str">
            <v>838484251731000</v>
          </cell>
          <cell r="Q247" t="str">
            <v>0320301015207</v>
          </cell>
          <cell r="R247" t="str">
            <v>T0</v>
          </cell>
          <cell r="S247">
            <v>0</v>
          </cell>
          <cell r="T247">
            <v>0</v>
          </cell>
          <cell r="U247" t="str">
            <v>0</v>
          </cell>
          <cell r="V247">
            <v>2966500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185000</v>
          </cell>
          <cell r="AD247">
            <v>72420</v>
          </cell>
          <cell r="AE247">
            <v>0</v>
          </cell>
          <cell r="AF247">
            <v>6</v>
          </cell>
          <cell r="AG247">
            <v>126060</v>
          </cell>
          <cell r="AH247">
            <v>7120</v>
          </cell>
          <cell r="AI247">
            <v>21359</v>
          </cell>
          <cell r="AJ247">
            <v>96411</v>
          </cell>
          <cell r="AK247" t="str">
            <v>0</v>
          </cell>
          <cell r="AL247">
            <v>31515</v>
          </cell>
          <cell r="AM247">
            <v>0</v>
          </cell>
          <cell r="AN247" t="str">
            <v>0</v>
          </cell>
          <cell r="AO247">
            <v>282465</v>
          </cell>
          <cell r="AP247">
            <v>3096000</v>
          </cell>
          <cell r="AQ247">
            <v>0</v>
          </cell>
          <cell r="AR247">
            <v>0</v>
          </cell>
          <cell r="AS247" t="str">
            <v>0</v>
          </cell>
          <cell r="AT247" t="str">
            <v>0</v>
          </cell>
          <cell r="AU247" t="str">
            <v>062</v>
          </cell>
          <cell r="AV247" t="str">
            <v>DINAS PENDIDIKAN - PPPK</v>
          </cell>
          <cell r="AW247" t="str">
            <v>SDN KELAYAN SELATAN 08</v>
          </cell>
          <cell r="AX247" t="str">
            <v>S - 24</v>
          </cell>
        </row>
        <row r="248">
          <cell r="A248" t="str">
            <v>199412202022212005</v>
          </cell>
          <cell r="B248" t="str">
            <v>NURUS SURAYA, S.Pd</v>
          </cell>
          <cell r="C248" t="str">
            <v>6371016012940006</v>
          </cell>
          <cell r="D248" t="str">
            <v>20-Dec-94</v>
          </cell>
          <cell r="F248" t="str">
            <v>JFU</v>
          </cell>
          <cell r="G248" t="str">
            <v>00</v>
          </cell>
          <cell r="H248" t="str">
            <v>III/a</v>
          </cell>
          <cell r="I248" t="str">
            <v>P3K</v>
          </cell>
          <cell r="K248" t="str">
            <v>TIDAK</v>
          </cell>
          <cell r="N248" t="str">
            <v>122</v>
          </cell>
          <cell r="O248" t="str">
            <v>BPD KALSEL</v>
          </cell>
          <cell r="P248" t="str">
            <v>853160828731000</v>
          </cell>
          <cell r="Q248" t="str">
            <v>0010301424487</v>
          </cell>
          <cell r="R248" t="str">
            <v>T0</v>
          </cell>
          <cell r="S248">
            <v>0</v>
          </cell>
          <cell r="T248">
            <v>0</v>
          </cell>
          <cell r="U248" t="str">
            <v>0</v>
          </cell>
          <cell r="V248">
            <v>2966500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185000</v>
          </cell>
          <cell r="AD248">
            <v>72420</v>
          </cell>
          <cell r="AE248">
            <v>0</v>
          </cell>
          <cell r="AF248">
            <v>6</v>
          </cell>
          <cell r="AG248">
            <v>126060</v>
          </cell>
          <cell r="AH248">
            <v>7120</v>
          </cell>
          <cell r="AI248">
            <v>21359</v>
          </cell>
          <cell r="AJ248">
            <v>96411</v>
          </cell>
          <cell r="AK248" t="str">
            <v>0</v>
          </cell>
          <cell r="AL248">
            <v>31515</v>
          </cell>
          <cell r="AM248">
            <v>0</v>
          </cell>
          <cell r="AN248" t="str">
            <v>0</v>
          </cell>
          <cell r="AO248">
            <v>282465</v>
          </cell>
          <cell r="AP248">
            <v>3096000</v>
          </cell>
          <cell r="AQ248">
            <v>0</v>
          </cell>
          <cell r="AR248">
            <v>0</v>
          </cell>
          <cell r="AS248" t="str">
            <v>0</v>
          </cell>
          <cell r="AT248" t="str">
            <v>0</v>
          </cell>
          <cell r="AU248" t="str">
            <v>062</v>
          </cell>
          <cell r="AV248" t="str">
            <v>DINAS PENDIDIKAN - PPPK</v>
          </cell>
          <cell r="AW248" t="str">
            <v>SDN KELAYAN SELATAN 09</v>
          </cell>
          <cell r="AX248" t="str">
            <v>S - 25</v>
          </cell>
        </row>
        <row r="249">
          <cell r="A249" t="str">
            <v>199603262022212008</v>
          </cell>
          <cell r="B249" t="str">
            <v>PUTRI LIYANI, S.Pd</v>
          </cell>
          <cell r="C249" t="str">
            <v>6371036603960009</v>
          </cell>
          <cell r="D249" t="str">
            <v>26-Mar-96</v>
          </cell>
          <cell r="F249" t="str">
            <v>JFU</v>
          </cell>
          <cell r="G249" t="str">
            <v>00</v>
          </cell>
          <cell r="H249" t="str">
            <v>III/a</v>
          </cell>
          <cell r="I249" t="str">
            <v>P3K</v>
          </cell>
          <cell r="K249" t="str">
            <v>TIDAK</v>
          </cell>
          <cell r="N249" t="str">
            <v>122</v>
          </cell>
          <cell r="O249" t="str">
            <v>BPD KALSEL</v>
          </cell>
          <cell r="P249" t="str">
            <v>929223816731000</v>
          </cell>
          <cell r="Q249" t="str">
            <v>3200520113</v>
          </cell>
          <cell r="R249" t="str">
            <v>T0</v>
          </cell>
          <cell r="S249">
            <v>0</v>
          </cell>
          <cell r="T249">
            <v>0</v>
          </cell>
          <cell r="U249" t="str">
            <v>0</v>
          </cell>
          <cell r="V249">
            <v>2966500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185000</v>
          </cell>
          <cell r="AD249">
            <v>72420</v>
          </cell>
          <cell r="AE249">
            <v>0</v>
          </cell>
          <cell r="AF249">
            <v>6</v>
          </cell>
          <cell r="AG249">
            <v>126060</v>
          </cell>
          <cell r="AH249">
            <v>7120</v>
          </cell>
          <cell r="AI249">
            <v>21359</v>
          </cell>
          <cell r="AJ249">
            <v>96411</v>
          </cell>
          <cell r="AK249" t="str">
            <v>0</v>
          </cell>
          <cell r="AL249">
            <v>31515</v>
          </cell>
          <cell r="AM249">
            <v>0</v>
          </cell>
          <cell r="AN249" t="str">
            <v>0</v>
          </cell>
          <cell r="AO249">
            <v>282465</v>
          </cell>
          <cell r="AP249">
            <v>3096000</v>
          </cell>
          <cell r="AQ249">
            <v>0</v>
          </cell>
          <cell r="AR249">
            <v>0</v>
          </cell>
          <cell r="AS249" t="str">
            <v>0</v>
          </cell>
          <cell r="AT249" t="str">
            <v>0</v>
          </cell>
          <cell r="AU249" t="str">
            <v>062</v>
          </cell>
          <cell r="AV249" t="str">
            <v>DINAS PENDIDIKAN - PPPK</v>
          </cell>
          <cell r="AW249" t="str">
            <v>SDN KELAYAN SELATAN 09</v>
          </cell>
          <cell r="AX249" t="str">
            <v>S - 25</v>
          </cell>
        </row>
        <row r="250">
          <cell r="A250" t="str">
            <v>199711122022212002</v>
          </cell>
          <cell r="B250" t="str">
            <v>NOVIA KHALIANA, S.Pd</v>
          </cell>
          <cell r="C250" t="str">
            <v>6371055211970003</v>
          </cell>
          <cell r="D250" t="str">
            <v>12-Nov-97</v>
          </cell>
          <cell r="F250" t="str">
            <v>JFU</v>
          </cell>
          <cell r="G250" t="str">
            <v>00</v>
          </cell>
          <cell r="H250" t="str">
            <v>III/a</v>
          </cell>
          <cell r="I250" t="str">
            <v>P3K</v>
          </cell>
          <cell r="K250" t="str">
            <v>YA</v>
          </cell>
          <cell r="M250" t="str">
            <v>SAHBANA</v>
          </cell>
          <cell r="N250" t="str">
            <v>122</v>
          </cell>
          <cell r="O250" t="str">
            <v>BPD KALSEL</v>
          </cell>
          <cell r="P250" t="str">
            <v>925809030731000</v>
          </cell>
          <cell r="Q250" t="str">
            <v>3200518623</v>
          </cell>
          <cell r="R250" t="str">
            <v>K2</v>
          </cell>
          <cell r="S250">
            <v>1</v>
          </cell>
          <cell r="T250">
            <v>1</v>
          </cell>
          <cell r="U250" t="str">
            <v>2</v>
          </cell>
          <cell r="V250">
            <v>2966500</v>
          </cell>
          <cell r="W250">
            <v>296650</v>
          </cell>
          <cell r="X250">
            <v>59330</v>
          </cell>
          <cell r="Y250">
            <v>355980</v>
          </cell>
          <cell r="Z250">
            <v>0</v>
          </cell>
          <cell r="AA250">
            <v>0</v>
          </cell>
          <cell r="AB250">
            <v>0</v>
          </cell>
          <cell r="AC250">
            <v>185000</v>
          </cell>
          <cell r="AD250">
            <v>217260</v>
          </cell>
          <cell r="AE250">
            <v>0</v>
          </cell>
          <cell r="AF250">
            <v>16</v>
          </cell>
          <cell r="AG250">
            <v>140299</v>
          </cell>
          <cell r="AH250">
            <v>7120</v>
          </cell>
          <cell r="AI250">
            <v>21359</v>
          </cell>
          <cell r="AJ250">
            <v>107981</v>
          </cell>
          <cell r="AK250" t="str">
            <v>0</v>
          </cell>
          <cell r="AL250">
            <v>35075</v>
          </cell>
          <cell r="AM250">
            <v>0</v>
          </cell>
          <cell r="AN250" t="str">
            <v>0</v>
          </cell>
          <cell r="AO250">
            <v>311834</v>
          </cell>
          <cell r="AP250">
            <v>3581700</v>
          </cell>
          <cell r="AQ250">
            <v>0</v>
          </cell>
          <cell r="AR250">
            <v>0</v>
          </cell>
          <cell r="AS250" t="str">
            <v>0</v>
          </cell>
          <cell r="AT250" t="str">
            <v>0</v>
          </cell>
          <cell r="AU250" t="str">
            <v>062</v>
          </cell>
          <cell r="AV250" t="str">
            <v>DINAS PENDIDIKAN - PPPK</v>
          </cell>
          <cell r="AW250" t="str">
            <v>SDN KELAYAN SELATAN 09</v>
          </cell>
          <cell r="AX250" t="str">
            <v>S - 25</v>
          </cell>
        </row>
        <row r="251">
          <cell r="A251" t="str">
            <v>196812142022212003</v>
          </cell>
          <cell r="B251" t="str">
            <v>NITA MUSNI, SE</v>
          </cell>
          <cell r="C251" t="str">
            <v>6371015412680004</v>
          </cell>
          <cell r="D251" t="str">
            <v>14-Dec-68</v>
          </cell>
          <cell r="F251" t="str">
            <v>JFU</v>
          </cell>
          <cell r="G251" t="str">
            <v>00</v>
          </cell>
          <cell r="H251" t="str">
            <v>III/a</v>
          </cell>
          <cell r="I251" t="str">
            <v>P3K</v>
          </cell>
          <cell r="K251" t="str">
            <v>TIDAK</v>
          </cell>
          <cell r="N251" t="str">
            <v>122</v>
          </cell>
          <cell r="O251" t="str">
            <v>BPD KALSEL</v>
          </cell>
          <cell r="P251" t="str">
            <v>885528729731000</v>
          </cell>
          <cell r="Q251" t="str">
            <v>0010301118906</v>
          </cell>
          <cell r="R251" t="str">
            <v>T0</v>
          </cell>
          <cell r="S251">
            <v>0</v>
          </cell>
          <cell r="T251">
            <v>0</v>
          </cell>
          <cell r="U251" t="str">
            <v>0</v>
          </cell>
          <cell r="V251">
            <v>2966500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185000</v>
          </cell>
          <cell r="AD251">
            <v>72420</v>
          </cell>
          <cell r="AE251">
            <v>0</v>
          </cell>
          <cell r="AF251">
            <v>6</v>
          </cell>
          <cell r="AG251">
            <v>126060</v>
          </cell>
          <cell r="AH251">
            <v>7120</v>
          </cell>
          <cell r="AI251">
            <v>21359</v>
          </cell>
          <cell r="AJ251">
            <v>96411</v>
          </cell>
          <cell r="AK251" t="str">
            <v>0</v>
          </cell>
          <cell r="AL251">
            <v>31515</v>
          </cell>
          <cell r="AM251">
            <v>0</v>
          </cell>
          <cell r="AN251" t="str">
            <v>0</v>
          </cell>
          <cell r="AO251">
            <v>282465</v>
          </cell>
          <cell r="AP251">
            <v>3096000</v>
          </cell>
          <cell r="AQ251">
            <v>0</v>
          </cell>
          <cell r="AR251">
            <v>0</v>
          </cell>
          <cell r="AS251" t="str">
            <v>0</v>
          </cell>
          <cell r="AT251" t="str">
            <v>0</v>
          </cell>
          <cell r="AU251" t="str">
            <v>062</v>
          </cell>
          <cell r="AV251" t="str">
            <v>DINAS PENDIDIKAN - PPPK</v>
          </cell>
          <cell r="AW251" t="str">
            <v>SDN KELAYAN SELATAN 10</v>
          </cell>
          <cell r="AX251" t="str">
            <v>S - 26</v>
          </cell>
        </row>
        <row r="252">
          <cell r="A252" t="str">
            <v>197910022022212004</v>
          </cell>
          <cell r="B252" t="str">
            <v>FAURINA, S.Pd</v>
          </cell>
          <cell r="C252" t="str">
            <v>6371024210790003</v>
          </cell>
          <cell r="D252" t="str">
            <v>02-Oct-79</v>
          </cell>
          <cell r="F252" t="str">
            <v>JFU</v>
          </cell>
          <cell r="G252" t="str">
            <v>00</v>
          </cell>
          <cell r="H252" t="str">
            <v>III/a</v>
          </cell>
          <cell r="I252" t="str">
            <v>P3K</v>
          </cell>
          <cell r="K252" t="str">
            <v>TIDAK</v>
          </cell>
          <cell r="N252" t="str">
            <v>122</v>
          </cell>
          <cell r="O252" t="str">
            <v>BPD KALSEL</v>
          </cell>
          <cell r="P252" t="str">
            <v>723225249731000</v>
          </cell>
          <cell r="Q252" t="str">
            <v>0370319018504</v>
          </cell>
          <cell r="R252" t="str">
            <v>T0</v>
          </cell>
          <cell r="S252">
            <v>0</v>
          </cell>
          <cell r="T252">
            <v>0</v>
          </cell>
          <cell r="U252" t="str">
            <v>0</v>
          </cell>
          <cell r="V252">
            <v>2966500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185000</v>
          </cell>
          <cell r="AD252">
            <v>72420</v>
          </cell>
          <cell r="AE252">
            <v>0</v>
          </cell>
          <cell r="AF252">
            <v>6</v>
          </cell>
          <cell r="AG252">
            <v>126060</v>
          </cell>
          <cell r="AH252">
            <v>7120</v>
          </cell>
          <cell r="AI252">
            <v>21359</v>
          </cell>
          <cell r="AJ252">
            <v>96411</v>
          </cell>
          <cell r="AK252" t="str">
            <v>0</v>
          </cell>
          <cell r="AL252">
            <v>31515</v>
          </cell>
          <cell r="AM252">
            <v>0</v>
          </cell>
          <cell r="AN252" t="str">
            <v>0</v>
          </cell>
          <cell r="AO252">
            <v>282465</v>
          </cell>
          <cell r="AP252">
            <v>3096000</v>
          </cell>
          <cell r="AQ252">
            <v>0</v>
          </cell>
          <cell r="AR252">
            <v>0</v>
          </cell>
          <cell r="AS252" t="str">
            <v>0</v>
          </cell>
          <cell r="AT252" t="str">
            <v>0</v>
          </cell>
          <cell r="AU252" t="str">
            <v>062</v>
          </cell>
          <cell r="AV252" t="str">
            <v>DINAS PENDIDIKAN - PPPK</v>
          </cell>
          <cell r="AW252" t="str">
            <v>SDN KELAYAN SELATAN 10</v>
          </cell>
          <cell r="AX252" t="str">
            <v>S - 26</v>
          </cell>
        </row>
        <row r="253">
          <cell r="A253" t="str">
            <v>197911012022212007</v>
          </cell>
          <cell r="B253" t="str">
            <v>REKA NOVIA ADHARIYANTY, S.Pd</v>
          </cell>
          <cell r="C253" t="str">
            <v>6371054111790006</v>
          </cell>
          <cell r="D253" t="str">
            <v>01-Nov-79</v>
          </cell>
          <cell r="F253" t="str">
            <v>JFU</v>
          </cell>
          <cell r="G253" t="str">
            <v>00</v>
          </cell>
          <cell r="H253" t="str">
            <v>III/a</v>
          </cell>
          <cell r="I253" t="str">
            <v>P3K</v>
          </cell>
          <cell r="K253" t="str">
            <v>TIDAK</v>
          </cell>
          <cell r="N253" t="str">
            <v>122</v>
          </cell>
          <cell r="O253" t="str">
            <v>BPD KALSEL</v>
          </cell>
          <cell r="P253" t="str">
            <v>167409697731000</v>
          </cell>
          <cell r="Q253" t="str">
            <v>0160301047737</v>
          </cell>
          <cell r="R253" t="str">
            <v>T1</v>
          </cell>
          <cell r="S253">
            <v>1</v>
          </cell>
          <cell r="T253">
            <v>0</v>
          </cell>
          <cell r="U253" t="str">
            <v>1</v>
          </cell>
          <cell r="V253">
            <v>2966500</v>
          </cell>
          <cell r="W253">
            <v>0</v>
          </cell>
          <cell r="X253">
            <v>59330</v>
          </cell>
          <cell r="Y253">
            <v>59330</v>
          </cell>
          <cell r="Z253">
            <v>0</v>
          </cell>
          <cell r="AA253">
            <v>0</v>
          </cell>
          <cell r="AB253">
            <v>0</v>
          </cell>
          <cell r="AC253">
            <v>185000</v>
          </cell>
          <cell r="AD253">
            <v>144840</v>
          </cell>
          <cell r="AE253">
            <v>0</v>
          </cell>
          <cell r="AF253">
            <v>77</v>
          </cell>
          <cell r="AG253">
            <v>128433</v>
          </cell>
          <cell r="AH253">
            <v>7120</v>
          </cell>
          <cell r="AI253">
            <v>21359</v>
          </cell>
          <cell r="AJ253">
            <v>98339</v>
          </cell>
          <cell r="AK253" t="str">
            <v>0</v>
          </cell>
          <cell r="AL253">
            <v>32108</v>
          </cell>
          <cell r="AM253">
            <v>0</v>
          </cell>
          <cell r="AN253" t="str">
            <v>0</v>
          </cell>
          <cell r="AO253">
            <v>287359</v>
          </cell>
          <cell r="AP253">
            <v>3225300</v>
          </cell>
          <cell r="AQ253">
            <v>0</v>
          </cell>
          <cell r="AR253">
            <v>0</v>
          </cell>
          <cell r="AS253" t="str">
            <v>0</v>
          </cell>
          <cell r="AT253" t="str">
            <v>0</v>
          </cell>
          <cell r="AU253" t="str">
            <v>062</v>
          </cell>
          <cell r="AV253" t="str">
            <v>DINAS PENDIDIKAN - PPPK</v>
          </cell>
          <cell r="AW253" t="str">
            <v>SDN KELAYAN SELATAN 10</v>
          </cell>
          <cell r="AX253" t="str">
            <v>S - 26</v>
          </cell>
        </row>
        <row r="254">
          <cell r="A254" t="str">
            <v>199203152022212008</v>
          </cell>
          <cell r="B254" t="str">
            <v>LINDA, S.Pd</v>
          </cell>
          <cell r="C254" t="str">
            <v>6371015503920007</v>
          </cell>
          <cell r="D254" t="str">
            <v>15-Mar-92</v>
          </cell>
          <cell r="F254" t="str">
            <v>JFU</v>
          </cell>
          <cell r="G254" t="str">
            <v>00</v>
          </cell>
          <cell r="H254" t="str">
            <v>III/a</v>
          </cell>
          <cell r="I254" t="str">
            <v>P3K</v>
          </cell>
          <cell r="K254" t="str">
            <v>YA</v>
          </cell>
          <cell r="M254" t="str">
            <v>SARWANI</v>
          </cell>
          <cell r="N254" t="str">
            <v>122</v>
          </cell>
          <cell r="O254" t="str">
            <v>BPD KALSEL</v>
          </cell>
          <cell r="P254" t="str">
            <v>814961363731000</v>
          </cell>
          <cell r="Q254" t="str">
            <v>0010301357206</v>
          </cell>
          <cell r="R254" t="str">
            <v>K1</v>
          </cell>
          <cell r="S254">
            <v>0</v>
          </cell>
          <cell r="T254">
            <v>1</v>
          </cell>
          <cell r="U254" t="str">
            <v>1</v>
          </cell>
          <cell r="V254">
            <v>2966500</v>
          </cell>
          <cell r="W254">
            <v>296650</v>
          </cell>
          <cell r="X254">
            <v>0</v>
          </cell>
          <cell r="Y254">
            <v>296650</v>
          </cell>
          <cell r="Z254">
            <v>0</v>
          </cell>
          <cell r="AA254">
            <v>0</v>
          </cell>
          <cell r="AB254">
            <v>0</v>
          </cell>
          <cell r="AC254">
            <v>185000</v>
          </cell>
          <cell r="AD254">
            <v>144840</v>
          </cell>
          <cell r="AE254">
            <v>0</v>
          </cell>
          <cell r="AF254">
            <v>44</v>
          </cell>
          <cell r="AG254">
            <v>137926</v>
          </cell>
          <cell r="AH254">
            <v>7120</v>
          </cell>
          <cell r="AI254">
            <v>21359</v>
          </cell>
          <cell r="AJ254">
            <v>106052</v>
          </cell>
          <cell r="AK254" t="str">
            <v>0</v>
          </cell>
          <cell r="AL254">
            <v>34482</v>
          </cell>
          <cell r="AM254">
            <v>0</v>
          </cell>
          <cell r="AN254" t="str">
            <v>0</v>
          </cell>
          <cell r="AO254">
            <v>306939</v>
          </cell>
          <cell r="AP254">
            <v>3452500</v>
          </cell>
          <cell r="AQ254">
            <v>0</v>
          </cell>
          <cell r="AR254">
            <v>0</v>
          </cell>
          <cell r="AS254" t="str">
            <v>0</v>
          </cell>
          <cell r="AT254" t="str">
            <v>0</v>
          </cell>
          <cell r="AU254" t="str">
            <v>062</v>
          </cell>
          <cell r="AV254" t="str">
            <v>DINAS PENDIDIKAN - PPPK</v>
          </cell>
          <cell r="AW254" t="str">
            <v>SDN KELAYAN SELATAN 10</v>
          </cell>
          <cell r="AX254" t="str">
            <v>S - 26</v>
          </cell>
        </row>
        <row r="255">
          <cell r="A255" t="str">
            <v>199306162022212006</v>
          </cell>
          <cell r="B255" t="str">
            <v>RIZKI AMELIA, S.Pd</v>
          </cell>
          <cell r="C255" t="str">
            <v>6371045606930003</v>
          </cell>
          <cell r="D255" t="str">
            <v>16-Jun-93</v>
          </cell>
          <cell r="F255" t="str">
            <v>JFU</v>
          </cell>
          <cell r="G255" t="str">
            <v>00</v>
          </cell>
          <cell r="H255" t="str">
            <v>III/a</v>
          </cell>
          <cell r="I255" t="str">
            <v>P3K</v>
          </cell>
          <cell r="K255" t="str">
            <v>TIDAK</v>
          </cell>
          <cell r="N255" t="str">
            <v>122</v>
          </cell>
          <cell r="O255" t="str">
            <v>BPD KALSEL</v>
          </cell>
          <cell r="P255" t="str">
            <v>712230754731000</v>
          </cell>
          <cell r="Q255" t="str">
            <v>3200511157</v>
          </cell>
          <cell r="R255" t="str">
            <v>T0</v>
          </cell>
          <cell r="S255">
            <v>0</v>
          </cell>
          <cell r="T255">
            <v>0</v>
          </cell>
          <cell r="U255" t="str">
            <v>0</v>
          </cell>
          <cell r="V255">
            <v>2966500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185000</v>
          </cell>
          <cell r="AD255">
            <v>72420</v>
          </cell>
          <cell r="AE255">
            <v>0</v>
          </cell>
          <cell r="AF255">
            <v>6</v>
          </cell>
          <cell r="AG255">
            <v>126060</v>
          </cell>
          <cell r="AH255">
            <v>7120</v>
          </cell>
          <cell r="AI255">
            <v>21359</v>
          </cell>
          <cell r="AJ255">
            <v>96411</v>
          </cell>
          <cell r="AK255" t="str">
            <v>0</v>
          </cell>
          <cell r="AL255">
            <v>31515</v>
          </cell>
          <cell r="AM255">
            <v>0</v>
          </cell>
          <cell r="AN255" t="str">
            <v>0</v>
          </cell>
          <cell r="AO255">
            <v>282465</v>
          </cell>
          <cell r="AP255">
            <v>3096000</v>
          </cell>
          <cell r="AQ255">
            <v>0</v>
          </cell>
          <cell r="AR255">
            <v>0</v>
          </cell>
          <cell r="AS255" t="str">
            <v>0</v>
          </cell>
          <cell r="AT255" t="str">
            <v>0</v>
          </cell>
          <cell r="AU255" t="str">
            <v>062</v>
          </cell>
          <cell r="AV255" t="str">
            <v>DINAS PENDIDIKAN - PPPK</v>
          </cell>
          <cell r="AW255" t="str">
            <v>SDN KELAYAN SELATAN 10</v>
          </cell>
          <cell r="AX255" t="str">
            <v>S - 26</v>
          </cell>
        </row>
        <row r="256">
          <cell r="A256" t="str">
            <v>199707042022212002</v>
          </cell>
          <cell r="B256" t="str">
            <v>YULIA SAFRINA, S.Pd</v>
          </cell>
          <cell r="C256" t="str">
            <v>6371014407970003</v>
          </cell>
          <cell r="D256" t="str">
            <v>04-Jul-97</v>
          </cell>
          <cell r="F256" t="str">
            <v>JFU</v>
          </cell>
          <cell r="G256" t="str">
            <v>00</v>
          </cell>
          <cell r="H256" t="str">
            <v>III/a</v>
          </cell>
          <cell r="I256" t="str">
            <v>P3K</v>
          </cell>
          <cell r="K256" t="str">
            <v>TIDAK</v>
          </cell>
          <cell r="N256" t="str">
            <v>122</v>
          </cell>
          <cell r="O256" t="str">
            <v>BPD KALSEL</v>
          </cell>
          <cell r="P256" t="str">
            <v>264346495736000</v>
          </cell>
          <cell r="Q256" t="str">
            <v>3200425552</v>
          </cell>
          <cell r="R256" t="str">
            <v>T0</v>
          </cell>
          <cell r="S256">
            <v>0</v>
          </cell>
          <cell r="T256">
            <v>0</v>
          </cell>
          <cell r="U256" t="str">
            <v>0</v>
          </cell>
          <cell r="V256">
            <v>2966500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185000</v>
          </cell>
          <cell r="AD256">
            <v>72420</v>
          </cell>
          <cell r="AE256">
            <v>0</v>
          </cell>
          <cell r="AF256">
            <v>6</v>
          </cell>
          <cell r="AG256">
            <v>126060</v>
          </cell>
          <cell r="AH256">
            <v>7120</v>
          </cell>
          <cell r="AI256">
            <v>21359</v>
          </cell>
          <cell r="AJ256">
            <v>96411</v>
          </cell>
          <cell r="AK256" t="str">
            <v>0</v>
          </cell>
          <cell r="AL256">
            <v>31515</v>
          </cell>
          <cell r="AM256">
            <v>0</v>
          </cell>
          <cell r="AN256" t="str">
            <v>0</v>
          </cell>
          <cell r="AO256">
            <v>282465</v>
          </cell>
          <cell r="AP256">
            <v>3096000</v>
          </cell>
          <cell r="AQ256">
            <v>0</v>
          </cell>
          <cell r="AR256">
            <v>0</v>
          </cell>
          <cell r="AS256" t="str">
            <v>0</v>
          </cell>
          <cell r="AT256" t="str">
            <v>0</v>
          </cell>
          <cell r="AU256" t="str">
            <v>062</v>
          </cell>
          <cell r="AV256" t="str">
            <v>DINAS PENDIDIKAN - PPPK</v>
          </cell>
          <cell r="AW256" t="str">
            <v>SDN KELAYAN SELATAN 10</v>
          </cell>
          <cell r="AX256" t="str">
            <v>S - 26</v>
          </cell>
        </row>
        <row r="257">
          <cell r="A257" t="str">
            <v>197310072022212005</v>
          </cell>
          <cell r="B257" t="str">
            <v>NOOR HUZAIMAH, S.Pd</v>
          </cell>
          <cell r="C257" t="str">
            <v>6371024710730007</v>
          </cell>
          <cell r="D257" t="str">
            <v>07-Oct-73</v>
          </cell>
          <cell r="F257" t="str">
            <v>JFU</v>
          </cell>
          <cell r="G257" t="str">
            <v>00</v>
          </cell>
          <cell r="H257" t="str">
            <v>III/a</v>
          </cell>
          <cell r="I257" t="str">
            <v>P3K</v>
          </cell>
          <cell r="K257" t="str">
            <v>YA</v>
          </cell>
          <cell r="M257" t="str">
            <v>ZAINAL ARIFIN</v>
          </cell>
          <cell r="N257" t="str">
            <v>122</v>
          </cell>
          <cell r="O257" t="str">
            <v>BPD KALSEL</v>
          </cell>
          <cell r="P257" t="str">
            <v>163019987731000</v>
          </cell>
          <cell r="Q257" t="str">
            <v>3200517635</v>
          </cell>
          <cell r="R257" t="str">
            <v>K2</v>
          </cell>
          <cell r="S257">
            <v>1</v>
          </cell>
          <cell r="T257">
            <v>1</v>
          </cell>
          <cell r="U257" t="str">
            <v>2</v>
          </cell>
          <cell r="V257">
            <v>2966500</v>
          </cell>
          <cell r="W257">
            <v>296650</v>
          </cell>
          <cell r="X257">
            <v>59330</v>
          </cell>
          <cell r="Y257">
            <v>355980</v>
          </cell>
          <cell r="Z257">
            <v>0</v>
          </cell>
          <cell r="AA257">
            <v>0</v>
          </cell>
          <cell r="AB257">
            <v>0</v>
          </cell>
          <cell r="AC257">
            <v>185000</v>
          </cell>
          <cell r="AD257">
            <v>217260</v>
          </cell>
          <cell r="AE257">
            <v>0</v>
          </cell>
          <cell r="AF257">
            <v>16</v>
          </cell>
          <cell r="AG257">
            <v>140299</v>
          </cell>
          <cell r="AH257">
            <v>7120</v>
          </cell>
          <cell r="AI257">
            <v>21359</v>
          </cell>
          <cell r="AJ257">
            <v>107981</v>
          </cell>
          <cell r="AK257" t="str">
            <v>0</v>
          </cell>
          <cell r="AL257">
            <v>35075</v>
          </cell>
          <cell r="AM257">
            <v>0</v>
          </cell>
          <cell r="AN257" t="str">
            <v>0</v>
          </cell>
          <cell r="AO257">
            <v>311834</v>
          </cell>
          <cell r="AP257">
            <v>3581700</v>
          </cell>
          <cell r="AQ257">
            <v>0</v>
          </cell>
          <cell r="AR257">
            <v>0</v>
          </cell>
          <cell r="AS257" t="str">
            <v>0</v>
          </cell>
          <cell r="AT257" t="str">
            <v>0</v>
          </cell>
          <cell r="AU257" t="str">
            <v>062</v>
          </cell>
          <cell r="AV257" t="str">
            <v>DINAS PENDIDIKAN - PPPK</v>
          </cell>
          <cell r="AW257" t="str">
            <v>SDN KELAYAN TENGAH 02</v>
          </cell>
          <cell r="AX257" t="str">
            <v>S - 28</v>
          </cell>
        </row>
        <row r="258">
          <cell r="A258" t="str">
            <v>199303092022212007</v>
          </cell>
          <cell r="B258" t="str">
            <v>KOYYIMAH, S.Pd</v>
          </cell>
          <cell r="C258" t="str">
            <v>6371034903930011</v>
          </cell>
          <cell r="D258" t="str">
            <v>09-Mar-93</v>
          </cell>
          <cell r="F258" t="str">
            <v>JFU</v>
          </cell>
          <cell r="G258" t="str">
            <v>00</v>
          </cell>
          <cell r="H258" t="str">
            <v>III/a</v>
          </cell>
          <cell r="I258" t="str">
            <v>P3K</v>
          </cell>
          <cell r="K258" t="str">
            <v>TIDAK</v>
          </cell>
          <cell r="N258" t="str">
            <v>122</v>
          </cell>
          <cell r="O258" t="str">
            <v>BPD KALSEL</v>
          </cell>
          <cell r="P258" t="str">
            <v>839335692731000</v>
          </cell>
          <cell r="Q258" t="str">
            <v>0010301233255</v>
          </cell>
          <cell r="R258" t="str">
            <v>T0</v>
          </cell>
          <cell r="S258">
            <v>0</v>
          </cell>
          <cell r="T258">
            <v>0</v>
          </cell>
          <cell r="U258" t="str">
            <v>0</v>
          </cell>
          <cell r="V258">
            <v>2966500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185000</v>
          </cell>
          <cell r="AD258">
            <v>72420</v>
          </cell>
          <cell r="AE258">
            <v>0</v>
          </cell>
          <cell r="AF258">
            <v>6</v>
          </cell>
          <cell r="AG258">
            <v>126060</v>
          </cell>
          <cell r="AH258">
            <v>7120</v>
          </cell>
          <cell r="AI258">
            <v>21359</v>
          </cell>
          <cell r="AJ258">
            <v>96411</v>
          </cell>
          <cell r="AK258" t="str">
            <v>0</v>
          </cell>
          <cell r="AL258">
            <v>31515</v>
          </cell>
          <cell r="AM258">
            <v>0</v>
          </cell>
          <cell r="AN258" t="str">
            <v>0</v>
          </cell>
          <cell r="AO258">
            <v>282465</v>
          </cell>
          <cell r="AP258">
            <v>3096000</v>
          </cell>
          <cell r="AQ258">
            <v>0</v>
          </cell>
          <cell r="AR258">
            <v>0</v>
          </cell>
          <cell r="AS258" t="str">
            <v>0</v>
          </cell>
          <cell r="AT258" t="str">
            <v>0</v>
          </cell>
          <cell r="AU258" t="str">
            <v>062</v>
          </cell>
          <cell r="AV258" t="str">
            <v>DINAS PENDIDIKAN - PPPK</v>
          </cell>
          <cell r="AW258" t="str">
            <v>SDN KELAYAN TENGAH 02</v>
          </cell>
          <cell r="AX258" t="str">
            <v>S - 28</v>
          </cell>
        </row>
        <row r="259">
          <cell r="A259" t="str">
            <v>199310292022211004</v>
          </cell>
          <cell r="B259" t="str">
            <v>DIAN ARIYANDI, S.Pd</v>
          </cell>
          <cell r="C259" t="str">
            <v>6306052910930002</v>
          </cell>
          <cell r="D259" t="str">
            <v>29-Oct-93</v>
          </cell>
          <cell r="F259" t="str">
            <v>JFU</v>
          </cell>
          <cell r="G259" t="str">
            <v>00</v>
          </cell>
          <cell r="H259" t="str">
            <v>III/a</v>
          </cell>
          <cell r="I259" t="str">
            <v>P3K</v>
          </cell>
          <cell r="K259" t="str">
            <v>TIDAK</v>
          </cell>
          <cell r="N259" t="str">
            <v>122</v>
          </cell>
          <cell r="O259" t="str">
            <v>BPD KALSEL</v>
          </cell>
          <cell r="P259" t="str">
            <v>938057007733000</v>
          </cell>
          <cell r="Q259" t="str">
            <v>0010301465385</v>
          </cell>
          <cell r="R259" t="str">
            <v>T0</v>
          </cell>
          <cell r="S259">
            <v>0</v>
          </cell>
          <cell r="T259">
            <v>0</v>
          </cell>
          <cell r="U259" t="str">
            <v>0</v>
          </cell>
          <cell r="V259">
            <v>2966500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185000</v>
          </cell>
          <cell r="AD259">
            <v>72420</v>
          </cell>
          <cell r="AE259">
            <v>0</v>
          </cell>
          <cell r="AF259">
            <v>6</v>
          </cell>
          <cell r="AG259">
            <v>126060</v>
          </cell>
          <cell r="AH259">
            <v>7120</v>
          </cell>
          <cell r="AI259">
            <v>21359</v>
          </cell>
          <cell r="AJ259">
            <v>96411</v>
          </cell>
          <cell r="AK259" t="str">
            <v>0</v>
          </cell>
          <cell r="AL259">
            <v>31515</v>
          </cell>
          <cell r="AM259">
            <v>0</v>
          </cell>
          <cell r="AN259" t="str">
            <v>0</v>
          </cell>
          <cell r="AO259">
            <v>282465</v>
          </cell>
          <cell r="AP259">
            <v>3096000</v>
          </cell>
          <cell r="AQ259">
            <v>0</v>
          </cell>
          <cell r="AR259">
            <v>0</v>
          </cell>
          <cell r="AS259" t="str">
            <v>0</v>
          </cell>
          <cell r="AT259" t="str">
            <v>0</v>
          </cell>
          <cell r="AU259" t="str">
            <v>062</v>
          </cell>
          <cell r="AV259" t="str">
            <v>DINAS PENDIDIKAN - PPPK</v>
          </cell>
          <cell r="AW259" t="str">
            <v>SDN KELAYAN TENGAH 02</v>
          </cell>
          <cell r="AX259" t="str">
            <v>S - 28</v>
          </cell>
        </row>
        <row r="260">
          <cell r="A260" t="str">
            <v>199711132022212002</v>
          </cell>
          <cell r="B260" t="str">
            <v>ENDANG PURNAMA, S.Pd.</v>
          </cell>
          <cell r="C260" t="str">
            <v>6371045311970003</v>
          </cell>
          <cell r="D260" t="str">
            <v>13-Nov-97</v>
          </cell>
          <cell r="F260" t="str">
            <v>JFU</v>
          </cell>
          <cell r="G260" t="str">
            <v>00</v>
          </cell>
          <cell r="H260" t="str">
            <v>III/a</v>
          </cell>
          <cell r="I260" t="str">
            <v>P3K</v>
          </cell>
          <cell r="K260" t="str">
            <v>TIDAK</v>
          </cell>
          <cell r="N260" t="str">
            <v>122</v>
          </cell>
          <cell r="O260" t="str">
            <v>BPD KALSEL</v>
          </cell>
          <cell r="P260" t="str">
            <v>637475153731000</v>
          </cell>
          <cell r="Q260" t="str">
            <v>3200518585</v>
          </cell>
          <cell r="R260" t="str">
            <v>T0</v>
          </cell>
          <cell r="S260">
            <v>0</v>
          </cell>
          <cell r="T260">
            <v>0</v>
          </cell>
          <cell r="U260" t="str">
            <v>0</v>
          </cell>
          <cell r="V260">
            <v>2966500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185000</v>
          </cell>
          <cell r="AD260">
            <v>72420</v>
          </cell>
          <cell r="AE260">
            <v>0</v>
          </cell>
          <cell r="AF260">
            <v>6</v>
          </cell>
          <cell r="AG260">
            <v>126060</v>
          </cell>
          <cell r="AH260">
            <v>7120</v>
          </cell>
          <cell r="AI260">
            <v>21359</v>
          </cell>
          <cell r="AJ260">
            <v>96411</v>
          </cell>
          <cell r="AK260" t="str">
            <v>0</v>
          </cell>
          <cell r="AL260">
            <v>31515</v>
          </cell>
          <cell r="AM260">
            <v>0</v>
          </cell>
          <cell r="AN260" t="str">
            <v>0</v>
          </cell>
          <cell r="AO260">
            <v>282465</v>
          </cell>
          <cell r="AP260">
            <v>3096000</v>
          </cell>
          <cell r="AQ260">
            <v>0</v>
          </cell>
          <cell r="AR260">
            <v>0</v>
          </cell>
          <cell r="AS260" t="str">
            <v>0</v>
          </cell>
          <cell r="AT260" t="str">
            <v>0</v>
          </cell>
          <cell r="AU260" t="str">
            <v>062</v>
          </cell>
          <cell r="AV260" t="str">
            <v>DINAS PENDIDIKAN - PPPK</v>
          </cell>
          <cell r="AW260" t="str">
            <v>SDN KELAYAN TENGAH 02</v>
          </cell>
          <cell r="AX260" t="str">
            <v>S - 28</v>
          </cell>
        </row>
        <row r="261">
          <cell r="A261" t="str">
            <v>198501012022211023</v>
          </cell>
          <cell r="B261" t="str">
            <v>KHALIK MARWAN, S.Pd</v>
          </cell>
          <cell r="C261" t="str">
            <v>6371020101850015</v>
          </cell>
          <cell r="D261" t="str">
            <v>01-Jan-85</v>
          </cell>
          <cell r="F261" t="str">
            <v>JFU</v>
          </cell>
          <cell r="G261" t="str">
            <v>00</v>
          </cell>
          <cell r="H261" t="str">
            <v>III/a</v>
          </cell>
          <cell r="I261" t="str">
            <v>P3K</v>
          </cell>
          <cell r="K261" t="str">
            <v>TIDAK</v>
          </cell>
          <cell r="N261" t="str">
            <v>122</v>
          </cell>
          <cell r="O261" t="str">
            <v>BPD KALSEL</v>
          </cell>
          <cell r="P261" t="str">
            <v>167321694731000</v>
          </cell>
          <cell r="Q261" t="str">
            <v>0010301001824</v>
          </cell>
          <cell r="R261" t="str">
            <v>T0</v>
          </cell>
          <cell r="S261">
            <v>0</v>
          </cell>
          <cell r="T261">
            <v>0</v>
          </cell>
          <cell r="U261" t="str">
            <v>0</v>
          </cell>
          <cell r="V261">
            <v>2966500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185000</v>
          </cell>
          <cell r="AD261">
            <v>72420</v>
          </cell>
          <cell r="AE261">
            <v>0</v>
          </cell>
          <cell r="AF261">
            <v>6</v>
          </cell>
          <cell r="AG261">
            <v>126060</v>
          </cell>
          <cell r="AH261">
            <v>7120</v>
          </cell>
          <cell r="AI261">
            <v>21359</v>
          </cell>
          <cell r="AJ261">
            <v>96411</v>
          </cell>
          <cell r="AK261" t="str">
            <v>0</v>
          </cell>
          <cell r="AL261">
            <v>31515</v>
          </cell>
          <cell r="AM261">
            <v>0</v>
          </cell>
          <cell r="AN261" t="str">
            <v>0</v>
          </cell>
          <cell r="AO261">
            <v>282465</v>
          </cell>
          <cell r="AP261">
            <v>3096000</v>
          </cell>
          <cell r="AQ261">
            <v>0</v>
          </cell>
          <cell r="AR261">
            <v>0</v>
          </cell>
          <cell r="AS261" t="str">
            <v>0</v>
          </cell>
          <cell r="AT261" t="str">
            <v>0</v>
          </cell>
          <cell r="AU261" t="str">
            <v>062</v>
          </cell>
          <cell r="AV261" t="str">
            <v>DINAS PENDIDIKAN - PPPK</v>
          </cell>
          <cell r="AW261" t="str">
            <v>SDN KELAYAN TENGAH 04</v>
          </cell>
          <cell r="AX261" t="str">
            <v>S - 30</v>
          </cell>
        </row>
        <row r="262">
          <cell r="A262" t="str">
            <v>198509282022212015</v>
          </cell>
          <cell r="B262" t="str">
            <v>SRI ASTUTI, S.Pd</v>
          </cell>
          <cell r="C262" t="str">
            <v>6371016809850002</v>
          </cell>
          <cell r="D262" t="str">
            <v>28-Sep-85</v>
          </cell>
          <cell r="F262" t="str">
            <v>JFU</v>
          </cell>
          <cell r="G262" t="str">
            <v>00</v>
          </cell>
          <cell r="H262" t="str">
            <v>III/a</v>
          </cell>
          <cell r="I262" t="str">
            <v>P3K</v>
          </cell>
          <cell r="K262" t="str">
            <v>TIDAK</v>
          </cell>
          <cell r="N262" t="str">
            <v>122</v>
          </cell>
          <cell r="O262" t="str">
            <v>BPD KALSEL</v>
          </cell>
          <cell r="P262" t="str">
            <v>650694383731000</v>
          </cell>
          <cell r="Q262" t="str">
            <v>3200511041</v>
          </cell>
          <cell r="R262" t="str">
            <v>T0</v>
          </cell>
          <cell r="S262">
            <v>0</v>
          </cell>
          <cell r="T262">
            <v>0</v>
          </cell>
          <cell r="U262" t="str">
            <v>0</v>
          </cell>
          <cell r="V262">
            <v>2966500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185000</v>
          </cell>
          <cell r="AD262">
            <v>72420</v>
          </cell>
          <cell r="AE262">
            <v>0</v>
          </cell>
          <cell r="AF262">
            <v>6</v>
          </cell>
          <cell r="AG262">
            <v>126060</v>
          </cell>
          <cell r="AH262">
            <v>7120</v>
          </cell>
          <cell r="AI262">
            <v>21359</v>
          </cell>
          <cell r="AJ262">
            <v>96411</v>
          </cell>
          <cell r="AK262" t="str">
            <v>0</v>
          </cell>
          <cell r="AL262">
            <v>31515</v>
          </cell>
          <cell r="AM262">
            <v>0</v>
          </cell>
          <cell r="AN262" t="str">
            <v>0</v>
          </cell>
          <cell r="AO262">
            <v>282465</v>
          </cell>
          <cell r="AP262">
            <v>3096000</v>
          </cell>
          <cell r="AQ262">
            <v>0</v>
          </cell>
          <cell r="AR262">
            <v>0</v>
          </cell>
          <cell r="AS262" t="str">
            <v>0</v>
          </cell>
          <cell r="AT262" t="str">
            <v>0</v>
          </cell>
          <cell r="AU262" t="str">
            <v>062</v>
          </cell>
          <cell r="AV262" t="str">
            <v>DINAS PENDIDIKAN - PPPK</v>
          </cell>
          <cell r="AW262" t="str">
            <v>SDN KELAYAN TENGAH 04</v>
          </cell>
          <cell r="AX262" t="str">
            <v>S - 30</v>
          </cell>
        </row>
        <row r="263">
          <cell r="A263" t="str">
            <v>199504092022212007</v>
          </cell>
          <cell r="B263" t="str">
            <v>REZKI HASANAH, S.Pd</v>
          </cell>
          <cell r="C263" t="str">
            <v>6308034904950001</v>
          </cell>
          <cell r="D263" t="str">
            <v>09-Apr-95</v>
          </cell>
          <cell r="F263" t="str">
            <v>JFU</v>
          </cell>
          <cell r="G263" t="str">
            <v>00</v>
          </cell>
          <cell r="H263" t="str">
            <v>III/a</v>
          </cell>
          <cell r="I263" t="str">
            <v>P3K</v>
          </cell>
          <cell r="K263" t="str">
            <v>YA</v>
          </cell>
          <cell r="M263" t="str">
            <v>ANDI IRZA</v>
          </cell>
          <cell r="N263" t="str">
            <v>122</v>
          </cell>
          <cell r="O263" t="str">
            <v>BPD KALSEL</v>
          </cell>
          <cell r="P263" t="str">
            <v>966916488735000</v>
          </cell>
          <cell r="Q263" t="str">
            <v>0010301471726</v>
          </cell>
          <cell r="R263" t="str">
            <v>K1</v>
          </cell>
          <cell r="S263">
            <v>0</v>
          </cell>
          <cell r="T263">
            <v>1</v>
          </cell>
          <cell r="U263" t="str">
            <v>1</v>
          </cell>
          <cell r="V263">
            <v>2966500</v>
          </cell>
          <cell r="W263">
            <v>296650</v>
          </cell>
          <cell r="X263">
            <v>0</v>
          </cell>
          <cell r="Y263">
            <v>296650</v>
          </cell>
          <cell r="Z263">
            <v>0</v>
          </cell>
          <cell r="AA263">
            <v>0</v>
          </cell>
          <cell r="AB263">
            <v>0</v>
          </cell>
          <cell r="AC263">
            <v>185000</v>
          </cell>
          <cell r="AD263">
            <v>144840</v>
          </cell>
          <cell r="AE263">
            <v>0</v>
          </cell>
          <cell r="AF263">
            <v>44</v>
          </cell>
          <cell r="AG263">
            <v>137926</v>
          </cell>
          <cell r="AH263">
            <v>7120</v>
          </cell>
          <cell r="AI263">
            <v>21359</v>
          </cell>
          <cell r="AJ263">
            <v>106052</v>
          </cell>
          <cell r="AK263" t="str">
            <v>0</v>
          </cell>
          <cell r="AL263">
            <v>34482</v>
          </cell>
          <cell r="AM263">
            <v>0</v>
          </cell>
          <cell r="AN263" t="str">
            <v>0</v>
          </cell>
          <cell r="AO263">
            <v>306939</v>
          </cell>
          <cell r="AP263">
            <v>3452500</v>
          </cell>
          <cell r="AQ263">
            <v>0</v>
          </cell>
          <cell r="AR263">
            <v>0</v>
          </cell>
          <cell r="AS263" t="str">
            <v>0</v>
          </cell>
          <cell r="AT263" t="str">
            <v>0</v>
          </cell>
          <cell r="AU263" t="str">
            <v>062</v>
          </cell>
          <cell r="AV263" t="str">
            <v>DINAS PENDIDIKAN - PPPK</v>
          </cell>
          <cell r="AW263" t="str">
            <v>SDN KELAYAN TENGAH 04</v>
          </cell>
          <cell r="AX263" t="str">
            <v>S - 30</v>
          </cell>
        </row>
        <row r="264">
          <cell r="A264" t="str">
            <v>199709292022212004</v>
          </cell>
          <cell r="B264" t="str">
            <v>SITI ZAINAB, S.Pd</v>
          </cell>
          <cell r="C264" t="str">
            <v>6303056909970003</v>
          </cell>
          <cell r="D264" t="str">
            <v>29-Sep-97</v>
          </cell>
          <cell r="F264" t="str">
            <v>JFU</v>
          </cell>
          <cell r="G264" t="str">
            <v>00</v>
          </cell>
          <cell r="H264" t="str">
            <v>III/a</v>
          </cell>
          <cell r="I264" t="str">
            <v>P3K</v>
          </cell>
          <cell r="K264" t="str">
            <v>YA</v>
          </cell>
          <cell r="M264" t="str">
            <v>ILHAM FITRIAN</v>
          </cell>
          <cell r="N264" t="str">
            <v>122</v>
          </cell>
          <cell r="O264" t="str">
            <v>BPD KALSEL</v>
          </cell>
          <cell r="P264" t="str">
            <v>651141079731000</v>
          </cell>
          <cell r="Q264" t="str">
            <v>3200585843</v>
          </cell>
          <cell r="R264" t="str">
            <v>K1</v>
          </cell>
          <cell r="S264">
            <v>0</v>
          </cell>
          <cell r="T264">
            <v>1</v>
          </cell>
          <cell r="U264" t="str">
            <v>1</v>
          </cell>
          <cell r="V264">
            <v>2966500</v>
          </cell>
          <cell r="W264">
            <v>296650</v>
          </cell>
          <cell r="X264">
            <v>0</v>
          </cell>
          <cell r="Y264">
            <v>296650</v>
          </cell>
          <cell r="Z264">
            <v>0</v>
          </cell>
          <cell r="AA264">
            <v>0</v>
          </cell>
          <cell r="AB264">
            <v>0</v>
          </cell>
          <cell r="AC264">
            <v>185000</v>
          </cell>
          <cell r="AD264">
            <v>144840</v>
          </cell>
          <cell r="AE264">
            <v>0</v>
          </cell>
          <cell r="AF264">
            <v>44</v>
          </cell>
          <cell r="AG264">
            <v>137926</v>
          </cell>
          <cell r="AH264">
            <v>7120</v>
          </cell>
          <cell r="AI264">
            <v>21359</v>
          </cell>
          <cell r="AJ264">
            <v>106052</v>
          </cell>
          <cell r="AK264" t="str">
            <v>0</v>
          </cell>
          <cell r="AL264">
            <v>34482</v>
          </cell>
          <cell r="AM264">
            <v>0</v>
          </cell>
          <cell r="AN264" t="str">
            <v>0</v>
          </cell>
          <cell r="AO264">
            <v>306939</v>
          </cell>
          <cell r="AP264">
            <v>3452500</v>
          </cell>
          <cell r="AQ264">
            <v>0</v>
          </cell>
          <cell r="AR264">
            <v>0</v>
          </cell>
          <cell r="AS264" t="str">
            <v>0</v>
          </cell>
          <cell r="AT264" t="str">
            <v>0</v>
          </cell>
          <cell r="AU264" t="str">
            <v>062</v>
          </cell>
          <cell r="AV264" t="str">
            <v>DINAS PENDIDIKAN - PPPK</v>
          </cell>
          <cell r="AW264" t="str">
            <v>SDN KELAYAN TENGAH 04</v>
          </cell>
          <cell r="AX264" t="str">
            <v>S - 30</v>
          </cell>
        </row>
        <row r="265">
          <cell r="A265" t="str">
            <v>198604152022212032</v>
          </cell>
          <cell r="B265" t="str">
            <v>SITI ROHANA, S.Pd.</v>
          </cell>
          <cell r="C265" t="str">
            <v>6303045504860005</v>
          </cell>
          <cell r="D265" t="str">
            <v>15-Apr-86</v>
          </cell>
          <cell r="F265" t="str">
            <v>JFU</v>
          </cell>
          <cell r="G265" t="str">
            <v>00</v>
          </cell>
          <cell r="H265" t="str">
            <v>III/a</v>
          </cell>
          <cell r="I265" t="str">
            <v>P3K</v>
          </cell>
          <cell r="K265" t="str">
            <v>YA</v>
          </cell>
          <cell r="M265" t="str">
            <v>GUSTI SEPTIYADI NOOR</v>
          </cell>
          <cell r="N265" t="str">
            <v>122</v>
          </cell>
          <cell r="O265" t="str">
            <v>BPD KALSEL</v>
          </cell>
          <cell r="P265" t="str">
            <v>660623281732000</v>
          </cell>
          <cell r="Q265" t="str">
            <v>0010301410484</v>
          </cell>
          <cell r="R265" t="str">
            <v>K3</v>
          </cell>
          <cell r="S265">
            <v>2</v>
          </cell>
          <cell r="T265">
            <v>1</v>
          </cell>
          <cell r="U265" t="str">
            <v>3</v>
          </cell>
          <cell r="V265">
            <v>2966500</v>
          </cell>
          <cell r="W265">
            <v>296650</v>
          </cell>
          <cell r="X265">
            <v>118660</v>
          </cell>
          <cell r="Y265">
            <v>415310</v>
          </cell>
          <cell r="Z265">
            <v>0</v>
          </cell>
          <cell r="AA265">
            <v>0</v>
          </cell>
          <cell r="AB265">
            <v>0</v>
          </cell>
          <cell r="AC265">
            <v>185000</v>
          </cell>
          <cell r="AD265">
            <v>289680</v>
          </cell>
          <cell r="AE265">
            <v>0</v>
          </cell>
          <cell r="AF265">
            <v>87</v>
          </cell>
          <cell r="AG265">
            <v>142672</v>
          </cell>
          <cell r="AH265">
            <v>7120</v>
          </cell>
          <cell r="AI265">
            <v>21359</v>
          </cell>
          <cell r="AJ265">
            <v>109909</v>
          </cell>
          <cell r="AK265" t="str">
            <v>0</v>
          </cell>
          <cell r="AL265">
            <v>35668</v>
          </cell>
          <cell r="AM265">
            <v>0</v>
          </cell>
          <cell r="AN265" t="str">
            <v>0</v>
          </cell>
          <cell r="AO265">
            <v>316728</v>
          </cell>
          <cell r="AP265">
            <v>3711000</v>
          </cell>
          <cell r="AQ265">
            <v>0</v>
          </cell>
          <cell r="AR265">
            <v>0</v>
          </cell>
          <cell r="AS265" t="str">
            <v>0</v>
          </cell>
          <cell r="AT265" t="str">
            <v>0</v>
          </cell>
          <cell r="AU265" t="str">
            <v>062</v>
          </cell>
          <cell r="AV265" t="str">
            <v>DINAS PENDIDIKAN - PPPK</v>
          </cell>
          <cell r="AW265" t="str">
            <v>SDN KELAYAN TIMUR 02</v>
          </cell>
          <cell r="AX265" t="str">
            <v>S - 32</v>
          </cell>
        </row>
        <row r="266">
          <cell r="A266" t="str">
            <v>198808102022212008</v>
          </cell>
          <cell r="B266" t="str">
            <v>MASNUN SAUDAH, S.Pd</v>
          </cell>
          <cell r="C266" t="str">
            <v>6371035008880006</v>
          </cell>
          <cell r="D266" t="str">
            <v>10-Aug-88</v>
          </cell>
          <cell r="F266" t="str">
            <v>JFU</v>
          </cell>
          <cell r="G266" t="str">
            <v>00</v>
          </cell>
          <cell r="H266" t="str">
            <v>III/a</v>
          </cell>
          <cell r="I266" t="str">
            <v>P3K</v>
          </cell>
          <cell r="K266" t="str">
            <v>TIDAK</v>
          </cell>
          <cell r="N266" t="str">
            <v>122</v>
          </cell>
          <cell r="O266" t="str">
            <v>BPD KALSEL</v>
          </cell>
          <cell r="P266" t="str">
            <v>844442459731000</v>
          </cell>
          <cell r="Q266" t="str">
            <v>0010301414066</v>
          </cell>
          <cell r="R266" t="str">
            <v>T0</v>
          </cell>
          <cell r="S266">
            <v>0</v>
          </cell>
          <cell r="T266">
            <v>0</v>
          </cell>
          <cell r="U266" t="str">
            <v>0</v>
          </cell>
          <cell r="V266">
            <v>2966500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185000</v>
          </cell>
          <cell r="AD266">
            <v>72420</v>
          </cell>
          <cell r="AE266">
            <v>0</v>
          </cell>
          <cell r="AF266">
            <v>6</v>
          </cell>
          <cell r="AG266">
            <v>126060</v>
          </cell>
          <cell r="AH266">
            <v>7120</v>
          </cell>
          <cell r="AI266">
            <v>21359</v>
          </cell>
          <cell r="AJ266">
            <v>96411</v>
          </cell>
          <cell r="AK266" t="str">
            <v>0</v>
          </cell>
          <cell r="AL266">
            <v>31515</v>
          </cell>
          <cell r="AM266">
            <v>0</v>
          </cell>
          <cell r="AN266" t="str">
            <v>0</v>
          </cell>
          <cell r="AO266">
            <v>282465</v>
          </cell>
          <cell r="AP266">
            <v>3096000</v>
          </cell>
          <cell r="AQ266">
            <v>0</v>
          </cell>
          <cell r="AR266">
            <v>0</v>
          </cell>
          <cell r="AS266" t="str">
            <v>0</v>
          </cell>
          <cell r="AT266" t="str">
            <v>0</v>
          </cell>
          <cell r="AU266" t="str">
            <v>062</v>
          </cell>
          <cell r="AV266" t="str">
            <v>DINAS PENDIDIKAN - PPPK</v>
          </cell>
          <cell r="AW266" t="str">
            <v>SDN KELAYAN TIMUR 02</v>
          </cell>
          <cell r="AX266" t="str">
            <v>S - 32</v>
          </cell>
        </row>
        <row r="267">
          <cell r="A267" t="str">
            <v>197202052022212002</v>
          </cell>
          <cell r="B267" t="str">
            <v>CHAIRIYAH, S.Pd</v>
          </cell>
          <cell r="C267" t="str">
            <v>6371014502720017</v>
          </cell>
          <cell r="D267" t="str">
            <v>05-Feb-72</v>
          </cell>
          <cell r="F267" t="str">
            <v>JFU</v>
          </cell>
          <cell r="G267" t="str">
            <v>00</v>
          </cell>
          <cell r="H267" t="str">
            <v>III/a</v>
          </cell>
          <cell r="I267" t="str">
            <v>P3K</v>
          </cell>
          <cell r="K267" t="str">
            <v>YA</v>
          </cell>
          <cell r="M267" t="str">
            <v>NURDIN, S.AG</v>
          </cell>
          <cell r="N267" t="str">
            <v>122</v>
          </cell>
          <cell r="O267" t="str">
            <v>BPD KALSEL</v>
          </cell>
          <cell r="P267" t="str">
            <v>083806646731000</v>
          </cell>
          <cell r="Q267" t="str">
            <v>3200520245</v>
          </cell>
          <cell r="R267" t="str">
            <v>K3</v>
          </cell>
          <cell r="S267">
            <v>2</v>
          </cell>
          <cell r="T267">
            <v>1</v>
          </cell>
          <cell r="U267" t="str">
            <v>3</v>
          </cell>
          <cell r="V267">
            <v>2966500</v>
          </cell>
          <cell r="W267">
            <v>296650</v>
          </cell>
          <cell r="X267">
            <v>118660</v>
          </cell>
          <cell r="Y267">
            <v>415310</v>
          </cell>
          <cell r="Z267">
            <v>0</v>
          </cell>
          <cell r="AA267">
            <v>0</v>
          </cell>
          <cell r="AB267">
            <v>0</v>
          </cell>
          <cell r="AC267">
            <v>185000</v>
          </cell>
          <cell r="AD267">
            <v>289680</v>
          </cell>
          <cell r="AE267">
            <v>0</v>
          </cell>
          <cell r="AF267">
            <v>87</v>
          </cell>
          <cell r="AG267">
            <v>142672</v>
          </cell>
          <cell r="AH267">
            <v>7120</v>
          </cell>
          <cell r="AI267">
            <v>21359</v>
          </cell>
          <cell r="AJ267">
            <v>109909</v>
          </cell>
          <cell r="AK267" t="str">
            <v>0</v>
          </cell>
          <cell r="AL267">
            <v>35668</v>
          </cell>
          <cell r="AM267">
            <v>0</v>
          </cell>
          <cell r="AN267" t="str">
            <v>0</v>
          </cell>
          <cell r="AO267">
            <v>316728</v>
          </cell>
          <cell r="AP267">
            <v>3711000</v>
          </cell>
          <cell r="AQ267">
            <v>0</v>
          </cell>
          <cell r="AR267">
            <v>0</v>
          </cell>
          <cell r="AS267" t="str">
            <v>0</v>
          </cell>
          <cell r="AT267" t="str">
            <v>0</v>
          </cell>
          <cell r="AU267" t="str">
            <v>062</v>
          </cell>
          <cell r="AV267" t="str">
            <v>DINAS PENDIDIKAN - PPPK</v>
          </cell>
          <cell r="AW267" t="str">
            <v>SDN KELAYAN TIMUR 03</v>
          </cell>
          <cell r="AX267" t="str">
            <v>S - 33</v>
          </cell>
        </row>
        <row r="268">
          <cell r="A268" t="str">
            <v>198201062022211009</v>
          </cell>
          <cell r="B268" t="str">
            <v>MUHAMMAD AINI SAHRIZA, S.Pd</v>
          </cell>
          <cell r="C268" t="str">
            <v>6371010601820003</v>
          </cell>
          <cell r="D268" t="str">
            <v>06-Jan-82</v>
          </cell>
          <cell r="F268" t="str">
            <v>JFU</v>
          </cell>
          <cell r="G268" t="str">
            <v>00</v>
          </cell>
          <cell r="H268" t="str">
            <v>III/a</v>
          </cell>
          <cell r="I268" t="str">
            <v>P3K</v>
          </cell>
          <cell r="K268" t="str">
            <v>YA</v>
          </cell>
          <cell r="M268" t="str">
            <v>MAISYARAH</v>
          </cell>
          <cell r="N268" t="str">
            <v>122</v>
          </cell>
          <cell r="O268" t="str">
            <v>BPD KALSEL</v>
          </cell>
          <cell r="P268" t="str">
            <v>163019672731000</v>
          </cell>
          <cell r="Q268" t="str">
            <v>3200583484</v>
          </cell>
          <cell r="R268" t="str">
            <v>K3</v>
          </cell>
          <cell r="S268">
            <v>2</v>
          </cell>
          <cell r="T268">
            <v>1</v>
          </cell>
          <cell r="U268" t="str">
            <v>3</v>
          </cell>
          <cell r="V268">
            <v>2966500</v>
          </cell>
          <cell r="W268">
            <v>296650</v>
          </cell>
          <cell r="X268">
            <v>118660</v>
          </cell>
          <cell r="Y268">
            <v>415310</v>
          </cell>
          <cell r="Z268">
            <v>0</v>
          </cell>
          <cell r="AA268">
            <v>0</v>
          </cell>
          <cell r="AB268">
            <v>0</v>
          </cell>
          <cell r="AC268">
            <v>185000</v>
          </cell>
          <cell r="AD268">
            <v>289680</v>
          </cell>
          <cell r="AE268">
            <v>0</v>
          </cell>
          <cell r="AF268">
            <v>87</v>
          </cell>
          <cell r="AG268">
            <v>142672</v>
          </cell>
          <cell r="AH268">
            <v>7120</v>
          </cell>
          <cell r="AI268">
            <v>21359</v>
          </cell>
          <cell r="AJ268">
            <v>109909</v>
          </cell>
          <cell r="AK268" t="str">
            <v>0</v>
          </cell>
          <cell r="AL268">
            <v>35668</v>
          </cell>
          <cell r="AM268">
            <v>0</v>
          </cell>
          <cell r="AN268" t="str">
            <v>0</v>
          </cell>
          <cell r="AO268">
            <v>316728</v>
          </cell>
          <cell r="AP268">
            <v>3711000</v>
          </cell>
          <cell r="AQ268">
            <v>0</v>
          </cell>
          <cell r="AR268">
            <v>0</v>
          </cell>
          <cell r="AS268" t="str">
            <v>0</v>
          </cell>
          <cell r="AT268" t="str">
            <v>0</v>
          </cell>
          <cell r="AU268" t="str">
            <v>062</v>
          </cell>
          <cell r="AV268" t="str">
            <v>DINAS PENDIDIKAN - PPPK</v>
          </cell>
          <cell r="AW268" t="str">
            <v>SDN KELAYAN TIMUR 03</v>
          </cell>
          <cell r="AX268" t="str">
            <v>S - 33</v>
          </cell>
        </row>
        <row r="269">
          <cell r="A269" t="str">
            <v>198309272022212013</v>
          </cell>
          <cell r="B269" t="str">
            <v>EKA NOVIANTI, S. Pd</v>
          </cell>
          <cell r="C269" t="str">
            <v>6371016709830005</v>
          </cell>
          <cell r="D269" t="str">
            <v>27-Sep-83</v>
          </cell>
          <cell r="F269" t="str">
            <v>JFU</v>
          </cell>
          <cell r="G269" t="str">
            <v>00</v>
          </cell>
          <cell r="H269" t="str">
            <v>III/a</v>
          </cell>
          <cell r="I269" t="str">
            <v>P3K</v>
          </cell>
          <cell r="K269" t="str">
            <v>YA</v>
          </cell>
          <cell r="M269" t="str">
            <v>TAUFIQURRAHMAN</v>
          </cell>
          <cell r="N269" t="str">
            <v>122</v>
          </cell>
          <cell r="O269" t="str">
            <v>BPD KALSEL</v>
          </cell>
          <cell r="P269" t="str">
            <v>159645902731000</v>
          </cell>
          <cell r="Q269" t="str">
            <v>3200518558</v>
          </cell>
          <cell r="R269" t="str">
            <v>K3</v>
          </cell>
          <cell r="S269">
            <v>2</v>
          </cell>
          <cell r="T269">
            <v>1</v>
          </cell>
          <cell r="U269" t="str">
            <v>3</v>
          </cell>
          <cell r="V269">
            <v>2966500</v>
          </cell>
          <cell r="W269">
            <v>296650</v>
          </cell>
          <cell r="X269">
            <v>118660</v>
          </cell>
          <cell r="Y269">
            <v>415310</v>
          </cell>
          <cell r="Z269">
            <v>0</v>
          </cell>
          <cell r="AA269">
            <v>0</v>
          </cell>
          <cell r="AB269">
            <v>0</v>
          </cell>
          <cell r="AC269">
            <v>185000</v>
          </cell>
          <cell r="AD269">
            <v>289680</v>
          </cell>
          <cell r="AE269">
            <v>0</v>
          </cell>
          <cell r="AF269">
            <v>87</v>
          </cell>
          <cell r="AG269">
            <v>142672</v>
          </cell>
          <cell r="AH269">
            <v>7120</v>
          </cell>
          <cell r="AI269">
            <v>21359</v>
          </cell>
          <cell r="AJ269">
            <v>109909</v>
          </cell>
          <cell r="AK269" t="str">
            <v>0</v>
          </cell>
          <cell r="AL269">
            <v>35668</v>
          </cell>
          <cell r="AM269">
            <v>0</v>
          </cell>
          <cell r="AN269" t="str">
            <v>0</v>
          </cell>
          <cell r="AO269">
            <v>316728</v>
          </cell>
          <cell r="AP269">
            <v>3711000</v>
          </cell>
          <cell r="AQ269">
            <v>0</v>
          </cell>
          <cell r="AR269">
            <v>0</v>
          </cell>
          <cell r="AS269" t="str">
            <v>0</v>
          </cell>
          <cell r="AT269" t="str">
            <v>0</v>
          </cell>
          <cell r="AU269" t="str">
            <v>062</v>
          </cell>
          <cell r="AV269" t="str">
            <v>DINAS PENDIDIKAN - PPPK</v>
          </cell>
          <cell r="AW269" t="str">
            <v>SDN KELAYAN TIMUR 03</v>
          </cell>
          <cell r="AX269" t="str">
            <v>S - 33</v>
          </cell>
        </row>
        <row r="270">
          <cell r="A270" t="str">
            <v>198404022022211012</v>
          </cell>
          <cell r="B270" t="str">
            <v>MUHAMMAD ISRA MADIYANI, S.Pd</v>
          </cell>
          <cell r="C270" t="str">
            <v>6371010204840007</v>
          </cell>
          <cell r="D270" t="str">
            <v>02-Apr-84</v>
          </cell>
          <cell r="F270" t="str">
            <v>JFU</v>
          </cell>
          <cell r="G270" t="str">
            <v>00</v>
          </cell>
          <cell r="H270" t="str">
            <v>III/a</v>
          </cell>
          <cell r="I270" t="str">
            <v>P3K</v>
          </cell>
          <cell r="K270" t="str">
            <v>TIDAK</v>
          </cell>
          <cell r="N270" t="str">
            <v>122</v>
          </cell>
          <cell r="O270" t="str">
            <v>BPD KALSEL</v>
          </cell>
          <cell r="P270" t="str">
            <v>167321173731000</v>
          </cell>
          <cell r="Q270" t="str">
            <v>3200511588</v>
          </cell>
          <cell r="R270" t="str">
            <v>T0</v>
          </cell>
          <cell r="S270">
            <v>0</v>
          </cell>
          <cell r="T270">
            <v>0</v>
          </cell>
          <cell r="U270" t="str">
            <v>0</v>
          </cell>
          <cell r="V270">
            <v>2966500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185000</v>
          </cell>
          <cell r="AD270">
            <v>72420</v>
          </cell>
          <cell r="AE270">
            <v>0</v>
          </cell>
          <cell r="AF270">
            <v>6</v>
          </cell>
          <cell r="AG270">
            <v>126060</v>
          </cell>
          <cell r="AH270">
            <v>7120</v>
          </cell>
          <cell r="AI270">
            <v>21359</v>
          </cell>
          <cell r="AJ270">
            <v>96411</v>
          </cell>
          <cell r="AK270" t="str">
            <v>0</v>
          </cell>
          <cell r="AL270">
            <v>31515</v>
          </cell>
          <cell r="AM270">
            <v>0</v>
          </cell>
          <cell r="AN270" t="str">
            <v>0</v>
          </cell>
          <cell r="AO270">
            <v>282465</v>
          </cell>
          <cell r="AP270">
            <v>3096000</v>
          </cell>
          <cell r="AQ270">
            <v>0</v>
          </cell>
          <cell r="AR270">
            <v>0</v>
          </cell>
          <cell r="AS270" t="str">
            <v>0</v>
          </cell>
          <cell r="AT270" t="str">
            <v>0</v>
          </cell>
          <cell r="AU270" t="str">
            <v>062</v>
          </cell>
          <cell r="AV270" t="str">
            <v>DINAS PENDIDIKAN - PPPK</v>
          </cell>
          <cell r="AW270" t="str">
            <v>SDN KELAYAN TIMUR 03</v>
          </cell>
          <cell r="AX270" t="str">
            <v>S - 33</v>
          </cell>
        </row>
        <row r="271">
          <cell r="A271" t="str">
            <v>198604082022211008</v>
          </cell>
          <cell r="B271" t="str">
            <v>ASFIHANI, S. Pd.I</v>
          </cell>
          <cell r="C271" t="str">
            <v>6303190804860001</v>
          </cell>
          <cell r="D271" t="str">
            <v>08-Apr-86</v>
          </cell>
          <cell r="F271" t="str">
            <v>JFU</v>
          </cell>
          <cell r="G271" t="str">
            <v>00</v>
          </cell>
          <cell r="H271" t="str">
            <v>III/a</v>
          </cell>
          <cell r="I271" t="str">
            <v>P3K</v>
          </cell>
          <cell r="K271" t="str">
            <v>YA</v>
          </cell>
          <cell r="M271" t="str">
            <v>HIDAYATUL FITRI</v>
          </cell>
          <cell r="N271" t="str">
            <v>122</v>
          </cell>
          <cell r="O271" t="str">
            <v>BPD KALSEL</v>
          </cell>
          <cell r="P271" t="str">
            <v>705002616732000</v>
          </cell>
          <cell r="Q271" t="str">
            <v>0010301142336</v>
          </cell>
          <cell r="R271" t="str">
            <v>K3</v>
          </cell>
          <cell r="S271">
            <v>2</v>
          </cell>
          <cell r="T271">
            <v>1</v>
          </cell>
          <cell r="U271" t="str">
            <v>3</v>
          </cell>
          <cell r="V271">
            <v>2966500</v>
          </cell>
          <cell r="W271">
            <v>296650</v>
          </cell>
          <cell r="X271">
            <v>118660</v>
          </cell>
          <cell r="Y271">
            <v>415310</v>
          </cell>
          <cell r="Z271">
            <v>0</v>
          </cell>
          <cell r="AA271">
            <v>0</v>
          </cell>
          <cell r="AB271">
            <v>0</v>
          </cell>
          <cell r="AC271">
            <v>185000</v>
          </cell>
          <cell r="AD271">
            <v>289680</v>
          </cell>
          <cell r="AE271">
            <v>0</v>
          </cell>
          <cell r="AF271">
            <v>87</v>
          </cell>
          <cell r="AG271">
            <v>142672</v>
          </cell>
          <cell r="AH271">
            <v>7120</v>
          </cell>
          <cell r="AI271">
            <v>21359</v>
          </cell>
          <cell r="AJ271">
            <v>109909</v>
          </cell>
          <cell r="AK271" t="str">
            <v>0</v>
          </cell>
          <cell r="AL271">
            <v>35668</v>
          </cell>
          <cell r="AM271">
            <v>0</v>
          </cell>
          <cell r="AN271" t="str">
            <v>0</v>
          </cell>
          <cell r="AO271">
            <v>316728</v>
          </cell>
          <cell r="AP271">
            <v>3711000</v>
          </cell>
          <cell r="AQ271">
            <v>0</v>
          </cell>
          <cell r="AR271">
            <v>0</v>
          </cell>
          <cell r="AS271" t="str">
            <v>0</v>
          </cell>
          <cell r="AT271" t="str">
            <v>0</v>
          </cell>
          <cell r="AU271" t="str">
            <v>062</v>
          </cell>
          <cell r="AV271" t="str">
            <v>DINAS PENDIDIKAN - PPPK</v>
          </cell>
          <cell r="AW271" t="str">
            <v>SDN KELAYAN TIMUR 03</v>
          </cell>
          <cell r="AX271" t="str">
            <v>S - 33</v>
          </cell>
        </row>
        <row r="272">
          <cell r="A272" t="str">
            <v>199010012022212005</v>
          </cell>
          <cell r="B272" t="str">
            <v>ANGIE ERLIANTY, S.Pd</v>
          </cell>
          <cell r="C272" t="str">
            <v>6371024110900007</v>
          </cell>
          <cell r="D272" t="str">
            <v>01-Oct-90</v>
          </cell>
          <cell r="F272" t="str">
            <v>JFU</v>
          </cell>
          <cell r="G272" t="str">
            <v>00</v>
          </cell>
          <cell r="H272" t="str">
            <v>III/a</v>
          </cell>
          <cell r="I272" t="str">
            <v>P3K</v>
          </cell>
          <cell r="K272" t="str">
            <v>TIDAK</v>
          </cell>
          <cell r="N272" t="str">
            <v>122</v>
          </cell>
          <cell r="O272" t="str">
            <v>BPD KALSEL</v>
          </cell>
          <cell r="P272" t="str">
            <v>165507377731000</v>
          </cell>
          <cell r="Q272" t="str">
            <v>0010301163531</v>
          </cell>
          <cell r="R272" t="str">
            <v>T0</v>
          </cell>
          <cell r="S272">
            <v>0</v>
          </cell>
          <cell r="T272">
            <v>0</v>
          </cell>
          <cell r="U272" t="str">
            <v>0</v>
          </cell>
          <cell r="V272">
            <v>2966500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185000</v>
          </cell>
          <cell r="AD272">
            <v>72420</v>
          </cell>
          <cell r="AE272">
            <v>0</v>
          </cell>
          <cell r="AF272">
            <v>6</v>
          </cell>
          <cell r="AG272">
            <v>126060</v>
          </cell>
          <cell r="AH272">
            <v>7120</v>
          </cell>
          <cell r="AI272">
            <v>21359</v>
          </cell>
          <cell r="AJ272">
            <v>96411</v>
          </cell>
          <cell r="AK272" t="str">
            <v>0</v>
          </cell>
          <cell r="AL272">
            <v>31515</v>
          </cell>
          <cell r="AM272">
            <v>0</v>
          </cell>
          <cell r="AN272" t="str">
            <v>0</v>
          </cell>
          <cell r="AO272">
            <v>282465</v>
          </cell>
          <cell r="AP272">
            <v>3096000</v>
          </cell>
          <cell r="AQ272">
            <v>0</v>
          </cell>
          <cell r="AR272">
            <v>0</v>
          </cell>
          <cell r="AS272" t="str">
            <v>0</v>
          </cell>
          <cell r="AT272" t="str">
            <v>0</v>
          </cell>
          <cell r="AU272" t="str">
            <v>062</v>
          </cell>
          <cell r="AV272" t="str">
            <v>DINAS PENDIDIKAN - PPPK</v>
          </cell>
          <cell r="AW272" t="str">
            <v>SDN KELAYAN TIMUR 03</v>
          </cell>
          <cell r="AX272" t="str">
            <v>S - 33</v>
          </cell>
        </row>
        <row r="273">
          <cell r="A273" t="str">
            <v>199205122022212013</v>
          </cell>
          <cell r="B273" t="str">
            <v>RATNA RIANNOOR, S.Pd.I</v>
          </cell>
          <cell r="C273" t="str">
            <v>6371025205920002</v>
          </cell>
          <cell r="D273" t="str">
            <v>12-May-92</v>
          </cell>
          <cell r="F273" t="str">
            <v>JFU</v>
          </cell>
          <cell r="G273" t="str">
            <v>00</v>
          </cell>
          <cell r="H273" t="str">
            <v>III/a</v>
          </cell>
          <cell r="I273" t="str">
            <v>P3K</v>
          </cell>
          <cell r="K273" t="str">
            <v>TIDAK</v>
          </cell>
          <cell r="N273" t="str">
            <v>122</v>
          </cell>
          <cell r="O273" t="str">
            <v>BPD KALSEL</v>
          </cell>
          <cell r="P273" t="str">
            <v>968808196736000</v>
          </cell>
          <cell r="Q273" t="str">
            <v>3200582674</v>
          </cell>
          <cell r="R273" t="str">
            <v>T0</v>
          </cell>
          <cell r="S273">
            <v>0</v>
          </cell>
          <cell r="T273">
            <v>0</v>
          </cell>
          <cell r="U273" t="str">
            <v>0</v>
          </cell>
          <cell r="V273">
            <v>2966500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185000</v>
          </cell>
          <cell r="AD273">
            <v>72420</v>
          </cell>
          <cell r="AE273">
            <v>0</v>
          </cell>
          <cell r="AF273">
            <v>6</v>
          </cell>
          <cell r="AG273">
            <v>126060</v>
          </cell>
          <cell r="AH273">
            <v>7120</v>
          </cell>
          <cell r="AI273">
            <v>21359</v>
          </cell>
          <cell r="AJ273">
            <v>96411</v>
          </cell>
          <cell r="AK273" t="str">
            <v>0</v>
          </cell>
          <cell r="AL273">
            <v>31515</v>
          </cell>
          <cell r="AM273">
            <v>0</v>
          </cell>
          <cell r="AN273" t="str">
            <v>0</v>
          </cell>
          <cell r="AO273">
            <v>282465</v>
          </cell>
          <cell r="AP273">
            <v>3096000</v>
          </cell>
          <cell r="AQ273">
            <v>0</v>
          </cell>
          <cell r="AR273">
            <v>0</v>
          </cell>
          <cell r="AS273" t="str">
            <v>0</v>
          </cell>
          <cell r="AT273" t="str">
            <v>0</v>
          </cell>
          <cell r="AU273" t="str">
            <v>062</v>
          </cell>
          <cell r="AV273" t="str">
            <v>DINAS PENDIDIKAN - PPPK</v>
          </cell>
          <cell r="AW273" t="str">
            <v>SDN KELAYAN TIMUR 03</v>
          </cell>
          <cell r="AX273" t="str">
            <v>S - 33</v>
          </cell>
        </row>
        <row r="274">
          <cell r="A274" t="str">
            <v>199503132022212007</v>
          </cell>
          <cell r="B274" t="str">
            <v>DINA TYSA RINA, S.Pd</v>
          </cell>
          <cell r="C274" t="str">
            <v>6371015303950005</v>
          </cell>
          <cell r="D274" t="str">
            <v>13-Mar-95</v>
          </cell>
          <cell r="F274" t="str">
            <v>JFU</v>
          </cell>
          <cell r="G274" t="str">
            <v>00</v>
          </cell>
          <cell r="H274" t="str">
            <v>III/a</v>
          </cell>
          <cell r="I274" t="str">
            <v>P3K</v>
          </cell>
          <cell r="K274" t="str">
            <v>TIDAK</v>
          </cell>
          <cell r="N274" t="str">
            <v>122</v>
          </cell>
          <cell r="O274" t="str">
            <v>BPD KALSEL</v>
          </cell>
          <cell r="P274" t="str">
            <v>840341044731000</v>
          </cell>
          <cell r="Q274" t="str">
            <v>3200517805</v>
          </cell>
          <cell r="R274" t="str">
            <v>T0</v>
          </cell>
          <cell r="S274">
            <v>0</v>
          </cell>
          <cell r="T274">
            <v>0</v>
          </cell>
          <cell r="U274" t="str">
            <v>0</v>
          </cell>
          <cell r="V274">
            <v>2966500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185000</v>
          </cell>
          <cell r="AD274">
            <v>72420</v>
          </cell>
          <cell r="AE274">
            <v>0</v>
          </cell>
          <cell r="AF274">
            <v>6</v>
          </cell>
          <cell r="AG274">
            <v>126060</v>
          </cell>
          <cell r="AH274">
            <v>7120</v>
          </cell>
          <cell r="AI274">
            <v>21359</v>
          </cell>
          <cell r="AJ274">
            <v>96411</v>
          </cell>
          <cell r="AK274" t="str">
            <v>0</v>
          </cell>
          <cell r="AL274">
            <v>31515</v>
          </cell>
          <cell r="AM274">
            <v>0</v>
          </cell>
          <cell r="AN274" t="str">
            <v>0</v>
          </cell>
          <cell r="AO274">
            <v>282465</v>
          </cell>
          <cell r="AP274">
            <v>3096000</v>
          </cell>
          <cell r="AQ274">
            <v>0</v>
          </cell>
          <cell r="AR274">
            <v>0</v>
          </cell>
          <cell r="AS274" t="str">
            <v>0</v>
          </cell>
          <cell r="AT274" t="str">
            <v>0</v>
          </cell>
          <cell r="AU274" t="str">
            <v>062</v>
          </cell>
          <cell r="AV274" t="str">
            <v>DINAS PENDIDIKAN - PPPK</v>
          </cell>
          <cell r="AW274" t="str">
            <v>SDN KELAYAN TIMUR 03</v>
          </cell>
          <cell r="AX274" t="str">
            <v>S - 33</v>
          </cell>
        </row>
        <row r="275">
          <cell r="A275" t="str">
            <v>199511072022212004</v>
          </cell>
          <cell r="B275" t="str">
            <v>SRI HARDIYATI, S.Pd</v>
          </cell>
          <cell r="C275" t="str">
            <v>6306084711950003</v>
          </cell>
          <cell r="D275" t="str">
            <v>07-Nov-95</v>
          </cell>
          <cell r="F275" t="str">
            <v>JFU</v>
          </cell>
          <cell r="G275" t="str">
            <v>00</v>
          </cell>
          <cell r="H275" t="str">
            <v>III/a</v>
          </cell>
          <cell r="I275" t="str">
            <v>P3K</v>
          </cell>
          <cell r="K275" t="str">
            <v>TIDAK</v>
          </cell>
          <cell r="N275" t="str">
            <v>122</v>
          </cell>
          <cell r="O275" t="str">
            <v>BPD KALSEL</v>
          </cell>
          <cell r="P275" t="str">
            <v>650202930731000</v>
          </cell>
          <cell r="Q275" t="str">
            <v>3200585727</v>
          </cell>
          <cell r="R275" t="str">
            <v>T0</v>
          </cell>
          <cell r="S275">
            <v>0</v>
          </cell>
          <cell r="T275">
            <v>0</v>
          </cell>
          <cell r="U275" t="str">
            <v>0</v>
          </cell>
          <cell r="V275">
            <v>2966500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185000</v>
          </cell>
          <cell r="AD275">
            <v>72420</v>
          </cell>
          <cell r="AE275">
            <v>0</v>
          </cell>
          <cell r="AF275">
            <v>6</v>
          </cell>
          <cell r="AG275">
            <v>126060</v>
          </cell>
          <cell r="AH275">
            <v>7120</v>
          </cell>
          <cell r="AI275">
            <v>21359</v>
          </cell>
          <cell r="AJ275">
            <v>96411</v>
          </cell>
          <cell r="AK275" t="str">
            <v>0</v>
          </cell>
          <cell r="AL275">
            <v>31515</v>
          </cell>
          <cell r="AM275">
            <v>0</v>
          </cell>
          <cell r="AN275" t="str">
            <v>0</v>
          </cell>
          <cell r="AO275">
            <v>282465</v>
          </cell>
          <cell r="AP275">
            <v>3096000</v>
          </cell>
          <cell r="AQ275">
            <v>0</v>
          </cell>
          <cell r="AR275">
            <v>0</v>
          </cell>
          <cell r="AS275" t="str">
            <v>0</v>
          </cell>
          <cell r="AT275" t="str">
            <v>0</v>
          </cell>
          <cell r="AU275" t="str">
            <v>062</v>
          </cell>
          <cell r="AV275" t="str">
            <v>DINAS PENDIDIKAN - PPPK</v>
          </cell>
          <cell r="AW275" t="str">
            <v>SDN KELAYAN TIMUR 03</v>
          </cell>
          <cell r="AX275" t="str">
            <v>S - 33</v>
          </cell>
        </row>
        <row r="276">
          <cell r="A276" t="str">
            <v>199612302022212002</v>
          </cell>
          <cell r="B276" t="str">
            <v>QOYYIMAH, S.Pd</v>
          </cell>
          <cell r="C276" t="str">
            <v>6371037012960008</v>
          </cell>
          <cell r="D276" t="str">
            <v>30-Dec-96</v>
          </cell>
          <cell r="F276" t="str">
            <v>JFU</v>
          </cell>
          <cell r="G276" t="str">
            <v>00</v>
          </cell>
          <cell r="H276" t="str">
            <v>III/a</v>
          </cell>
          <cell r="I276" t="str">
            <v>P3K</v>
          </cell>
          <cell r="K276" t="str">
            <v>TIDAK</v>
          </cell>
          <cell r="N276" t="str">
            <v>122</v>
          </cell>
          <cell r="O276" t="str">
            <v>BPD KALSEL</v>
          </cell>
          <cell r="P276" t="str">
            <v>942162249731000</v>
          </cell>
          <cell r="Q276" t="str">
            <v>0170301054598</v>
          </cell>
          <cell r="R276" t="str">
            <v>T0</v>
          </cell>
          <cell r="S276">
            <v>0</v>
          </cell>
          <cell r="T276">
            <v>0</v>
          </cell>
          <cell r="U276" t="str">
            <v>0</v>
          </cell>
          <cell r="V276">
            <v>2966500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185000</v>
          </cell>
          <cell r="AD276">
            <v>72420</v>
          </cell>
          <cell r="AE276">
            <v>0</v>
          </cell>
          <cell r="AF276">
            <v>6</v>
          </cell>
          <cell r="AG276">
            <v>126060</v>
          </cell>
          <cell r="AH276">
            <v>7120</v>
          </cell>
          <cell r="AI276">
            <v>21359</v>
          </cell>
          <cell r="AJ276">
            <v>96411</v>
          </cell>
          <cell r="AK276" t="str">
            <v>0</v>
          </cell>
          <cell r="AL276">
            <v>31515</v>
          </cell>
          <cell r="AM276">
            <v>0</v>
          </cell>
          <cell r="AN276" t="str">
            <v>0</v>
          </cell>
          <cell r="AO276">
            <v>282465</v>
          </cell>
          <cell r="AP276">
            <v>3096000</v>
          </cell>
          <cell r="AQ276">
            <v>0</v>
          </cell>
          <cell r="AR276">
            <v>0</v>
          </cell>
          <cell r="AS276" t="str">
            <v>0</v>
          </cell>
          <cell r="AT276" t="str">
            <v>0</v>
          </cell>
          <cell r="AU276" t="str">
            <v>062</v>
          </cell>
          <cell r="AV276" t="str">
            <v>DINAS PENDIDIKAN - PPPK</v>
          </cell>
          <cell r="AW276" t="str">
            <v>SDN KELAYAN TIMUR 03</v>
          </cell>
          <cell r="AX276" t="str">
            <v>S - 33</v>
          </cell>
        </row>
        <row r="277">
          <cell r="A277" t="str">
            <v>198505132022212016</v>
          </cell>
          <cell r="B277" t="str">
            <v>MILIYA MARNI, S.Pd</v>
          </cell>
          <cell r="C277" t="str">
            <v>6371015305850006</v>
          </cell>
          <cell r="D277" t="str">
            <v>13-May-85</v>
          </cell>
          <cell r="F277" t="str">
            <v>JFU</v>
          </cell>
          <cell r="G277" t="str">
            <v>00</v>
          </cell>
          <cell r="H277" t="str">
            <v>III/a</v>
          </cell>
          <cell r="I277" t="str">
            <v>P3K</v>
          </cell>
          <cell r="K277" t="str">
            <v>YA</v>
          </cell>
          <cell r="M277" t="str">
            <v>MUHAMMAD NOR</v>
          </cell>
          <cell r="N277" t="str">
            <v>122</v>
          </cell>
          <cell r="O277" t="str">
            <v>BPD KALSEL</v>
          </cell>
          <cell r="P277" t="str">
            <v>167252535731000</v>
          </cell>
          <cell r="Q277" t="str">
            <v>0010301347648</v>
          </cell>
          <cell r="R277" t="str">
            <v>K2</v>
          </cell>
          <cell r="S277">
            <v>1</v>
          </cell>
          <cell r="T277">
            <v>1</v>
          </cell>
          <cell r="U277" t="str">
            <v>2</v>
          </cell>
          <cell r="V277">
            <v>2966500</v>
          </cell>
          <cell r="W277">
            <v>296650</v>
          </cell>
          <cell r="X277">
            <v>59330</v>
          </cell>
          <cell r="Y277">
            <v>355980</v>
          </cell>
          <cell r="Z277">
            <v>0</v>
          </cell>
          <cell r="AA277">
            <v>0</v>
          </cell>
          <cell r="AB277">
            <v>0</v>
          </cell>
          <cell r="AC277">
            <v>185000</v>
          </cell>
          <cell r="AD277">
            <v>217260</v>
          </cell>
          <cell r="AE277">
            <v>0</v>
          </cell>
          <cell r="AF277">
            <v>16</v>
          </cell>
          <cell r="AG277">
            <v>140299</v>
          </cell>
          <cell r="AH277">
            <v>7120</v>
          </cell>
          <cell r="AI277">
            <v>21359</v>
          </cell>
          <cell r="AJ277">
            <v>107981</v>
          </cell>
          <cell r="AK277" t="str">
            <v>0</v>
          </cell>
          <cell r="AL277">
            <v>35075</v>
          </cell>
          <cell r="AM277">
            <v>0</v>
          </cell>
          <cell r="AN277" t="str">
            <v>0</v>
          </cell>
          <cell r="AO277">
            <v>311834</v>
          </cell>
          <cell r="AP277">
            <v>3581700</v>
          </cell>
          <cell r="AQ277">
            <v>0</v>
          </cell>
          <cell r="AR277">
            <v>0</v>
          </cell>
          <cell r="AS277" t="str">
            <v>0</v>
          </cell>
          <cell r="AT277" t="str">
            <v>0</v>
          </cell>
          <cell r="AU277" t="str">
            <v>062</v>
          </cell>
          <cell r="AV277" t="str">
            <v>DINAS PENDIDIKAN - PPPK</v>
          </cell>
          <cell r="AW277" t="str">
            <v>SDN KELAYAN TIMUR 05</v>
          </cell>
          <cell r="AX277" t="str">
            <v>S - 34</v>
          </cell>
        </row>
        <row r="278">
          <cell r="A278" t="str">
            <v>199503162022211003</v>
          </cell>
          <cell r="B278" t="str">
            <v>MUHAMMAD FAISAL, S.Pd</v>
          </cell>
          <cell r="C278" t="str">
            <v>6371011603950004</v>
          </cell>
          <cell r="D278" t="str">
            <v>16-Mar-95</v>
          </cell>
          <cell r="F278" t="str">
            <v>JFU</v>
          </cell>
          <cell r="G278" t="str">
            <v>00</v>
          </cell>
          <cell r="H278" t="str">
            <v>III/a</v>
          </cell>
          <cell r="I278" t="str">
            <v>P3K</v>
          </cell>
          <cell r="K278" t="str">
            <v>YA</v>
          </cell>
          <cell r="M278" t="str">
            <v>GINA RISKIANI</v>
          </cell>
          <cell r="N278" t="str">
            <v>122</v>
          </cell>
          <cell r="O278" t="str">
            <v>BPD KALSEL</v>
          </cell>
          <cell r="P278" t="str">
            <v>847896644731000</v>
          </cell>
          <cell r="Q278" t="str">
            <v>0010301405772</v>
          </cell>
          <cell r="R278" t="str">
            <v>K2</v>
          </cell>
          <cell r="S278">
            <v>1</v>
          </cell>
          <cell r="T278">
            <v>1</v>
          </cell>
          <cell r="U278" t="str">
            <v>2</v>
          </cell>
          <cell r="V278">
            <v>2966500</v>
          </cell>
          <cell r="W278">
            <v>296650</v>
          </cell>
          <cell r="X278">
            <v>59330</v>
          </cell>
          <cell r="Y278">
            <v>355980</v>
          </cell>
          <cell r="Z278">
            <v>0</v>
          </cell>
          <cell r="AA278">
            <v>0</v>
          </cell>
          <cell r="AB278">
            <v>0</v>
          </cell>
          <cell r="AC278">
            <v>185000</v>
          </cell>
          <cell r="AD278">
            <v>217260</v>
          </cell>
          <cell r="AE278">
            <v>0</v>
          </cell>
          <cell r="AF278">
            <v>16</v>
          </cell>
          <cell r="AG278">
            <v>140299</v>
          </cell>
          <cell r="AH278">
            <v>7120</v>
          </cell>
          <cell r="AI278">
            <v>21359</v>
          </cell>
          <cell r="AJ278">
            <v>107981</v>
          </cell>
          <cell r="AK278" t="str">
            <v>0</v>
          </cell>
          <cell r="AL278">
            <v>35075</v>
          </cell>
          <cell r="AM278">
            <v>0</v>
          </cell>
          <cell r="AN278" t="str">
            <v>0</v>
          </cell>
          <cell r="AO278">
            <v>311834</v>
          </cell>
          <cell r="AP278">
            <v>3581700</v>
          </cell>
          <cell r="AQ278">
            <v>0</v>
          </cell>
          <cell r="AR278">
            <v>0</v>
          </cell>
          <cell r="AS278" t="str">
            <v>0</v>
          </cell>
          <cell r="AT278" t="str">
            <v>0</v>
          </cell>
          <cell r="AU278" t="str">
            <v>062</v>
          </cell>
          <cell r="AV278" t="str">
            <v>DINAS PENDIDIKAN - PPPK</v>
          </cell>
          <cell r="AW278" t="str">
            <v>SDN KELAYAN TIMUR 05</v>
          </cell>
          <cell r="AX278" t="str">
            <v>S - 34</v>
          </cell>
        </row>
        <row r="279">
          <cell r="A279" t="str">
            <v>198212172022212008</v>
          </cell>
          <cell r="B279" t="str">
            <v>HERLINA KUSRINI, S.Pd</v>
          </cell>
          <cell r="C279" t="str">
            <v>6371015712820012</v>
          </cell>
          <cell r="D279" t="str">
            <v>17-Dec-82</v>
          </cell>
          <cell r="F279" t="str">
            <v>JFU</v>
          </cell>
          <cell r="G279" t="str">
            <v>00</v>
          </cell>
          <cell r="H279" t="str">
            <v>III/a</v>
          </cell>
          <cell r="I279" t="str">
            <v>P3K</v>
          </cell>
          <cell r="K279" t="str">
            <v>TIDAK</v>
          </cell>
          <cell r="N279" t="str">
            <v>122</v>
          </cell>
          <cell r="O279" t="str">
            <v>BPD KALSEL</v>
          </cell>
          <cell r="P279" t="str">
            <v>167508472731000</v>
          </cell>
          <cell r="Q279" t="str">
            <v>0200309038054</v>
          </cell>
          <cell r="R279" t="str">
            <v>T2</v>
          </cell>
          <cell r="S279">
            <v>2</v>
          </cell>
          <cell r="T279">
            <v>0</v>
          </cell>
          <cell r="U279" t="str">
            <v>2</v>
          </cell>
          <cell r="V279">
            <v>2966500</v>
          </cell>
          <cell r="W279">
            <v>0</v>
          </cell>
          <cell r="X279">
            <v>118660</v>
          </cell>
          <cell r="Y279">
            <v>118660</v>
          </cell>
          <cell r="Z279">
            <v>0</v>
          </cell>
          <cell r="AA279">
            <v>0</v>
          </cell>
          <cell r="AB279">
            <v>0</v>
          </cell>
          <cell r="AC279">
            <v>185000</v>
          </cell>
          <cell r="AD279">
            <v>217260</v>
          </cell>
          <cell r="AE279">
            <v>0</v>
          </cell>
          <cell r="AF279">
            <v>50</v>
          </cell>
          <cell r="AG279">
            <v>130806</v>
          </cell>
          <cell r="AH279">
            <v>7120</v>
          </cell>
          <cell r="AI279">
            <v>21359</v>
          </cell>
          <cell r="AJ279">
            <v>100268</v>
          </cell>
          <cell r="AK279" t="str">
            <v>0</v>
          </cell>
          <cell r="AL279">
            <v>32702</v>
          </cell>
          <cell r="AM279">
            <v>0</v>
          </cell>
          <cell r="AN279" t="str">
            <v>0</v>
          </cell>
          <cell r="AO279">
            <v>292255</v>
          </cell>
          <cell r="AP279">
            <v>3354500</v>
          </cell>
          <cell r="AQ279">
            <v>0</v>
          </cell>
          <cell r="AR279">
            <v>0</v>
          </cell>
          <cell r="AS279" t="str">
            <v>0</v>
          </cell>
          <cell r="AT279" t="str">
            <v>0</v>
          </cell>
          <cell r="AU279" t="str">
            <v>062</v>
          </cell>
          <cell r="AV279" t="str">
            <v>DINAS PENDIDIKAN - PPPK</v>
          </cell>
          <cell r="AW279" t="str">
            <v>SDN KELAYAN TIMUR 06</v>
          </cell>
          <cell r="AX279" t="str">
            <v>S - 35</v>
          </cell>
        </row>
        <row r="280">
          <cell r="A280" t="str">
            <v>198502192022212010</v>
          </cell>
          <cell r="B280" t="str">
            <v>LIA MAWARNI, S.Pd.</v>
          </cell>
          <cell r="C280" t="str">
            <v>6371045902850007</v>
          </cell>
          <cell r="D280" t="str">
            <v>19-Feb-85</v>
          </cell>
          <cell r="F280" t="str">
            <v>JFU</v>
          </cell>
          <cell r="G280" t="str">
            <v>00</v>
          </cell>
          <cell r="H280" t="str">
            <v>III/a</v>
          </cell>
          <cell r="I280" t="str">
            <v>P3K</v>
          </cell>
          <cell r="K280" t="str">
            <v>YA</v>
          </cell>
          <cell r="M280" t="str">
            <v>MUHAMMAD TAUFIK, S. PD</v>
          </cell>
          <cell r="N280" t="str">
            <v>122</v>
          </cell>
          <cell r="O280" t="str">
            <v>BPD KALSEL</v>
          </cell>
          <cell r="P280" t="str">
            <v>167508464731000</v>
          </cell>
          <cell r="Q280" t="str">
            <v>0010301165798</v>
          </cell>
          <cell r="R280" t="str">
            <v>K2</v>
          </cell>
          <cell r="S280">
            <v>1</v>
          </cell>
          <cell r="T280">
            <v>1</v>
          </cell>
          <cell r="U280" t="str">
            <v>2</v>
          </cell>
          <cell r="V280">
            <v>2966500</v>
          </cell>
          <cell r="W280">
            <v>296650</v>
          </cell>
          <cell r="X280">
            <v>59330</v>
          </cell>
          <cell r="Y280">
            <v>355980</v>
          </cell>
          <cell r="Z280">
            <v>0</v>
          </cell>
          <cell r="AA280">
            <v>0</v>
          </cell>
          <cell r="AB280">
            <v>0</v>
          </cell>
          <cell r="AC280">
            <v>185000</v>
          </cell>
          <cell r="AD280">
            <v>217260</v>
          </cell>
          <cell r="AE280">
            <v>0</v>
          </cell>
          <cell r="AF280">
            <v>16</v>
          </cell>
          <cell r="AG280">
            <v>140299</v>
          </cell>
          <cell r="AH280">
            <v>7120</v>
          </cell>
          <cell r="AI280">
            <v>21359</v>
          </cell>
          <cell r="AJ280">
            <v>107981</v>
          </cell>
          <cell r="AK280" t="str">
            <v>0</v>
          </cell>
          <cell r="AL280">
            <v>35075</v>
          </cell>
          <cell r="AM280">
            <v>0</v>
          </cell>
          <cell r="AN280" t="str">
            <v>0</v>
          </cell>
          <cell r="AO280">
            <v>311834</v>
          </cell>
          <cell r="AP280">
            <v>3581700</v>
          </cell>
          <cell r="AQ280">
            <v>0</v>
          </cell>
          <cell r="AR280">
            <v>0</v>
          </cell>
          <cell r="AS280" t="str">
            <v>0</v>
          </cell>
          <cell r="AT280" t="str">
            <v>0</v>
          </cell>
          <cell r="AU280" t="str">
            <v>062</v>
          </cell>
          <cell r="AV280" t="str">
            <v>DINAS PENDIDIKAN - PPPK</v>
          </cell>
          <cell r="AW280" t="str">
            <v>SDN KELAYAN TIMUR 06</v>
          </cell>
          <cell r="AX280" t="str">
            <v>S - 35</v>
          </cell>
        </row>
        <row r="281">
          <cell r="A281" t="str">
            <v>198209152022212010</v>
          </cell>
          <cell r="B281" t="str">
            <v>KHAIRIAH, S.Pd</v>
          </cell>
          <cell r="C281" t="str">
            <v>6371015509820008</v>
          </cell>
          <cell r="D281" t="str">
            <v>15-Sep-82</v>
          </cell>
          <cell r="F281" t="str">
            <v>JFU</v>
          </cell>
          <cell r="G281" t="str">
            <v>00</v>
          </cell>
          <cell r="H281" t="str">
            <v>III/a</v>
          </cell>
          <cell r="I281" t="str">
            <v>P3K</v>
          </cell>
          <cell r="K281" t="str">
            <v>YA</v>
          </cell>
          <cell r="M281" t="str">
            <v>RASYID</v>
          </cell>
          <cell r="N281" t="str">
            <v>122</v>
          </cell>
          <cell r="O281" t="str">
            <v>BPD KALSEL</v>
          </cell>
          <cell r="P281" t="str">
            <v>159643675731000</v>
          </cell>
          <cell r="Q281" t="str">
            <v>0010301414289</v>
          </cell>
          <cell r="R281" t="str">
            <v>K3</v>
          </cell>
          <cell r="S281">
            <v>2</v>
          </cell>
          <cell r="T281">
            <v>1</v>
          </cell>
          <cell r="U281" t="str">
            <v>3</v>
          </cell>
          <cell r="V281">
            <v>2966500</v>
          </cell>
          <cell r="W281">
            <v>296650</v>
          </cell>
          <cell r="X281">
            <v>118660</v>
          </cell>
          <cell r="Y281">
            <v>415310</v>
          </cell>
          <cell r="Z281">
            <v>0</v>
          </cell>
          <cell r="AA281">
            <v>0</v>
          </cell>
          <cell r="AB281">
            <v>0</v>
          </cell>
          <cell r="AC281">
            <v>185000</v>
          </cell>
          <cell r="AD281">
            <v>289680</v>
          </cell>
          <cell r="AE281">
            <v>0</v>
          </cell>
          <cell r="AF281">
            <v>87</v>
          </cell>
          <cell r="AG281">
            <v>142672</v>
          </cell>
          <cell r="AH281">
            <v>7120</v>
          </cell>
          <cell r="AI281">
            <v>21359</v>
          </cell>
          <cell r="AJ281">
            <v>109909</v>
          </cell>
          <cell r="AK281" t="str">
            <v>0</v>
          </cell>
          <cell r="AL281">
            <v>35668</v>
          </cell>
          <cell r="AM281">
            <v>0</v>
          </cell>
          <cell r="AN281" t="str">
            <v>0</v>
          </cell>
          <cell r="AO281">
            <v>316728</v>
          </cell>
          <cell r="AP281">
            <v>3711000</v>
          </cell>
          <cell r="AQ281">
            <v>0</v>
          </cell>
          <cell r="AR281">
            <v>0</v>
          </cell>
          <cell r="AS281" t="str">
            <v>0</v>
          </cell>
          <cell r="AT281" t="str">
            <v>0</v>
          </cell>
          <cell r="AU281" t="str">
            <v>062</v>
          </cell>
          <cell r="AV281" t="str">
            <v>DINAS PENDIDIKAN - PPPK</v>
          </cell>
          <cell r="AW281" t="str">
            <v>SDN KELAYAN TIMUR 07</v>
          </cell>
          <cell r="AX281" t="str">
            <v>S - 36</v>
          </cell>
        </row>
        <row r="282">
          <cell r="A282" t="str">
            <v>199306242022212009</v>
          </cell>
          <cell r="B282" t="str">
            <v>RIEZA AZIZAH, S.Pd.I</v>
          </cell>
          <cell r="C282" t="str">
            <v>6371016406930008</v>
          </cell>
          <cell r="D282" t="str">
            <v>24-Jun-93</v>
          </cell>
          <cell r="F282" t="str">
            <v>JFU</v>
          </cell>
          <cell r="G282" t="str">
            <v>00</v>
          </cell>
          <cell r="H282" t="str">
            <v>III/a</v>
          </cell>
          <cell r="I282" t="str">
            <v>P3K</v>
          </cell>
          <cell r="K282" t="str">
            <v>YA</v>
          </cell>
          <cell r="M282" t="str">
            <v>IMAM SARRUJI</v>
          </cell>
          <cell r="N282" t="str">
            <v>122</v>
          </cell>
          <cell r="O282" t="str">
            <v>BPD KALSEL</v>
          </cell>
          <cell r="P282" t="str">
            <v>940907421736000</v>
          </cell>
          <cell r="Q282" t="str">
            <v>0160301042853</v>
          </cell>
          <cell r="R282" t="str">
            <v>K2</v>
          </cell>
          <cell r="S282">
            <v>1</v>
          </cell>
          <cell r="T282">
            <v>1</v>
          </cell>
          <cell r="U282" t="str">
            <v>2</v>
          </cell>
          <cell r="V282">
            <v>2966500</v>
          </cell>
          <cell r="W282">
            <v>296650</v>
          </cell>
          <cell r="X282">
            <v>59330</v>
          </cell>
          <cell r="Y282">
            <v>355980</v>
          </cell>
          <cell r="Z282">
            <v>0</v>
          </cell>
          <cell r="AA282">
            <v>0</v>
          </cell>
          <cell r="AB282">
            <v>0</v>
          </cell>
          <cell r="AC282">
            <v>185000</v>
          </cell>
          <cell r="AD282">
            <v>217260</v>
          </cell>
          <cell r="AE282">
            <v>0</v>
          </cell>
          <cell r="AF282">
            <v>16</v>
          </cell>
          <cell r="AG282">
            <v>140299</v>
          </cell>
          <cell r="AH282">
            <v>7120</v>
          </cell>
          <cell r="AI282">
            <v>21359</v>
          </cell>
          <cell r="AJ282">
            <v>107981</v>
          </cell>
          <cell r="AK282" t="str">
            <v>0</v>
          </cell>
          <cell r="AL282">
            <v>35075</v>
          </cell>
          <cell r="AM282">
            <v>0</v>
          </cell>
          <cell r="AN282" t="str">
            <v>0</v>
          </cell>
          <cell r="AO282">
            <v>311834</v>
          </cell>
          <cell r="AP282">
            <v>3581700</v>
          </cell>
          <cell r="AQ282">
            <v>0</v>
          </cell>
          <cell r="AR282">
            <v>0</v>
          </cell>
          <cell r="AS282" t="str">
            <v>0</v>
          </cell>
          <cell r="AT282" t="str">
            <v>0</v>
          </cell>
          <cell r="AU282" t="str">
            <v>062</v>
          </cell>
          <cell r="AV282" t="str">
            <v>DINAS PENDIDIKAN - PPPK</v>
          </cell>
          <cell r="AW282" t="str">
            <v>SDN KELAYAN TIMUR 07</v>
          </cell>
          <cell r="AX282" t="str">
            <v>S - 36</v>
          </cell>
        </row>
        <row r="283">
          <cell r="A283" t="str">
            <v>198410052022212018</v>
          </cell>
          <cell r="B283" t="str">
            <v>ERNI DWI SARTIKA, S.Pd</v>
          </cell>
          <cell r="C283" t="str">
            <v>6371014510840009</v>
          </cell>
          <cell r="D283" t="str">
            <v>05-Oct-84</v>
          </cell>
          <cell r="F283" t="str">
            <v>JFU</v>
          </cell>
          <cell r="G283" t="str">
            <v>00</v>
          </cell>
          <cell r="H283" t="str">
            <v>III/a</v>
          </cell>
          <cell r="I283" t="str">
            <v>P3K</v>
          </cell>
          <cell r="K283" t="str">
            <v>TIDAK</v>
          </cell>
          <cell r="N283" t="str">
            <v>122</v>
          </cell>
          <cell r="O283" t="str">
            <v>BPD KALSEL</v>
          </cell>
          <cell r="P283" t="str">
            <v>814337416731000</v>
          </cell>
          <cell r="Q283" t="str">
            <v>0010301001818</v>
          </cell>
          <cell r="R283" t="str">
            <v>T0</v>
          </cell>
          <cell r="S283">
            <v>0</v>
          </cell>
          <cell r="T283">
            <v>0</v>
          </cell>
          <cell r="U283" t="str">
            <v>0</v>
          </cell>
          <cell r="V283">
            <v>2966500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185000</v>
          </cell>
          <cell r="AD283">
            <v>72420</v>
          </cell>
          <cell r="AE283">
            <v>0</v>
          </cell>
          <cell r="AF283">
            <v>6</v>
          </cell>
          <cell r="AG283">
            <v>126060</v>
          </cell>
          <cell r="AH283">
            <v>7120</v>
          </cell>
          <cell r="AI283">
            <v>21359</v>
          </cell>
          <cell r="AJ283">
            <v>96411</v>
          </cell>
          <cell r="AK283" t="str">
            <v>0</v>
          </cell>
          <cell r="AL283">
            <v>31515</v>
          </cell>
          <cell r="AM283">
            <v>0</v>
          </cell>
          <cell r="AN283" t="str">
            <v>0</v>
          </cell>
          <cell r="AO283">
            <v>282465</v>
          </cell>
          <cell r="AP283">
            <v>3096000</v>
          </cell>
          <cell r="AQ283">
            <v>0</v>
          </cell>
          <cell r="AR283">
            <v>0</v>
          </cell>
          <cell r="AS283" t="str">
            <v>0</v>
          </cell>
          <cell r="AT283" t="str">
            <v>0</v>
          </cell>
          <cell r="AU283" t="str">
            <v>062</v>
          </cell>
          <cell r="AV283" t="str">
            <v>DINAS PENDIDIKAN - PPPK</v>
          </cell>
          <cell r="AW283" t="str">
            <v>SDN KELAYAN TIMUR 08</v>
          </cell>
          <cell r="AX283" t="str">
            <v>S - 37</v>
          </cell>
        </row>
        <row r="284">
          <cell r="A284" t="str">
            <v>199110272022211003</v>
          </cell>
          <cell r="B284" t="str">
            <v>M. DIANNOR PURNA, S.Pd</v>
          </cell>
          <cell r="C284" t="str">
            <v>6371012710910009</v>
          </cell>
          <cell r="D284" t="str">
            <v>27-Oct-91</v>
          </cell>
          <cell r="F284" t="str">
            <v>JFU</v>
          </cell>
          <cell r="G284" t="str">
            <v>00</v>
          </cell>
          <cell r="H284" t="str">
            <v>III/a</v>
          </cell>
          <cell r="I284" t="str">
            <v>P3K</v>
          </cell>
          <cell r="K284" t="str">
            <v>TIDAK</v>
          </cell>
          <cell r="N284" t="str">
            <v>122</v>
          </cell>
          <cell r="O284" t="str">
            <v>BPD KALSEL</v>
          </cell>
          <cell r="P284" t="str">
            <v>724869748731000</v>
          </cell>
          <cell r="Q284" t="str">
            <v>0010301001917</v>
          </cell>
          <cell r="R284" t="str">
            <v>T0</v>
          </cell>
          <cell r="S284">
            <v>0</v>
          </cell>
          <cell r="T284">
            <v>0</v>
          </cell>
          <cell r="U284" t="str">
            <v>0</v>
          </cell>
          <cell r="V284">
            <v>2966500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185000</v>
          </cell>
          <cell r="AD284">
            <v>72420</v>
          </cell>
          <cell r="AE284">
            <v>0</v>
          </cell>
          <cell r="AF284">
            <v>6</v>
          </cell>
          <cell r="AG284">
            <v>126060</v>
          </cell>
          <cell r="AH284">
            <v>7120</v>
          </cell>
          <cell r="AI284">
            <v>21359</v>
          </cell>
          <cell r="AJ284">
            <v>96411</v>
          </cell>
          <cell r="AK284" t="str">
            <v>0</v>
          </cell>
          <cell r="AL284">
            <v>31515</v>
          </cell>
          <cell r="AM284">
            <v>0</v>
          </cell>
          <cell r="AN284" t="str">
            <v>0</v>
          </cell>
          <cell r="AO284">
            <v>282465</v>
          </cell>
          <cell r="AP284">
            <v>3096000</v>
          </cell>
          <cell r="AQ284">
            <v>0</v>
          </cell>
          <cell r="AR284">
            <v>0</v>
          </cell>
          <cell r="AS284" t="str">
            <v>0</v>
          </cell>
          <cell r="AT284" t="str">
            <v>0</v>
          </cell>
          <cell r="AU284" t="str">
            <v>062</v>
          </cell>
          <cell r="AV284" t="str">
            <v>DINAS PENDIDIKAN - PPPK</v>
          </cell>
          <cell r="AW284" t="str">
            <v>SDN KELAYAN TIMUR 08</v>
          </cell>
          <cell r="AX284" t="str">
            <v>S - 37</v>
          </cell>
        </row>
        <row r="285">
          <cell r="A285" t="str">
            <v>199210212022212004</v>
          </cell>
          <cell r="B285" t="str">
            <v>EVI MELATI, S.Pd</v>
          </cell>
          <cell r="C285" t="str">
            <v>6371016110920008</v>
          </cell>
          <cell r="D285" t="str">
            <v>21-Oct-92</v>
          </cell>
          <cell r="F285" t="str">
            <v>JFU</v>
          </cell>
          <cell r="G285" t="str">
            <v>00</v>
          </cell>
          <cell r="H285" t="str">
            <v>III/a</v>
          </cell>
          <cell r="I285" t="str">
            <v>P3K</v>
          </cell>
          <cell r="K285" t="str">
            <v>YA</v>
          </cell>
          <cell r="M285" t="str">
            <v>AKHMAD AZIRIN</v>
          </cell>
          <cell r="N285" t="str">
            <v>122</v>
          </cell>
          <cell r="O285" t="str">
            <v>BPD KALSEL</v>
          </cell>
          <cell r="P285" t="str">
            <v>902095488736000</v>
          </cell>
          <cell r="Q285" t="str">
            <v>0010301424676</v>
          </cell>
          <cell r="R285" t="str">
            <v>K2</v>
          </cell>
          <cell r="S285">
            <v>1</v>
          </cell>
          <cell r="T285">
            <v>1</v>
          </cell>
          <cell r="U285" t="str">
            <v>2</v>
          </cell>
          <cell r="V285">
            <v>2966500</v>
          </cell>
          <cell r="W285">
            <v>296650</v>
          </cell>
          <cell r="X285">
            <v>59330</v>
          </cell>
          <cell r="Y285">
            <v>355980</v>
          </cell>
          <cell r="Z285">
            <v>0</v>
          </cell>
          <cell r="AA285">
            <v>0</v>
          </cell>
          <cell r="AB285">
            <v>0</v>
          </cell>
          <cell r="AC285">
            <v>185000</v>
          </cell>
          <cell r="AD285">
            <v>217260</v>
          </cell>
          <cell r="AE285">
            <v>0</v>
          </cell>
          <cell r="AF285">
            <v>16</v>
          </cell>
          <cell r="AG285">
            <v>140299</v>
          </cell>
          <cell r="AH285">
            <v>7120</v>
          </cell>
          <cell r="AI285">
            <v>21359</v>
          </cell>
          <cell r="AJ285">
            <v>107981</v>
          </cell>
          <cell r="AK285" t="str">
            <v>0</v>
          </cell>
          <cell r="AL285">
            <v>35075</v>
          </cell>
          <cell r="AM285">
            <v>0</v>
          </cell>
          <cell r="AN285" t="str">
            <v>0</v>
          </cell>
          <cell r="AO285">
            <v>311834</v>
          </cell>
          <cell r="AP285">
            <v>3581700</v>
          </cell>
          <cell r="AQ285">
            <v>0</v>
          </cell>
          <cell r="AR285">
            <v>0</v>
          </cell>
          <cell r="AS285" t="str">
            <v>0</v>
          </cell>
          <cell r="AT285" t="str">
            <v>0</v>
          </cell>
          <cell r="AU285" t="str">
            <v>062</v>
          </cell>
          <cell r="AV285" t="str">
            <v>DINAS PENDIDIKAN - PPPK</v>
          </cell>
          <cell r="AW285" t="str">
            <v>SDN KELAYAN TIMUR 09</v>
          </cell>
          <cell r="AX285" t="str">
            <v>S - 38</v>
          </cell>
        </row>
        <row r="286">
          <cell r="A286" t="str">
            <v>199801302022211002</v>
          </cell>
          <cell r="B286" t="str">
            <v>MUHAMMAD FITRI, S.Pd.</v>
          </cell>
          <cell r="C286" t="str">
            <v>6301041001980002</v>
          </cell>
          <cell r="D286" t="str">
            <v>30-Jan-98</v>
          </cell>
          <cell r="F286" t="str">
            <v>JFU</v>
          </cell>
          <cell r="G286" t="str">
            <v>00</v>
          </cell>
          <cell r="H286" t="str">
            <v>III/a</v>
          </cell>
          <cell r="I286" t="str">
            <v>P3K</v>
          </cell>
          <cell r="K286" t="str">
            <v>TIDAK</v>
          </cell>
          <cell r="N286" t="str">
            <v>122</v>
          </cell>
          <cell r="O286" t="str">
            <v>BPD KALSEL</v>
          </cell>
          <cell r="P286" t="str">
            <v>635489677732000</v>
          </cell>
          <cell r="Q286" t="str">
            <v>3200583522</v>
          </cell>
          <cell r="R286" t="str">
            <v>T0</v>
          </cell>
          <cell r="S286">
            <v>0</v>
          </cell>
          <cell r="T286">
            <v>0</v>
          </cell>
          <cell r="U286" t="str">
            <v>0</v>
          </cell>
          <cell r="V286">
            <v>2966500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185000</v>
          </cell>
          <cell r="AD286">
            <v>72420</v>
          </cell>
          <cell r="AE286">
            <v>0</v>
          </cell>
          <cell r="AF286">
            <v>6</v>
          </cell>
          <cell r="AG286">
            <v>126060</v>
          </cell>
          <cell r="AH286">
            <v>7120</v>
          </cell>
          <cell r="AI286">
            <v>21359</v>
          </cell>
          <cell r="AJ286">
            <v>96411</v>
          </cell>
          <cell r="AK286" t="str">
            <v>0</v>
          </cell>
          <cell r="AL286">
            <v>31515</v>
          </cell>
          <cell r="AM286">
            <v>0</v>
          </cell>
          <cell r="AN286" t="str">
            <v>0</v>
          </cell>
          <cell r="AO286">
            <v>282465</v>
          </cell>
          <cell r="AP286">
            <v>3096000</v>
          </cell>
          <cell r="AQ286">
            <v>0</v>
          </cell>
          <cell r="AR286">
            <v>0</v>
          </cell>
          <cell r="AS286" t="str">
            <v>0</v>
          </cell>
          <cell r="AT286" t="str">
            <v>0</v>
          </cell>
          <cell r="AU286" t="str">
            <v>062</v>
          </cell>
          <cell r="AV286" t="str">
            <v>DINAS PENDIDIKAN - PPPK</v>
          </cell>
          <cell r="AW286" t="str">
            <v>SDN KELAYAN TIMUR 09</v>
          </cell>
          <cell r="AX286" t="str">
            <v>S - 38</v>
          </cell>
        </row>
        <row r="287">
          <cell r="A287" t="str">
            <v>199012262022212007</v>
          </cell>
          <cell r="B287" t="str">
            <v>DESY LISNAYANTI, S.Pd</v>
          </cell>
          <cell r="C287" t="str">
            <v>6371016612900005</v>
          </cell>
          <cell r="D287" t="str">
            <v>26-Dec-90</v>
          </cell>
          <cell r="F287" t="str">
            <v>JFU</v>
          </cell>
          <cell r="G287" t="str">
            <v>00</v>
          </cell>
          <cell r="H287" t="str">
            <v>III/a</v>
          </cell>
          <cell r="I287" t="str">
            <v>P3K</v>
          </cell>
          <cell r="K287" t="str">
            <v>YA</v>
          </cell>
          <cell r="M287" t="str">
            <v>FAUJUDDIN</v>
          </cell>
          <cell r="N287" t="str">
            <v>122</v>
          </cell>
          <cell r="O287" t="str">
            <v>BPD KALSEL</v>
          </cell>
          <cell r="P287" t="str">
            <v>844475178731000</v>
          </cell>
          <cell r="Q287" t="str">
            <v>0010301412572</v>
          </cell>
          <cell r="R287" t="str">
            <v>K2</v>
          </cell>
          <cell r="S287">
            <v>1</v>
          </cell>
          <cell r="T287">
            <v>1</v>
          </cell>
          <cell r="U287" t="str">
            <v>2</v>
          </cell>
          <cell r="V287">
            <v>2966500</v>
          </cell>
          <cell r="W287">
            <v>296650</v>
          </cell>
          <cell r="X287">
            <v>59330</v>
          </cell>
          <cell r="Y287">
            <v>355980</v>
          </cell>
          <cell r="Z287">
            <v>0</v>
          </cell>
          <cell r="AA287">
            <v>0</v>
          </cell>
          <cell r="AB287">
            <v>0</v>
          </cell>
          <cell r="AC287">
            <v>185000</v>
          </cell>
          <cell r="AD287">
            <v>217260</v>
          </cell>
          <cell r="AE287">
            <v>0</v>
          </cell>
          <cell r="AF287">
            <v>16</v>
          </cell>
          <cell r="AG287">
            <v>140299</v>
          </cell>
          <cell r="AH287">
            <v>7120</v>
          </cell>
          <cell r="AI287">
            <v>21359</v>
          </cell>
          <cell r="AJ287">
            <v>107981</v>
          </cell>
          <cell r="AK287" t="str">
            <v>0</v>
          </cell>
          <cell r="AL287">
            <v>35075</v>
          </cell>
          <cell r="AM287">
            <v>0</v>
          </cell>
          <cell r="AN287" t="str">
            <v>0</v>
          </cell>
          <cell r="AO287">
            <v>311834</v>
          </cell>
          <cell r="AP287">
            <v>3581700</v>
          </cell>
          <cell r="AQ287">
            <v>0</v>
          </cell>
          <cell r="AR287">
            <v>0</v>
          </cell>
          <cell r="AS287" t="str">
            <v>0</v>
          </cell>
          <cell r="AT287" t="str">
            <v>0</v>
          </cell>
          <cell r="AU287" t="str">
            <v>062</v>
          </cell>
          <cell r="AV287" t="str">
            <v>DINAS PENDIDIKAN - PPPK</v>
          </cell>
          <cell r="AW287" t="str">
            <v>SDN KELAYAN TIMUR 11</v>
          </cell>
          <cell r="AX287" t="str">
            <v>S - 39</v>
          </cell>
        </row>
        <row r="288">
          <cell r="A288" t="str">
            <v>199608012022212002</v>
          </cell>
          <cell r="B288" t="str">
            <v>SITI ROBIYAH, S.Pd.</v>
          </cell>
          <cell r="C288" t="str">
            <v>6371044108960004</v>
          </cell>
          <cell r="D288" t="str">
            <v>01-Aug-96</v>
          </cell>
          <cell r="F288" t="str">
            <v>JFU</v>
          </cell>
          <cell r="G288" t="str">
            <v>00</v>
          </cell>
          <cell r="H288" t="str">
            <v>III/a</v>
          </cell>
          <cell r="I288" t="str">
            <v>P3K</v>
          </cell>
          <cell r="K288" t="str">
            <v>TIDAK</v>
          </cell>
          <cell r="N288" t="str">
            <v>122</v>
          </cell>
          <cell r="O288" t="str">
            <v>BPD KALSEL</v>
          </cell>
          <cell r="P288" t="str">
            <v>413085267731000</v>
          </cell>
          <cell r="Q288" t="str">
            <v>3200582728</v>
          </cell>
          <cell r="R288" t="str">
            <v>T0</v>
          </cell>
          <cell r="S288">
            <v>0</v>
          </cell>
          <cell r="T288">
            <v>0</v>
          </cell>
          <cell r="U288" t="str">
            <v>0</v>
          </cell>
          <cell r="V288">
            <v>2966500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185000</v>
          </cell>
          <cell r="AD288">
            <v>72420</v>
          </cell>
          <cell r="AE288">
            <v>0</v>
          </cell>
          <cell r="AF288">
            <v>6</v>
          </cell>
          <cell r="AG288">
            <v>126060</v>
          </cell>
          <cell r="AH288">
            <v>7120</v>
          </cell>
          <cell r="AI288">
            <v>21359</v>
          </cell>
          <cell r="AJ288">
            <v>96411</v>
          </cell>
          <cell r="AK288" t="str">
            <v>0</v>
          </cell>
          <cell r="AL288">
            <v>31515</v>
          </cell>
          <cell r="AM288">
            <v>0</v>
          </cell>
          <cell r="AN288" t="str">
            <v>0</v>
          </cell>
          <cell r="AO288">
            <v>282465</v>
          </cell>
          <cell r="AP288">
            <v>3096000</v>
          </cell>
          <cell r="AQ288">
            <v>0</v>
          </cell>
          <cell r="AR288">
            <v>0</v>
          </cell>
          <cell r="AS288" t="str">
            <v>0</v>
          </cell>
          <cell r="AT288" t="str">
            <v>0</v>
          </cell>
          <cell r="AU288" t="str">
            <v>062</v>
          </cell>
          <cell r="AV288" t="str">
            <v>DINAS PENDIDIKAN - PPPK</v>
          </cell>
          <cell r="AW288" t="str">
            <v>SDN KELAYAN TIMUR 11</v>
          </cell>
          <cell r="AX288" t="str">
            <v>S - 39</v>
          </cell>
        </row>
        <row r="289">
          <cell r="A289" t="str">
            <v>199702022022212009</v>
          </cell>
          <cell r="B289" t="str">
            <v>FITRI PEBRIYANTI, S.Pd.</v>
          </cell>
          <cell r="C289" t="str">
            <v>6371014202970008</v>
          </cell>
          <cell r="D289" t="str">
            <v>02-Feb-97</v>
          </cell>
          <cell r="F289" t="str">
            <v>JFU</v>
          </cell>
          <cell r="G289" t="str">
            <v>00</v>
          </cell>
          <cell r="H289" t="str">
            <v>III/a</v>
          </cell>
          <cell r="I289" t="str">
            <v>P3K</v>
          </cell>
          <cell r="K289" t="str">
            <v>YA</v>
          </cell>
          <cell r="M289" t="str">
            <v>MUHAMMAD IQBAL</v>
          </cell>
          <cell r="N289" t="str">
            <v>122</v>
          </cell>
          <cell r="O289" t="str">
            <v>BPD KALSEL</v>
          </cell>
          <cell r="P289" t="str">
            <v>942444050736000</v>
          </cell>
          <cell r="Q289" t="str">
            <v>0010301465770</v>
          </cell>
          <cell r="R289" t="str">
            <v>K1</v>
          </cell>
          <cell r="S289">
            <v>0</v>
          </cell>
          <cell r="T289">
            <v>1</v>
          </cell>
          <cell r="U289" t="str">
            <v>1</v>
          </cell>
          <cell r="V289">
            <v>2966500</v>
          </cell>
          <cell r="W289">
            <v>296650</v>
          </cell>
          <cell r="X289">
            <v>0</v>
          </cell>
          <cell r="Y289">
            <v>296650</v>
          </cell>
          <cell r="Z289">
            <v>0</v>
          </cell>
          <cell r="AA289">
            <v>0</v>
          </cell>
          <cell r="AB289">
            <v>0</v>
          </cell>
          <cell r="AC289">
            <v>185000</v>
          </cell>
          <cell r="AD289">
            <v>144840</v>
          </cell>
          <cell r="AE289">
            <v>0</v>
          </cell>
          <cell r="AF289">
            <v>44</v>
          </cell>
          <cell r="AG289">
            <v>137926</v>
          </cell>
          <cell r="AH289">
            <v>7120</v>
          </cell>
          <cell r="AI289">
            <v>21359</v>
          </cell>
          <cell r="AJ289">
            <v>106052</v>
          </cell>
          <cell r="AK289" t="str">
            <v>0</v>
          </cell>
          <cell r="AL289">
            <v>34482</v>
          </cell>
          <cell r="AM289">
            <v>0</v>
          </cell>
          <cell r="AN289" t="str">
            <v>0</v>
          </cell>
          <cell r="AO289">
            <v>306939</v>
          </cell>
          <cell r="AP289">
            <v>3452500</v>
          </cell>
          <cell r="AQ289">
            <v>0</v>
          </cell>
          <cell r="AR289">
            <v>0</v>
          </cell>
          <cell r="AS289" t="str">
            <v>0</v>
          </cell>
          <cell r="AT289" t="str">
            <v>0</v>
          </cell>
          <cell r="AU289" t="str">
            <v>062</v>
          </cell>
          <cell r="AV289" t="str">
            <v>DINAS PENDIDIKAN - PPPK</v>
          </cell>
          <cell r="AW289" t="str">
            <v>SDN KELAYAN TIMUR 11</v>
          </cell>
          <cell r="AX289" t="str">
            <v>S - 39</v>
          </cell>
        </row>
        <row r="290">
          <cell r="A290" t="str">
            <v>197408032022212003</v>
          </cell>
          <cell r="B290" t="str">
            <v>KHALIFAH, S.Pd</v>
          </cell>
          <cell r="C290" t="str">
            <v>6371014308740010</v>
          </cell>
          <cell r="D290" t="str">
            <v>03-Aug-74</v>
          </cell>
          <cell r="F290" t="str">
            <v>JFU</v>
          </cell>
          <cell r="G290" t="str">
            <v>00</v>
          </cell>
          <cell r="H290" t="str">
            <v>III/a</v>
          </cell>
          <cell r="I290" t="str">
            <v>P3K</v>
          </cell>
          <cell r="K290" t="str">
            <v>YA</v>
          </cell>
          <cell r="M290" t="str">
            <v>BAHRUL MAJI</v>
          </cell>
          <cell r="N290" t="str">
            <v>122</v>
          </cell>
          <cell r="O290" t="str">
            <v>BPD KALSEL</v>
          </cell>
          <cell r="P290" t="str">
            <v>885528752731000</v>
          </cell>
          <cell r="Q290" t="str">
            <v>0010301118474</v>
          </cell>
          <cell r="R290" t="str">
            <v>K3</v>
          </cell>
          <cell r="S290">
            <v>2</v>
          </cell>
          <cell r="T290">
            <v>1</v>
          </cell>
          <cell r="U290" t="str">
            <v>3</v>
          </cell>
          <cell r="V290">
            <v>2966500</v>
          </cell>
          <cell r="W290">
            <v>296650</v>
          </cell>
          <cell r="X290">
            <v>118660</v>
          </cell>
          <cell r="Y290">
            <v>415310</v>
          </cell>
          <cell r="Z290">
            <v>0</v>
          </cell>
          <cell r="AA290">
            <v>0</v>
          </cell>
          <cell r="AB290">
            <v>0</v>
          </cell>
          <cell r="AC290">
            <v>185000</v>
          </cell>
          <cell r="AD290">
            <v>289680</v>
          </cell>
          <cell r="AE290">
            <v>0</v>
          </cell>
          <cell r="AF290">
            <v>87</v>
          </cell>
          <cell r="AG290">
            <v>142672</v>
          </cell>
          <cell r="AH290">
            <v>7120</v>
          </cell>
          <cell r="AI290">
            <v>21359</v>
          </cell>
          <cell r="AJ290">
            <v>109909</v>
          </cell>
          <cell r="AK290" t="str">
            <v>0</v>
          </cell>
          <cell r="AL290">
            <v>35668</v>
          </cell>
          <cell r="AM290">
            <v>0</v>
          </cell>
          <cell r="AN290" t="str">
            <v>0</v>
          </cell>
          <cell r="AO290">
            <v>316728</v>
          </cell>
          <cell r="AP290">
            <v>3711000</v>
          </cell>
          <cell r="AQ290">
            <v>0</v>
          </cell>
          <cell r="AR290">
            <v>0</v>
          </cell>
          <cell r="AS290" t="str">
            <v>0</v>
          </cell>
          <cell r="AT290" t="str">
            <v>0</v>
          </cell>
          <cell r="AU290" t="str">
            <v>062</v>
          </cell>
          <cell r="AV290" t="str">
            <v>DINAS PENDIDIKAN - PPPK</v>
          </cell>
          <cell r="AW290" t="str">
            <v>SDN KELAYAN TIMUR 12</v>
          </cell>
          <cell r="AX290" t="str">
            <v>S - 40</v>
          </cell>
        </row>
        <row r="291">
          <cell r="A291" t="str">
            <v>198203212022212006</v>
          </cell>
          <cell r="B291" t="str">
            <v>HJ.KHAIRUNNISA, S.Pd</v>
          </cell>
          <cell r="C291" t="str">
            <v>6371016103820010</v>
          </cell>
          <cell r="D291" t="str">
            <v>21-Mar-82</v>
          </cell>
          <cell r="F291" t="str">
            <v>JFU</v>
          </cell>
          <cell r="G291" t="str">
            <v>00</v>
          </cell>
          <cell r="H291" t="str">
            <v>III/a</v>
          </cell>
          <cell r="I291" t="str">
            <v>P3K</v>
          </cell>
          <cell r="K291" t="str">
            <v>YA</v>
          </cell>
          <cell r="M291" t="str">
            <v>ILHAM</v>
          </cell>
          <cell r="N291" t="str">
            <v>122</v>
          </cell>
          <cell r="O291" t="str">
            <v>BPD KALSEL</v>
          </cell>
          <cell r="P291" t="str">
            <v>167320142731000</v>
          </cell>
          <cell r="Q291" t="str">
            <v>0310319035693</v>
          </cell>
          <cell r="R291" t="str">
            <v>K3</v>
          </cell>
          <cell r="S291">
            <v>2</v>
          </cell>
          <cell r="T291">
            <v>1</v>
          </cell>
          <cell r="U291" t="str">
            <v>3</v>
          </cell>
          <cell r="V291">
            <v>2966500</v>
          </cell>
          <cell r="W291">
            <v>296650</v>
          </cell>
          <cell r="X291">
            <v>118660</v>
          </cell>
          <cell r="Y291">
            <v>415310</v>
          </cell>
          <cell r="Z291">
            <v>0</v>
          </cell>
          <cell r="AA291">
            <v>0</v>
          </cell>
          <cell r="AB291">
            <v>0</v>
          </cell>
          <cell r="AC291">
            <v>185000</v>
          </cell>
          <cell r="AD291">
            <v>289680</v>
          </cell>
          <cell r="AE291">
            <v>0</v>
          </cell>
          <cell r="AF291">
            <v>87</v>
          </cell>
          <cell r="AG291">
            <v>142672</v>
          </cell>
          <cell r="AH291">
            <v>7120</v>
          </cell>
          <cell r="AI291">
            <v>21359</v>
          </cell>
          <cell r="AJ291">
            <v>109909</v>
          </cell>
          <cell r="AK291" t="str">
            <v>0</v>
          </cell>
          <cell r="AL291">
            <v>35668</v>
          </cell>
          <cell r="AM291">
            <v>0</v>
          </cell>
          <cell r="AN291" t="str">
            <v>0</v>
          </cell>
          <cell r="AO291">
            <v>316728</v>
          </cell>
          <cell r="AP291">
            <v>3711000</v>
          </cell>
          <cell r="AQ291">
            <v>0</v>
          </cell>
          <cell r="AR291">
            <v>0</v>
          </cell>
          <cell r="AS291" t="str">
            <v>0</v>
          </cell>
          <cell r="AT291" t="str">
            <v>0</v>
          </cell>
          <cell r="AU291" t="str">
            <v>062</v>
          </cell>
          <cell r="AV291" t="str">
            <v>DINAS PENDIDIKAN - PPPK</v>
          </cell>
          <cell r="AW291" t="str">
            <v>SDN KELAYAN TIMUR 12</v>
          </cell>
          <cell r="AX291" t="str">
            <v>S - 40</v>
          </cell>
        </row>
        <row r="292">
          <cell r="A292" t="str">
            <v>199108182022212011</v>
          </cell>
          <cell r="B292" t="str">
            <v>NURHIJRAH, S.Pd</v>
          </cell>
          <cell r="C292" t="str">
            <v>6371015808910003</v>
          </cell>
          <cell r="D292" t="str">
            <v>18-Aug-91</v>
          </cell>
          <cell r="F292" t="str">
            <v>JFU</v>
          </cell>
          <cell r="G292" t="str">
            <v>00</v>
          </cell>
          <cell r="H292" t="str">
            <v>III/a</v>
          </cell>
          <cell r="I292" t="str">
            <v>P3K</v>
          </cell>
          <cell r="K292" t="str">
            <v>TIDAK</v>
          </cell>
          <cell r="N292" t="str">
            <v>122</v>
          </cell>
          <cell r="O292" t="str">
            <v>BPD KALSEL</v>
          </cell>
          <cell r="P292" t="str">
            <v>764592424731000</v>
          </cell>
          <cell r="Q292" t="str">
            <v>3200583476</v>
          </cell>
          <cell r="R292" t="str">
            <v>T0</v>
          </cell>
          <cell r="S292">
            <v>0</v>
          </cell>
          <cell r="T292">
            <v>0</v>
          </cell>
          <cell r="U292" t="str">
            <v>0</v>
          </cell>
          <cell r="V292">
            <v>2966500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185000</v>
          </cell>
          <cell r="AD292">
            <v>72420</v>
          </cell>
          <cell r="AE292">
            <v>0</v>
          </cell>
          <cell r="AF292">
            <v>6</v>
          </cell>
          <cell r="AG292">
            <v>126060</v>
          </cell>
          <cell r="AH292">
            <v>7120</v>
          </cell>
          <cell r="AI292">
            <v>21359</v>
          </cell>
          <cell r="AJ292">
            <v>96411</v>
          </cell>
          <cell r="AK292" t="str">
            <v>0</v>
          </cell>
          <cell r="AL292">
            <v>31515</v>
          </cell>
          <cell r="AM292">
            <v>0</v>
          </cell>
          <cell r="AN292" t="str">
            <v>0</v>
          </cell>
          <cell r="AO292">
            <v>282465</v>
          </cell>
          <cell r="AP292">
            <v>3096000</v>
          </cell>
          <cell r="AQ292">
            <v>0</v>
          </cell>
          <cell r="AR292">
            <v>0</v>
          </cell>
          <cell r="AS292" t="str">
            <v>0</v>
          </cell>
          <cell r="AT292" t="str">
            <v>0</v>
          </cell>
          <cell r="AU292" t="str">
            <v>062</v>
          </cell>
          <cell r="AV292" t="str">
            <v>DINAS PENDIDIKAN - PPPK</v>
          </cell>
          <cell r="AW292" t="str">
            <v>SDN KELAYAN TIMUR 12</v>
          </cell>
          <cell r="AX292" t="str">
            <v>S - 40</v>
          </cell>
        </row>
        <row r="293">
          <cell r="A293" t="str">
            <v>197203022022211002</v>
          </cell>
          <cell r="B293" t="str">
            <v>ALIANSYAH, S.Pd</v>
          </cell>
          <cell r="C293" t="str">
            <v>6371010203720006</v>
          </cell>
          <cell r="D293" t="str">
            <v>02-Mar-72</v>
          </cell>
          <cell r="F293" t="str">
            <v>JFU</v>
          </cell>
          <cell r="G293" t="str">
            <v>00</v>
          </cell>
          <cell r="H293" t="str">
            <v>III/a</v>
          </cell>
          <cell r="I293" t="str">
            <v>P3K</v>
          </cell>
          <cell r="K293" t="str">
            <v>YA</v>
          </cell>
          <cell r="M293" t="str">
            <v>HERLIANA, S.PD</v>
          </cell>
          <cell r="N293" t="str">
            <v>122</v>
          </cell>
          <cell r="O293" t="str">
            <v>BPD KALSEL</v>
          </cell>
          <cell r="P293" t="str">
            <v>1662933733731000</v>
          </cell>
          <cell r="Q293" t="str">
            <v>3200511165</v>
          </cell>
          <cell r="R293" t="str">
            <v>K2</v>
          </cell>
          <cell r="S293">
            <v>1</v>
          </cell>
          <cell r="T293">
            <v>1</v>
          </cell>
          <cell r="U293" t="str">
            <v>2</v>
          </cell>
          <cell r="V293">
            <v>2966500</v>
          </cell>
          <cell r="W293">
            <v>296650</v>
          </cell>
          <cell r="X293">
            <v>59330</v>
          </cell>
          <cell r="Y293">
            <v>355980</v>
          </cell>
          <cell r="Z293">
            <v>0</v>
          </cell>
          <cell r="AA293">
            <v>0</v>
          </cell>
          <cell r="AB293">
            <v>0</v>
          </cell>
          <cell r="AC293">
            <v>185000</v>
          </cell>
          <cell r="AD293">
            <v>217260</v>
          </cell>
          <cell r="AE293">
            <v>0</v>
          </cell>
          <cell r="AF293">
            <v>16</v>
          </cell>
          <cell r="AG293">
            <v>140299</v>
          </cell>
          <cell r="AH293">
            <v>7120</v>
          </cell>
          <cell r="AI293">
            <v>21359</v>
          </cell>
          <cell r="AJ293">
            <v>107981</v>
          </cell>
          <cell r="AK293" t="str">
            <v>0</v>
          </cell>
          <cell r="AL293">
            <v>35075</v>
          </cell>
          <cell r="AM293">
            <v>0</v>
          </cell>
          <cell r="AN293" t="str">
            <v>0</v>
          </cell>
          <cell r="AO293">
            <v>311834</v>
          </cell>
          <cell r="AP293">
            <v>3581700</v>
          </cell>
          <cell r="AQ293">
            <v>0</v>
          </cell>
          <cell r="AR293">
            <v>0</v>
          </cell>
          <cell r="AS293" t="str">
            <v>0</v>
          </cell>
          <cell r="AT293" t="str">
            <v>0</v>
          </cell>
          <cell r="AU293" t="str">
            <v>062</v>
          </cell>
          <cell r="AV293" t="str">
            <v>DINAS PENDIDIKAN - PPPK</v>
          </cell>
          <cell r="AW293" t="str">
            <v>SDN KELAYAN TIMUR 13</v>
          </cell>
          <cell r="AX293" t="str">
            <v>S - 41</v>
          </cell>
        </row>
        <row r="294">
          <cell r="A294" t="str">
            <v>197901242022212004</v>
          </cell>
          <cell r="B294" t="str">
            <v>SITI YAMINAH, S.Pd</v>
          </cell>
          <cell r="C294" t="str">
            <v>6371016401790008</v>
          </cell>
          <cell r="D294" t="str">
            <v>24-Jan-79</v>
          </cell>
          <cell r="F294" t="str">
            <v>JFU</v>
          </cell>
          <cell r="G294" t="str">
            <v>00</v>
          </cell>
          <cell r="H294" t="str">
            <v>III/a</v>
          </cell>
          <cell r="I294" t="str">
            <v>P3K</v>
          </cell>
          <cell r="K294" t="str">
            <v>YA</v>
          </cell>
          <cell r="M294" t="str">
            <v>SUHRAWARDI, S. AG. S. PD</v>
          </cell>
          <cell r="N294" t="str">
            <v>122</v>
          </cell>
          <cell r="O294" t="str">
            <v>BPD KALSEL</v>
          </cell>
          <cell r="P294" t="str">
            <v>845687508731000</v>
          </cell>
          <cell r="Q294" t="str">
            <v>0200309012794</v>
          </cell>
          <cell r="R294" t="str">
            <v>K3</v>
          </cell>
          <cell r="S294">
            <v>2</v>
          </cell>
          <cell r="T294">
            <v>1</v>
          </cell>
          <cell r="U294" t="str">
            <v>3</v>
          </cell>
          <cell r="V294">
            <v>2966500</v>
          </cell>
          <cell r="W294">
            <v>296650</v>
          </cell>
          <cell r="X294">
            <v>118660</v>
          </cell>
          <cell r="Y294">
            <v>415310</v>
          </cell>
          <cell r="Z294">
            <v>0</v>
          </cell>
          <cell r="AA294">
            <v>0</v>
          </cell>
          <cell r="AB294">
            <v>0</v>
          </cell>
          <cell r="AC294">
            <v>185000</v>
          </cell>
          <cell r="AD294">
            <v>289680</v>
          </cell>
          <cell r="AE294">
            <v>0</v>
          </cell>
          <cell r="AF294">
            <v>87</v>
          </cell>
          <cell r="AG294">
            <v>142672</v>
          </cell>
          <cell r="AH294">
            <v>7120</v>
          </cell>
          <cell r="AI294">
            <v>21359</v>
          </cell>
          <cell r="AJ294">
            <v>109909</v>
          </cell>
          <cell r="AK294" t="str">
            <v>0</v>
          </cell>
          <cell r="AL294">
            <v>35668</v>
          </cell>
          <cell r="AM294">
            <v>0</v>
          </cell>
          <cell r="AN294" t="str">
            <v>0</v>
          </cell>
          <cell r="AO294">
            <v>316728</v>
          </cell>
          <cell r="AP294">
            <v>3711000</v>
          </cell>
          <cell r="AQ294">
            <v>0</v>
          </cell>
          <cell r="AR294">
            <v>0</v>
          </cell>
          <cell r="AS294" t="str">
            <v>0</v>
          </cell>
          <cell r="AT294" t="str">
            <v>0</v>
          </cell>
          <cell r="AU294" t="str">
            <v>062</v>
          </cell>
          <cell r="AV294" t="str">
            <v>DINAS PENDIDIKAN - PPPK</v>
          </cell>
          <cell r="AW294" t="str">
            <v>SDN KELAYAN TIMUR 13</v>
          </cell>
          <cell r="AX294" t="str">
            <v>S - 41</v>
          </cell>
        </row>
        <row r="295">
          <cell r="A295" t="str">
            <v>198202172022212008</v>
          </cell>
          <cell r="B295" t="str">
            <v>RUBIYANTI, S.pd</v>
          </cell>
          <cell r="C295" t="str">
            <v>6371015702820008</v>
          </cell>
          <cell r="D295" t="str">
            <v>17-Feb-82</v>
          </cell>
          <cell r="F295" t="str">
            <v>JFU</v>
          </cell>
          <cell r="G295" t="str">
            <v>00</v>
          </cell>
          <cell r="H295" t="str">
            <v>III/a</v>
          </cell>
          <cell r="I295" t="str">
            <v>P3K</v>
          </cell>
          <cell r="K295" t="str">
            <v>YA</v>
          </cell>
          <cell r="M295" t="str">
            <v>MUHAMMAD YAMANI</v>
          </cell>
          <cell r="N295" t="str">
            <v>122</v>
          </cell>
          <cell r="O295" t="str">
            <v>BPD KALSEL</v>
          </cell>
          <cell r="P295" t="str">
            <v>167252675731000</v>
          </cell>
          <cell r="Q295" t="str">
            <v>0010301404722</v>
          </cell>
          <cell r="R295" t="str">
            <v>K2</v>
          </cell>
          <cell r="S295">
            <v>1</v>
          </cell>
          <cell r="T295">
            <v>1</v>
          </cell>
          <cell r="U295" t="str">
            <v>2</v>
          </cell>
          <cell r="V295">
            <v>2966500</v>
          </cell>
          <cell r="W295">
            <v>296650</v>
          </cell>
          <cell r="X295">
            <v>59330</v>
          </cell>
          <cell r="Y295">
            <v>355980</v>
          </cell>
          <cell r="Z295">
            <v>0</v>
          </cell>
          <cell r="AA295">
            <v>0</v>
          </cell>
          <cell r="AB295">
            <v>0</v>
          </cell>
          <cell r="AC295">
            <v>185000</v>
          </cell>
          <cell r="AD295">
            <v>217260</v>
          </cell>
          <cell r="AE295">
            <v>0</v>
          </cell>
          <cell r="AF295">
            <v>16</v>
          </cell>
          <cell r="AG295">
            <v>140299</v>
          </cell>
          <cell r="AH295">
            <v>7120</v>
          </cell>
          <cell r="AI295">
            <v>21359</v>
          </cell>
          <cell r="AJ295">
            <v>107981</v>
          </cell>
          <cell r="AK295" t="str">
            <v>0</v>
          </cell>
          <cell r="AL295">
            <v>35075</v>
          </cell>
          <cell r="AM295">
            <v>0</v>
          </cell>
          <cell r="AN295" t="str">
            <v>0</v>
          </cell>
          <cell r="AO295">
            <v>311834</v>
          </cell>
          <cell r="AP295">
            <v>3581700</v>
          </cell>
          <cell r="AQ295">
            <v>0</v>
          </cell>
          <cell r="AR295">
            <v>0</v>
          </cell>
          <cell r="AS295" t="str">
            <v>0</v>
          </cell>
          <cell r="AT295" t="str">
            <v>0</v>
          </cell>
          <cell r="AU295" t="str">
            <v>062</v>
          </cell>
          <cell r="AV295" t="str">
            <v>DINAS PENDIDIKAN - PPPK</v>
          </cell>
          <cell r="AW295" t="str">
            <v>SDN KELAYAN TIMUR 13</v>
          </cell>
          <cell r="AX295" t="str">
            <v>S - 41</v>
          </cell>
        </row>
        <row r="296">
          <cell r="A296" t="str">
            <v>198508072022212025</v>
          </cell>
          <cell r="B296" t="str">
            <v>EKA MERDEKA WATY, S.Pd</v>
          </cell>
          <cell r="C296" t="str">
            <v>6303044708850014</v>
          </cell>
          <cell r="D296" t="str">
            <v>07-Aug-85</v>
          </cell>
          <cell r="F296" t="str">
            <v>JFU</v>
          </cell>
          <cell r="G296" t="str">
            <v>00</v>
          </cell>
          <cell r="H296" t="str">
            <v>III/a</v>
          </cell>
          <cell r="I296" t="str">
            <v>P3K</v>
          </cell>
          <cell r="K296" t="str">
            <v>YA</v>
          </cell>
          <cell r="M296" t="str">
            <v>ZAINAL MUTTAQIN, S.PD</v>
          </cell>
          <cell r="N296" t="str">
            <v>122</v>
          </cell>
          <cell r="O296" t="str">
            <v>BPD KALSEL</v>
          </cell>
          <cell r="P296" t="str">
            <v>167179613732000</v>
          </cell>
          <cell r="Q296" t="str">
            <v>0300301237971</v>
          </cell>
          <cell r="R296" t="str">
            <v>K2</v>
          </cell>
          <cell r="S296">
            <v>1</v>
          </cell>
          <cell r="T296">
            <v>1</v>
          </cell>
          <cell r="U296" t="str">
            <v>2</v>
          </cell>
          <cell r="V296">
            <v>2966500</v>
          </cell>
          <cell r="W296">
            <v>296650</v>
          </cell>
          <cell r="X296">
            <v>59330</v>
          </cell>
          <cell r="Y296">
            <v>355980</v>
          </cell>
          <cell r="Z296">
            <v>0</v>
          </cell>
          <cell r="AA296">
            <v>0</v>
          </cell>
          <cell r="AB296">
            <v>0</v>
          </cell>
          <cell r="AC296">
            <v>185000</v>
          </cell>
          <cell r="AD296">
            <v>217260</v>
          </cell>
          <cell r="AE296">
            <v>0</v>
          </cell>
          <cell r="AF296">
            <v>16</v>
          </cell>
          <cell r="AG296">
            <v>140299</v>
          </cell>
          <cell r="AH296">
            <v>7120</v>
          </cell>
          <cell r="AI296">
            <v>21359</v>
          </cell>
          <cell r="AJ296">
            <v>107981</v>
          </cell>
          <cell r="AK296" t="str">
            <v>0</v>
          </cell>
          <cell r="AL296">
            <v>35075</v>
          </cell>
          <cell r="AM296">
            <v>0</v>
          </cell>
          <cell r="AN296" t="str">
            <v>0</v>
          </cell>
          <cell r="AO296">
            <v>311834</v>
          </cell>
          <cell r="AP296">
            <v>3581700</v>
          </cell>
          <cell r="AQ296">
            <v>0</v>
          </cell>
          <cell r="AR296">
            <v>0</v>
          </cell>
          <cell r="AS296" t="str">
            <v>0</v>
          </cell>
          <cell r="AT296" t="str">
            <v>0</v>
          </cell>
          <cell r="AU296" t="str">
            <v>062</v>
          </cell>
          <cell r="AV296" t="str">
            <v>DINAS PENDIDIKAN - PPPK</v>
          </cell>
          <cell r="AW296" t="str">
            <v>SDN KELAYAN TIMUR 13</v>
          </cell>
          <cell r="AX296" t="str">
            <v>S - 41</v>
          </cell>
        </row>
        <row r="297">
          <cell r="A297" t="str">
            <v>199012032022212008</v>
          </cell>
          <cell r="B297" t="str">
            <v>SARTIKA, S.Pd</v>
          </cell>
          <cell r="C297" t="str">
            <v>6304054312900002</v>
          </cell>
          <cell r="D297" t="str">
            <v>03-Dec-90</v>
          </cell>
          <cell r="F297" t="str">
            <v>JFU</v>
          </cell>
          <cell r="G297" t="str">
            <v>00</v>
          </cell>
          <cell r="H297" t="str">
            <v>III/a</v>
          </cell>
          <cell r="I297" t="str">
            <v>P3K</v>
          </cell>
          <cell r="K297" t="str">
            <v>YA</v>
          </cell>
          <cell r="M297" t="str">
            <v>AKHMAD  ZAILANI</v>
          </cell>
          <cell r="N297" t="str">
            <v>122</v>
          </cell>
          <cell r="O297" t="str">
            <v>BPD KALSEL</v>
          </cell>
          <cell r="P297" t="str">
            <v>924039886731000</v>
          </cell>
          <cell r="Q297" t="str">
            <v>0170301058014</v>
          </cell>
          <cell r="R297" t="str">
            <v>K3</v>
          </cell>
          <cell r="S297">
            <v>2</v>
          </cell>
          <cell r="T297">
            <v>1</v>
          </cell>
          <cell r="U297" t="str">
            <v>3</v>
          </cell>
          <cell r="V297">
            <v>2966500</v>
          </cell>
          <cell r="W297">
            <v>296650</v>
          </cell>
          <cell r="X297">
            <v>118660</v>
          </cell>
          <cell r="Y297">
            <v>415310</v>
          </cell>
          <cell r="Z297">
            <v>0</v>
          </cell>
          <cell r="AA297">
            <v>0</v>
          </cell>
          <cell r="AB297">
            <v>0</v>
          </cell>
          <cell r="AC297">
            <v>185000</v>
          </cell>
          <cell r="AD297">
            <v>289680</v>
          </cell>
          <cell r="AE297">
            <v>0</v>
          </cell>
          <cell r="AF297">
            <v>87</v>
          </cell>
          <cell r="AG297">
            <v>142672</v>
          </cell>
          <cell r="AH297">
            <v>7120</v>
          </cell>
          <cell r="AI297">
            <v>21359</v>
          </cell>
          <cell r="AJ297">
            <v>109909</v>
          </cell>
          <cell r="AK297" t="str">
            <v>0</v>
          </cell>
          <cell r="AL297">
            <v>35668</v>
          </cell>
          <cell r="AM297">
            <v>0</v>
          </cell>
          <cell r="AN297" t="str">
            <v>0</v>
          </cell>
          <cell r="AO297">
            <v>316728</v>
          </cell>
          <cell r="AP297">
            <v>3711000</v>
          </cell>
          <cell r="AQ297">
            <v>0</v>
          </cell>
          <cell r="AR297">
            <v>0</v>
          </cell>
          <cell r="AS297" t="str">
            <v>0</v>
          </cell>
          <cell r="AT297" t="str">
            <v>0</v>
          </cell>
          <cell r="AU297" t="str">
            <v>062</v>
          </cell>
          <cell r="AV297" t="str">
            <v>DINAS PENDIDIKAN - PPPK</v>
          </cell>
          <cell r="AW297" t="str">
            <v>SDN MANTUIL 01</v>
          </cell>
          <cell r="AX297" t="str">
            <v>S - 42</v>
          </cell>
        </row>
        <row r="298">
          <cell r="A298" t="str">
            <v>199312232022212011</v>
          </cell>
          <cell r="B298" t="str">
            <v>LAILY NOORCAHYANI, S.Pd.</v>
          </cell>
          <cell r="C298" t="str">
            <v>6371016312930011</v>
          </cell>
          <cell r="D298" t="str">
            <v>23-Dec-93</v>
          </cell>
          <cell r="F298" t="str">
            <v>JFU</v>
          </cell>
          <cell r="G298" t="str">
            <v>00</v>
          </cell>
          <cell r="H298" t="str">
            <v>III/a</v>
          </cell>
          <cell r="I298" t="str">
            <v>P3K</v>
          </cell>
          <cell r="K298" t="str">
            <v>YA</v>
          </cell>
          <cell r="M298" t="str">
            <v>MUHAMMAD SYAHLI</v>
          </cell>
          <cell r="N298" t="str">
            <v>122</v>
          </cell>
          <cell r="O298" t="str">
            <v>BPD KALSEL</v>
          </cell>
          <cell r="P298" t="str">
            <v>837355775731000</v>
          </cell>
          <cell r="Q298" t="str">
            <v>0320301022617</v>
          </cell>
          <cell r="R298" t="str">
            <v>K3</v>
          </cell>
          <cell r="S298">
            <v>2</v>
          </cell>
          <cell r="T298">
            <v>1</v>
          </cell>
          <cell r="U298" t="str">
            <v>3</v>
          </cell>
          <cell r="V298">
            <v>2966500</v>
          </cell>
          <cell r="W298">
            <v>296650</v>
          </cell>
          <cell r="X298">
            <v>118660</v>
          </cell>
          <cell r="Y298">
            <v>415310</v>
          </cell>
          <cell r="Z298">
            <v>0</v>
          </cell>
          <cell r="AA298">
            <v>0</v>
          </cell>
          <cell r="AB298">
            <v>0</v>
          </cell>
          <cell r="AC298">
            <v>185000</v>
          </cell>
          <cell r="AD298">
            <v>289680</v>
          </cell>
          <cell r="AE298">
            <v>0</v>
          </cell>
          <cell r="AF298">
            <v>87</v>
          </cell>
          <cell r="AG298">
            <v>142672</v>
          </cell>
          <cell r="AH298">
            <v>7120</v>
          </cell>
          <cell r="AI298">
            <v>21359</v>
          </cell>
          <cell r="AJ298">
            <v>109909</v>
          </cell>
          <cell r="AK298" t="str">
            <v>0</v>
          </cell>
          <cell r="AL298">
            <v>35668</v>
          </cell>
          <cell r="AM298">
            <v>0</v>
          </cell>
          <cell r="AN298" t="str">
            <v>0</v>
          </cell>
          <cell r="AO298">
            <v>316728</v>
          </cell>
          <cell r="AP298">
            <v>3711000</v>
          </cell>
          <cell r="AQ298">
            <v>0</v>
          </cell>
          <cell r="AR298">
            <v>0</v>
          </cell>
          <cell r="AS298" t="str">
            <v>0</v>
          </cell>
          <cell r="AT298" t="str">
            <v>0</v>
          </cell>
          <cell r="AU298" t="str">
            <v>062</v>
          </cell>
          <cell r="AV298" t="str">
            <v>DINAS PENDIDIKAN - PPPK</v>
          </cell>
          <cell r="AW298" t="str">
            <v>SDN MANTUIL 01</v>
          </cell>
          <cell r="AX298" t="str">
            <v>S - 42</v>
          </cell>
        </row>
        <row r="299">
          <cell r="A299" t="str">
            <v>197911112022212014</v>
          </cell>
          <cell r="B299" t="str">
            <v>DIAN RAHAYU, S.Pd</v>
          </cell>
          <cell r="C299" t="str">
            <v>6371025111790017</v>
          </cell>
          <cell r="D299" t="str">
            <v>11-Nov-79</v>
          </cell>
          <cell r="F299" t="str">
            <v>JFU</v>
          </cell>
          <cell r="G299" t="str">
            <v>00</v>
          </cell>
          <cell r="H299" t="str">
            <v>III/a</v>
          </cell>
          <cell r="I299" t="str">
            <v>P3K</v>
          </cell>
          <cell r="K299" t="str">
            <v>TIDAK</v>
          </cell>
          <cell r="N299" t="str">
            <v>122</v>
          </cell>
          <cell r="O299" t="str">
            <v>BPD KALSEL</v>
          </cell>
          <cell r="P299" t="str">
            <v>810130120731000</v>
          </cell>
          <cell r="Q299" t="str">
            <v>0180306052853</v>
          </cell>
          <cell r="R299" t="str">
            <v>T0</v>
          </cell>
          <cell r="S299">
            <v>0</v>
          </cell>
          <cell r="T299">
            <v>0</v>
          </cell>
          <cell r="U299" t="str">
            <v>0</v>
          </cell>
          <cell r="V299">
            <v>2966500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185000</v>
          </cell>
          <cell r="AD299">
            <v>72420</v>
          </cell>
          <cell r="AE299">
            <v>0</v>
          </cell>
          <cell r="AF299">
            <v>6</v>
          </cell>
          <cell r="AG299">
            <v>126060</v>
          </cell>
          <cell r="AH299">
            <v>7120</v>
          </cell>
          <cell r="AI299">
            <v>21359</v>
          </cell>
          <cell r="AJ299">
            <v>96411</v>
          </cell>
          <cell r="AK299" t="str">
            <v>0</v>
          </cell>
          <cell r="AL299">
            <v>31515</v>
          </cell>
          <cell r="AM299">
            <v>0</v>
          </cell>
          <cell r="AN299" t="str">
            <v>0</v>
          </cell>
          <cell r="AO299">
            <v>282465</v>
          </cell>
          <cell r="AP299">
            <v>3096000</v>
          </cell>
          <cell r="AQ299">
            <v>0</v>
          </cell>
          <cell r="AR299">
            <v>0</v>
          </cell>
          <cell r="AS299" t="str">
            <v>0</v>
          </cell>
          <cell r="AT299" t="str">
            <v>0</v>
          </cell>
          <cell r="AU299" t="str">
            <v>062</v>
          </cell>
          <cell r="AV299" t="str">
            <v>DINAS PENDIDIKAN - PPPK</v>
          </cell>
          <cell r="AW299" t="str">
            <v>SDN MANTUIL 02</v>
          </cell>
          <cell r="AX299" t="str">
            <v>S - 43</v>
          </cell>
        </row>
        <row r="300">
          <cell r="A300" t="str">
            <v>198307032022211012</v>
          </cell>
          <cell r="B300" t="str">
            <v>NOOR HADI, S.Pd</v>
          </cell>
          <cell r="C300" t="str">
            <v>6371010307830010</v>
          </cell>
          <cell r="D300" t="str">
            <v>03-Jul-83</v>
          </cell>
          <cell r="F300" t="str">
            <v>JFU</v>
          </cell>
          <cell r="G300" t="str">
            <v>00</v>
          </cell>
          <cell r="H300" t="str">
            <v>III/a</v>
          </cell>
          <cell r="I300" t="str">
            <v>P3K</v>
          </cell>
          <cell r="K300" t="str">
            <v>YA</v>
          </cell>
          <cell r="M300" t="str">
            <v>HERLINA</v>
          </cell>
          <cell r="N300" t="str">
            <v>122</v>
          </cell>
          <cell r="O300" t="str">
            <v>BPD KALSEL</v>
          </cell>
          <cell r="P300" t="str">
            <v>159756980731000</v>
          </cell>
          <cell r="Q300" t="str">
            <v>0010301116122</v>
          </cell>
          <cell r="R300" t="str">
            <v>K3</v>
          </cell>
          <cell r="S300">
            <v>2</v>
          </cell>
          <cell r="T300">
            <v>1</v>
          </cell>
          <cell r="U300" t="str">
            <v>3</v>
          </cell>
          <cell r="V300">
            <v>2966500</v>
          </cell>
          <cell r="W300">
            <v>296650</v>
          </cell>
          <cell r="X300">
            <v>118660</v>
          </cell>
          <cell r="Y300">
            <v>415310</v>
          </cell>
          <cell r="Z300">
            <v>0</v>
          </cell>
          <cell r="AA300">
            <v>0</v>
          </cell>
          <cell r="AB300">
            <v>0</v>
          </cell>
          <cell r="AC300">
            <v>185000</v>
          </cell>
          <cell r="AD300">
            <v>289680</v>
          </cell>
          <cell r="AE300">
            <v>0</v>
          </cell>
          <cell r="AF300">
            <v>87</v>
          </cell>
          <cell r="AG300">
            <v>142672</v>
          </cell>
          <cell r="AH300">
            <v>7120</v>
          </cell>
          <cell r="AI300">
            <v>21359</v>
          </cell>
          <cell r="AJ300">
            <v>109909</v>
          </cell>
          <cell r="AK300" t="str">
            <v>0</v>
          </cell>
          <cell r="AL300">
            <v>35668</v>
          </cell>
          <cell r="AM300">
            <v>0</v>
          </cell>
          <cell r="AN300" t="str">
            <v>0</v>
          </cell>
          <cell r="AO300">
            <v>316728</v>
          </cell>
          <cell r="AP300">
            <v>3711000</v>
          </cell>
          <cell r="AQ300">
            <v>0</v>
          </cell>
          <cell r="AR300">
            <v>0</v>
          </cell>
          <cell r="AS300" t="str">
            <v>0</v>
          </cell>
          <cell r="AT300" t="str">
            <v>0</v>
          </cell>
          <cell r="AU300" t="str">
            <v>062</v>
          </cell>
          <cell r="AV300" t="str">
            <v>DINAS PENDIDIKAN - PPPK</v>
          </cell>
          <cell r="AW300" t="str">
            <v>SDN MANTUIL 02</v>
          </cell>
          <cell r="AX300" t="str">
            <v>S - 43</v>
          </cell>
        </row>
        <row r="301">
          <cell r="A301" t="str">
            <v>199303202022212007</v>
          </cell>
          <cell r="B301" t="str">
            <v>NURHIDAYAH, S.Pd</v>
          </cell>
          <cell r="C301" t="str">
            <v>6371016003930009</v>
          </cell>
          <cell r="D301" t="str">
            <v>20-Mar-93</v>
          </cell>
          <cell r="F301" t="str">
            <v>JFU</v>
          </cell>
          <cell r="G301" t="str">
            <v>00</v>
          </cell>
          <cell r="H301" t="str">
            <v>III/a</v>
          </cell>
          <cell r="I301" t="str">
            <v>P3K</v>
          </cell>
          <cell r="K301" t="str">
            <v>YA</v>
          </cell>
          <cell r="M301" t="str">
            <v>BURHAN</v>
          </cell>
          <cell r="N301" t="str">
            <v>122</v>
          </cell>
          <cell r="O301" t="str">
            <v>BPD KALSEL</v>
          </cell>
          <cell r="P301" t="str">
            <v>9680365333736000</v>
          </cell>
          <cell r="Q301" t="str">
            <v>0010301464212</v>
          </cell>
          <cell r="R301" t="str">
            <v>K1</v>
          </cell>
          <cell r="S301">
            <v>0</v>
          </cell>
          <cell r="T301">
            <v>1</v>
          </cell>
          <cell r="U301" t="str">
            <v>1</v>
          </cell>
          <cell r="V301">
            <v>2966500</v>
          </cell>
          <cell r="W301">
            <v>296650</v>
          </cell>
          <cell r="X301">
            <v>0</v>
          </cell>
          <cell r="Y301">
            <v>296650</v>
          </cell>
          <cell r="Z301">
            <v>0</v>
          </cell>
          <cell r="AA301">
            <v>0</v>
          </cell>
          <cell r="AB301">
            <v>0</v>
          </cell>
          <cell r="AC301">
            <v>185000</v>
          </cell>
          <cell r="AD301">
            <v>144840</v>
          </cell>
          <cell r="AE301">
            <v>0</v>
          </cell>
          <cell r="AF301">
            <v>44</v>
          </cell>
          <cell r="AG301">
            <v>137926</v>
          </cell>
          <cell r="AH301">
            <v>7120</v>
          </cell>
          <cell r="AI301">
            <v>21359</v>
          </cell>
          <cell r="AJ301">
            <v>106052</v>
          </cell>
          <cell r="AK301" t="str">
            <v>0</v>
          </cell>
          <cell r="AL301">
            <v>34482</v>
          </cell>
          <cell r="AM301">
            <v>0</v>
          </cell>
          <cell r="AN301" t="str">
            <v>0</v>
          </cell>
          <cell r="AO301">
            <v>306939</v>
          </cell>
          <cell r="AP301">
            <v>3452500</v>
          </cell>
          <cell r="AQ301">
            <v>0</v>
          </cell>
          <cell r="AR301">
            <v>0</v>
          </cell>
          <cell r="AS301" t="str">
            <v>0</v>
          </cell>
          <cell r="AT301" t="str">
            <v>0</v>
          </cell>
          <cell r="AU301" t="str">
            <v>062</v>
          </cell>
          <cell r="AV301" t="str">
            <v>DINAS PENDIDIKAN - PPPK</v>
          </cell>
          <cell r="AW301" t="str">
            <v>SDN MANTUIL 02</v>
          </cell>
          <cell r="AX301" t="str">
            <v>S - 43</v>
          </cell>
        </row>
        <row r="302">
          <cell r="A302" t="str">
            <v>199305182022212006</v>
          </cell>
          <cell r="B302" t="str">
            <v>EVIN SUHARDIANTI, S.Pd</v>
          </cell>
          <cell r="C302" t="str">
            <v>6371015805930009</v>
          </cell>
          <cell r="D302" t="str">
            <v>18-May-93</v>
          </cell>
          <cell r="F302" t="str">
            <v>JFU</v>
          </cell>
          <cell r="G302" t="str">
            <v>00</v>
          </cell>
          <cell r="H302" t="str">
            <v>III/a</v>
          </cell>
          <cell r="I302" t="str">
            <v>P3K</v>
          </cell>
          <cell r="K302" t="str">
            <v>YA</v>
          </cell>
          <cell r="M302" t="str">
            <v>RISWAN</v>
          </cell>
          <cell r="N302" t="str">
            <v>122</v>
          </cell>
          <cell r="O302" t="str">
            <v>BPD KALSEL</v>
          </cell>
          <cell r="P302" t="str">
            <v>942460031736000</v>
          </cell>
          <cell r="Q302" t="str">
            <v>0010301465492</v>
          </cell>
          <cell r="R302" t="str">
            <v>K2</v>
          </cell>
          <cell r="S302">
            <v>1</v>
          </cell>
          <cell r="T302">
            <v>1</v>
          </cell>
          <cell r="U302" t="str">
            <v>2</v>
          </cell>
          <cell r="V302">
            <v>2966500</v>
          </cell>
          <cell r="W302">
            <v>296650</v>
          </cell>
          <cell r="X302">
            <v>59330</v>
          </cell>
          <cell r="Y302">
            <v>355980</v>
          </cell>
          <cell r="Z302">
            <v>0</v>
          </cell>
          <cell r="AA302">
            <v>0</v>
          </cell>
          <cell r="AB302">
            <v>0</v>
          </cell>
          <cell r="AC302">
            <v>185000</v>
          </cell>
          <cell r="AD302">
            <v>217260</v>
          </cell>
          <cell r="AE302">
            <v>0</v>
          </cell>
          <cell r="AF302">
            <v>16</v>
          </cell>
          <cell r="AG302">
            <v>140299</v>
          </cell>
          <cell r="AH302">
            <v>7120</v>
          </cell>
          <cell r="AI302">
            <v>21359</v>
          </cell>
          <cell r="AJ302">
            <v>107981</v>
          </cell>
          <cell r="AK302" t="str">
            <v>0</v>
          </cell>
          <cell r="AL302">
            <v>35075</v>
          </cell>
          <cell r="AM302">
            <v>0</v>
          </cell>
          <cell r="AN302" t="str">
            <v>0</v>
          </cell>
          <cell r="AO302">
            <v>311834</v>
          </cell>
          <cell r="AP302">
            <v>3581700</v>
          </cell>
          <cell r="AQ302">
            <v>0</v>
          </cell>
          <cell r="AR302">
            <v>0</v>
          </cell>
          <cell r="AS302" t="str">
            <v>0</v>
          </cell>
          <cell r="AT302" t="str">
            <v>0</v>
          </cell>
          <cell r="AU302" t="str">
            <v>062</v>
          </cell>
          <cell r="AV302" t="str">
            <v>DINAS PENDIDIKAN - PPPK</v>
          </cell>
          <cell r="AW302" t="str">
            <v>SDN MANTUIL 02</v>
          </cell>
          <cell r="AX302" t="str">
            <v>S - 43</v>
          </cell>
        </row>
        <row r="303">
          <cell r="A303" t="str">
            <v>199405212022212008</v>
          </cell>
          <cell r="B303" t="str">
            <v>NORMALA, S.Pd</v>
          </cell>
          <cell r="C303" t="str">
            <v>6303011703920001</v>
          </cell>
          <cell r="D303" t="str">
            <v>21-May-94</v>
          </cell>
          <cell r="F303" t="str">
            <v>JFU</v>
          </cell>
          <cell r="G303" t="str">
            <v>00</v>
          </cell>
          <cell r="H303" t="str">
            <v>III/a</v>
          </cell>
          <cell r="I303" t="str">
            <v>P3K</v>
          </cell>
          <cell r="K303" t="str">
            <v>TIDAK</v>
          </cell>
          <cell r="N303" t="str">
            <v>122</v>
          </cell>
          <cell r="O303" t="str">
            <v>BPD KALSEL</v>
          </cell>
          <cell r="P303" t="str">
            <v>940648876732000</v>
          </cell>
          <cell r="Q303" t="str">
            <v>0010301464350</v>
          </cell>
          <cell r="R303" t="str">
            <v>T0</v>
          </cell>
          <cell r="S303">
            <v>0</v>
          </cell>
          <cell r="T303">
            <v>0</v>
          </cell>
          <cell r="U303" t="str">
            <v>0</v>
          </cell>
          <cell r="V303">
            <v>2966500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185000</v>
          </cell>
          <cell r="AD303">
            <v>72420</v>
          </cell>
          <cell r="AE303">
            <v>0</v>
          </cell>
          <cell r="AF303">
            <v>6</v>
          </cell>
          <cell r="AG303">
            <v>126060</v>
          </cell>
          <cell r="AH303">
            <v>7120</v>
          </cell>
          <cell r="AI303">
            <v>21359</v>
          </cell>
          <cell r="AJ303">
            <v>96411</v>
          </cell>
          <cell r="AK303" t="str">
            <v>0</v>
          </cell>
          <cell r="AL303">
            <v>31515</v>
          </cell>
          <cell r="AM303">
            <v>0</v>
          </cell>
          <cell r="AN303" t="str">
            <v>0</v>
          </cell>
          <cell r="AO303">
            <v>282465</v>
          </cell>
          <cell r="AP303">
            <v>3096000</v>
          </cell>
          <cell r="AQ303">
            <v>0</v>
          </cell>
          <cell r="AR303">
            <v>0</v>
          </cell>
          <cell r="AS303" t="str">
            <v>0</v>
          </cell>
          <cell r="AT303" t="str">
            <v>0</v>
          </cell>
          <cell r="AU303" t="str">
            <v>062</v>
          </cell>
          <cell r="AV303" t="str">
            <v>DINAS PENDIDIKAN - PPPK</v>
          </cell>
          <cell r="AW303" t="str">
            <v>SDN MANTUIL 02</v>
          </cell>
          <cell r="AX303" t="str">
            <v>S - 43</v>
          </cell>
        </row>
        <row r="304">
          <cell r="A304" t="str">
            <v>199710222022211002</v>
          </cell>
          <cell r="B304" t="str">
            <v>PRAYUGO NUGROHO, S.Pd</v>
          </cell>
          <cell r="C304" t="str">
            <v>6371032210970007</v>
          </cell>
          <cell r="D304" t="str">
            <v>22-Oct-97</v>
          </cell>
          <cell r="F304" t="str">
            <v>JFU</v>
          </cell>
          <cell r="G304" t="str">
            <v>00</v>
          </cell>
          <cell r="H304" t="str">
            <v>III/a</v>
          </cell>
          <cell r="I304" t="str">
            <v>P3K</v>
          </cell>
          <cell r="K304" t="str">
            <v>TIDAK</v>
          </cell>
          <cell r="N304" t="str">
            <v>122</v>
          </cell>
          <cell r="O304" t="str">
            <v>BPD KALSEL</v>
          </cell>
          <cell r="P304" t="str">
            <v>906022298731000</v>
          </cell>
          <cell r="Q304" t="str">
            <v>3200510592</v>
          </cell>
          <cell r="R304" t="str">
            <v>T0</v>
          </cell>
          <cell r="S304">
            <v>0</v>
          </cell>
          <cell r="T304">
            <v>0</v>
          </cell>
          <cell r="U304" t="str">
            <v>0</v>
          </cell>
          <cell r="V304">
            <v>2966500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185000</v>
          </cell>
          <cell r="AD304">
            <v>72420</v>
          </cell>
          <cell r="AE304">
            <v>0</v>
          </cell>
          <cell r="AF304">
            <v>6</v>
          </cell>
          <cell r="AG304">
            <v>126060</v>
          </cell>
          <cell r="AH304">
            <v>7120</v>
          </cell>
          <cell r="AI304">
            <v>21359</v>
          </cell>
          <cell r="AJ304">
            <v>96411</v>
          </cell>
          <cell r="AK304" t="str">
            <v>0</v>
          </cell>
          <cell r="AL304">
            <v>31515</v>
          </cell>
          <cell r="AM304">
            <v>0</v>
          </cell>
          <cell r="AN304" t="str">
            <v>0</v>
          </cell>
          <cell r="AO304">
            <v>282465</v>
          </cell>
          <cell r="AP304">
            <v>3096000</v>
          </cell>
          <cell r="AQ304">
            <v>0</v>
          </cell>
          <cell r="AR304">
            <v>0</v>
          </cell>
          <cell r="AS304" t="str">
            <v>0</v>
          </cell>
          <cell r="AT304" t="str">
            <v>0</v>
          </cell>
          <cell r="AU304" t="str">
            <v>062</v>
          </cell>
          <cell r="AV304" t="str">
            <v>DINAS PENDIDIKAN - PPPK</v>
          </cell>
          <cell r="AW304" t="str">
            <v>SDN MANTUIL 02</v>
          </cell>
          <cell r="AX304" t="str">
            <v>S - 43</v>
          </cell>
        </row>
        <row r="305">
          <cell r="A305" t="str">
            <v>199809132022212001</v>
          </cell>
          <cell r="B305" t="str">
            <v>LINA SHUFIA, S.Pd</v>
          </cell>
          <cell r="C305" t="str">
            <v>6371015309980004</v>
          </cell>
          <cell r="D305" t="str">
            <v>13-Sep-98</v>
          </cell>
          <cell r="F305" t="str">
            <v>JFU</v>
          </cell>
          <cell r="G305" t="str">
            <v>00</v>
          </cell>
          <cell r="H305" t="str">
            <v>III/a</v>
          </cell>
          <cell r="I305" t="str">
            <v>P3K</v>
          </cell>
          <cell r="K305" t="str">
            <v>YA</v>
          </cell>
          <cell r="L305" t="str">
            <v/>
          </cell>
          <cell r="M305" t="str">
            <v>M. ANWARI</v>
          </cell>
          <cell r="N305" t="str">
            <v>122</v>
          </cell>
          <cell r="O305" t="str">
            <v>BPD KALSEL</v>
          </cell>
          <cell r="P305" t="str">
            <v>539318451731000</v>
          </cell>
          <cell r="Q305" t="str">
            <v>3200517791</v>
          </cell>
          <cell r="R305" t="str">
            <v>K1</v>
          </cell>
          <cell r="S305">
            <v>0</v>
          </cell>
          <cell r="T305">
            <v>1</v>
          </cell>
          <cell r="U305" t="str">
            <v>1</v>
          </cell>
          <cell r="V305">
            <v>2966500</v>
          </cell>
          <cell r="W305">
            <v>296650</v>
          </cell>
          <cell r="X305">
            <v>0</v>
          </cell>
          <cell r="Y305">
            <v>296650</v>
          </cell>
          <cell r="Z305">
            <v>0</v>
          </cell>
          <cell r="AA305">
            <v>0</v>
          </cell>
          <cell r="AB305">
            <v>0</v>
          </cell>
          <cell r="AC305">
            <v>185000</v>
          </cell>
          <cell r="AD305">
            <v>144840</v>
          </cell>
          <cell r="AE305">
            <v>0</v>
          </cell>
          <cell r="AF305">
            <v>44</v>
          </cell>
          <cell r="AG305">
            <v>137926</v>
          </cell>
          <cell r="AH305">
            <v>7120</v>
          </cell>
          <cell r="AI305">
            <v>21359</v>
          </cell>
          <cell r="AJ305">
            <v>106052</v>
          </cell>
          <cell r="AK305" t="str">
            <v>0</v>
          </cell>
          <cell r="AL305">
            <v>34482</v>
          </cell>
          <cell r="AM305">
            <v>0</v>
          </cell>
          <cell r="AN305" t="str">
            <v>0</v>
          </cell>
          <cell r="AO305">
            <v>306939</v>
          </cell>
          <cell r="AP305">
            <v>3452500</v>
          </cell>
          <cell r="AQ305">
            <v>0</v>
          </cell>
          <cell r="AR305">
            <v>0</v>
          </cell>
          <cell r="AS305" t="str">
            <v>0</v>
          </cell>
          <cell r="AT305" t="str">
            <v>0</v>
          </cell>
          <cell r="AU305" t="str">
            <v>062</v>
          </cell>
          <cell r="AV305" t="str">
            <v>DINAS PENDIDIKAN - PPPK</v>
          </cell>
          <cell r="AW305" t="str">
            <v>SDN MANTUIL 02</v>
          </cell>
          <cell r="AX305" t="str">
            <v>S - 43</v>
          </cell>
        </row>
        <row r="306">
          <cell r="A306" t="str">
            <v>198010072022212011</v>
          </cell>
          <cell r="B306" t="str">
            <v>KAMARIAH, S.Pd</v>
          </cell>
          <cell r="C306" t="str">
            <v>6371014710800007</v>
          </cell>
          <cell r="D306" t="str">
            <v>07-Oct-80</v>
          </cell>
          <cell r="F306" t="str">
            <v>JFU</v>
          </cell>
          <cell r="G306" t="str">
            <v>00</v>
          </cell>
          <cell r="H306" t="str">
            <v>III/a</v>
          </cell>
          <cell r="I306" t="str">
            <v>P3K</v>
          </cell>
          <cell r="K306" t="str">
            <v>YA</v>
          </cell>
          <cell r="M306" t="str">
            <v>FAHRIANSYAH</v>
          </cell>
          <cell r="N306" t="str">
            <v>122</v>
          </cell>
          <cell r="O306" t="str">
            <v>BPD KALSEL</v>
          </cell>
          <cell r="P306" t="str">
            <v>167356195731000</v>
          </cell>
          <cell r="Q306" t="str">
            <v>0200309012167</v>
          </cell>
          <cell r="R306" t="str">
            <v>K3</v>
          </cell>
          <cell r="S306">
            <v>2</v>
          </cell>
          <cell r="T306">
            <v>1</v>
          </cell>
          <cell r="U306" t="str">
            <v>3</v>
          </cell>
          <cell r="V306">
            <v>2966500</v>
          </cell>
          <cell r="W306">
            <v>296650</v>
          </cell>
          <cell r="X306">
            <v>118660</v>
          </cell>
          <cell r="Y306">
            <v>415310</v>
          </cell>
          <cell r="Z306">
            <v>0</v>
          </cell>
          <cell r="AA306">
            <v>0</v>
          </cell>
          <cell r="AB306">
            <v>0</v>
          </cell>
          <cell r="AC306">
            <v>185000</v>
          </cell>
          <cell r="AD306">
            <v>289680</v>
          </cell>
          <cell r="AE306">
            <v>0</v>
          </cell>
          <cell r="AF306">
            <v>87</v>
          </cell>
          <cell r="AG306">
            <v>142672</v>
          </cell>
          <cell r="AH306">
            <v>7120</v>
          </cell>
          <cell r="AI306">
            <v>21359</v>
          </cell>
          <cell r="AJ306">
            <v>109909</v>
          </cell>
          <cell r="AK306" t="str">
            <v>0</v>
          </cell>
          <cell r="AL306">
            <v>35668</v>
          </cell>
          <cell r="AM306">
            <v>0</v>
          </cell>
          <cell r="AN306" t="str">
            <v>0</v>
          </cell>
          <cell r="AO306">
            <v>316728</v>
          </cell>
          <cell r="AP306">
            <v>3711000</v>
          </cell>
          <cell r="AQ306">
            <v>0</v>
          </cell>
          <cell r="AR306">
            <v>0</v>
          </cell>
          <cell r="AS306" t="str">
            <v>0</v>
          </cell>
          <cell r="AT306" t="str">
            <v>0</v>
          </cell>
          <cell r="AU306" t="str">
            <v>062</v>
          </cell>
          <cell r="AV306" t="str">
            <v>DINAS PENDIDIKAN - PPPK</v>
          </cell>
          <cell r="AW306" t="str">
            <v>SDN MANTUIL 03</v>
          </cell>
          <cell r="AX306" t="str">
            <v>S - 44</v>
          </cell>
        </row>
        <row r="307">
          <cell r="A307" t="str">
            <v>199206112022212005</v>
          </cell>
          <cell r="B307" t="str">
            <v>AIDA EMELIA, S.Pd</v>
          </cell>
          <cell r="C307" t="str">
            <v>6304075106920003</v>
          </cell>
          <cell r="D307" t="str">
            <v>11-Jun-92</v>
          </cell>
          <cell r="F307" t="str">
            <v>JFU</v>
          </cell>
          <cell r="G307" t="str">
            <v>00</v>
          </cell>
          <cell r="H307" t="str">
            <v>III/a</v>
          </cell>
          <cell r="I307" t="str">
            <v>P3K</v>
          </cell>
          <cell r="K307" t="str">
            <v>YA</v>
          </cell>
          <cell r="M307" t="str">
            <v>MISRAN</v>
          </cell>
          <cell r="N307" t="str">
            <v>122</v>
          </cell>
          <cell r="O307" t="str">
            <v>BPD KALSEL</v>
          </cell>
          <cell r="P307" t="str">
            <v>941092231736000</v>
          </cell>
          <cell r="Q307" t="str">
            <v>0200309012175</v>
          </cell>
          <cell r="R307" t="str">
            <v>K2</v>
          </cell>
          <cell r="S307">
            <v>1</v>
          </cell>
          <cell r="T307">
            <v>1</v>
          </cell>
          <cell r="U307" t="str">
            <v>2</v>
          </cell>
          <cell r="V307">
            <v>2966500</v>
          </cell>
          <cell r="W307">
            <v>296650</v>
          </cell>
          <cell r="X307">
            <v>59330</v>
          </cell>
          <cell r="Y307">
            <v>355980</v>
          </cell>
          <cell r="Z307">
            <v>0</v>
          </cell>
          <cell r="AA307">
            <v>0</v>
          </cell>
          <cell r="AB307">
            <v>0</v>
          </cell>
          <cell r="AC307">
            <v>185000</v>
          </cell>
          <cell r="AD307">
            <v>217260</v>
          </cell>
          <cell r="AE307">
            <v>0</v>
          </cell>
          <cell r="AF307">
            <v>16</v>
          </cell>
          <cell r="AG307">
            <v>140299</v>
          </cell>
          <cell r="AH307">
            <v>7120</v>
          </cell>
          <cell r="AI307">
            <v>21359</v>
          </cell>
          <cell r="AJ307">
            <v>107981</v>
          </cell>
          <cell r="AK307" t="str">
            <v>0</v>
          </cell>
          <cell r="AL307">
            <v>35075</v>
          </cell>
          <cell r="AM307">
            <v>0</v>
          </cell>
          <cell r="AN307" t="str">
            <v>0</v>
          </cell>
          <cell r="AO307">
            <v>311834</v>
          </cell>
          <cell r="AP307">
            <v>3581700</v>
          </cell>
          <cell r="AQ307">
            <v>0</v>
          </cell>
          <cell r="AR307">
            <v>0</v>
          </cell>
          <cell r="AS307" t="str">
            <v>0</v>
          </cell>
          <cell r="AT307" t="str">
            <v>0</v>
          </cell>
          <cell r="AU307" t="str">
            <v>062</v>
          </cell>
          <cell r="AV307" t="str">
            <v>DINAS PENDIDIKAN - PPPK</v>
          </cell>
          <cell r="AW307" t="str">
            <v>SDN MANTUIL 03</v>
          </cell>
          <cell r="AX307" t="str">
            <v>S - 44</v>
          </cell>
        </row>
        <row r="308">
          <cell r="A308" t="str">
            <v>199305102022212007</v>
          </cell>
          <cell r="B308" t="str">
            <v>JURAIDAH, S.Pd</v>
          </cell>
          <cell r="C308" t="str">
            <v>6371015005930009</v>
          </cell>
          <cell r="D308" t="str">
            <v>10-May-93</v>
          </cell>
          <cell r="F308" t="str">
            <v>JFU</v>
          </cell>
          <cell r="G308" t="str">
            <v>00</v>
          </cell>
          <cell r="H308" t="str">
            <v>III/a</v>
          </cell>
          <cell r="I308" t="str">
            <v>P3K</v>
          </cell>
          <cell r="K308" t="str">
            <v>YA</v>
          </cell>
          <cell r="L308" t="str">
            <v/>
          </cell>
          <cell r="M308" t="str">
            <v>DEDY SAPTIAWAN</v>
          </cell>
          <cell r="N308" t="str">
            <v>122</v>
          </cell>
          <cell r="O308" t="str">
            <v>BPD KALSEL</v>
          </cell>
          <cell r="P308" t="str">
            <v>807361126731000</v>
          </cell>
          <cell r="Q308" t="str">
            <v>3200542087</v>
          </cell>
          <cell r="R308" t="str">
            <v>K1</v>
          </cell>
          <cell r="S308">
            <v>0</v>
          </cell>
          <cell r="T308">
            <v>1</v>
          </cell>
          <cell r="U308" t="str">
            <v>1</v>
          </cell>
          <cell r="V308">
            <v>2966500</v>
          </cell>
          <cell r="W308">
            <v>296650</v>
          </cell>
          <cell r="X308">
            <v>0</v>
          </cell>
          <cell r="Y308">
            <v>296650</v>
          </cell>
          <cell r="Z308">
            <v>0</v>
          </cell>
          <cell r="AA308">
            <v>0</v>
          </cell>
          <cell r="AB308">
            <v>0</v>
          </cell>
          <cell r="AC308">
            <v>185000</v>
          </cell>
          <cell r="AD308">
            <v>144840</v>
          </cell>
          <cell r="AE308">
            <v>0</v>
          </cell>
          <cell r="AF308">
            <v>44</v>
          </cell>
          <cell r="AG308">
            <v>137926</v>
          </cell>
          <cell r="AH308">
            <v>7120</v>
          </cell>
          <cell r="AI308">
            <v>21359</v>
          </cell>
          <cell r="AJ308">
            <v>106052</v>
          </cell>
          <cell r="AK308" t="str">
            <v>0</v>
          </cell>
          <cell r="AL308">
            <v>34482</v>
          </cell>
          <cell r="AM308">
            <v>0</v>
          </cell>
          <cell r="AN308" t="str">
            <v>0</v>
          </cell>
          <cell r="AO308">
            <v>306939</v>
          </cell>
          <cell r="AP308">
            <v>3452500</v>
          </cell>
          <cell r="AQ308">
            <v>0</v>
          </cell>
          <cell r="AR308">
            <v>0</v>
          </cell>
          <cell r="AS308" t="str">
            <v>0</v>
          </cell>
          <cell r="AT308" t="str">
            <v>0</v>
          </cell>
          <cell r="AU308" t="str">
            <v>062</v>
          </cell>
          <cell r="AV308" t="str">
            <v>DINAS PENDIDIKAN - PPPK</v>
          </cell>
          <cell r="AW308" t="str">
            <v>SDN MANTUIL 03</v>
          </cell>
          <cell r="AX308" t="str">
            <v>S - 44</v>
          </cell>
        </row>
        <row r="309">
          <cell r="A309" t="str">
            <v>196410092022212001</v>
          </cell>
          <cell r="B309" t="str">
            <v>MURJAWATI, S.Pd</v>
          </cell>
          <cell r="C309" t="str">
            <v>6371014910640003</v>
          </cell>
          <cell r="D309" t="str">
            <v>09-Oct-64</v>
          </cell>
          <cell r="F309" t="str">
            <v>JFU</v>
          </cell>
          <cell r="G309" t="str">
            <v>00</v>
          </cell>
          <cell r="H309" t="str">
            <v>III/a</v>
          </cell>
          <cell r="I309" t="str">
            <v>P3K</v>
          </cell>
          <cell r="K309" t="str">
            <v>YA</v>
          </cell>
          <cell r="M309" t="str">
            <v>JAJANG</v>
          </cell>
          <cell r="N309" t="str">
            <v>122</v>
          </cell>
          <cell r="O309" t="str">
            <v>BPD KALSEL</v>
          </cell>
          <cell r="P309" t="str">
            <v>584506216731000</v>
          </cell>
          <cell r="Q309" t="str">
            <v>3200533126</v>
          </cell>
          <cell r="R309" t="str">
            <v>K1</v>
          </cell>
          <cell r="S309">
            <v>0</v>
          </cell>
          <cell r="T309">
            <v>1</v>
          </cell>
          <cell r="U309" t="str">
            <v>1</v>
          </cell>
          <cell r="V309">
            <v>2966500</v>
          </cell>
          <cell r="W309">
            <v>296650</v>
          </cell>
          <cell r="X309">
            <v>0</v>
          </cell>
          <cell r="Y309">
            <v>296650</v>
          </cell>
          <cell r="Z309">
            <v>0</v>
          </cell>
          <cell r="AA309">
            <v>0</v>
          </cell>
          <cell r="AB309">
            <v>0</v>
          </cell>
          <cell r="AC309">
            <v>185000</v>
          </cell>
          <cell r="AD309">
            <v>144840</v>
          </cell>
          <cell r="AE309">
            <v>0</v>
          </cell>
          <cell r="AF309">
            <v>44</v>
          </cell>
          <cell r="AG309">
            <v>137926</v>
          </cell>
          <cell r="AH309">
            <v>7120</v>
          </cell>
          <cell r="AI309">
            <v>21359</v>
          </cell>
          <cell r="AJ309">
            <v>106052</v>
          </cell>
          <cell r="AK309" t="str">
            <v>0</v>
          </cell>
          <cell r="AL309">
            <v>34482</v>
          </cell>
          <cell r="AM309">
            <v>0</v>
          </cell>
          <cell r="AN309" t="str">
            <v>0</v>
          </cell>
          <cell r="AO309">
            <v>306939</v>
          </cell>
          <cell r="AP309">
            <v>3452500</v>
          </cell>
          <cell r="AQ309">
            <v>0</v>
          </cell>
          <cell r="AR309">
            <v>0</v>
          </cell>
          <cell r="AS309" t="str">
            <v>0</v>
          </cell>
          <cell r="AT309" t="str">
            <v>0</v>
          </cell>
          <cell r="AU309" t="str">
            <v>062</v>
          </cell>
          <cell r="AV309" t="str">
            <v>DINAS PENDIDIKAN - PPPK</v>
          </cell>
          <cell r="AW309" t="str">
            <v>SDN MANTUIL 04</v>
          </cell>
          <cell r="AX309" t="str">
            <v>S - 45</v>
          </cell>
        </row>
        <row r="310">
          <cell r="A310" t="str">
            <v>199611152022211002</v>
          </cell>
          <cell r="B310" t="str">
            <v>MUHAMMAD IHZA MAHENDRA, S.Pd</v>
          </cell>
          <cell r="C310" t="str">
            <v>6304031511960001</v>
          </cell>
          <cell r="D310" t="str">
            <v>15-Nov-96</v>
          </cell>
          <cell r="F310" t="str">
            <v>JFU</v>
          </cell>
          <cell r="G310" t="str">
            <v>00</v>
          </cell>
          <cell r="H310" t="str">
            <v>III/a</v>
          </cell>
          <cell r="I310" t="str">
            <v>P3K</v>
          </cell>
          <cell r="K310" t="str">
            <v>YA</v>
          </cell>
          <cell r="M310" t="str">
            <v>ALVI VIONITA</v>
          </cell>
          <cell r="N310" t="str">
            <v>122</v>
          </cell>
          <cell r="O310" t="str">
            <v>BPD KALSEL</v>
          </cell>
          <cell r="P310" t="str">
            <v>639945179732000</v>
          </cell>
          <cell r="Q310" t="str">
            <v>3200518488</v>
          </cell>
          <cell r="R310" t="str">
            <v>K2</v>
          </cell>
          <cell r="S310">
            <v>1</v>
          </cell>
          <cell r="T310">
            <v>1</v>
          </cell>
          <cell r="U310" t="str">
            <v>2</v>
          </cell>
          <cell r="V310">
            <v>2966500</v>
          </cell>
          <cell r="W310">
            <v>296650</v>
          </cell>
          <cell r="X310">
            <v>59330</v>
          </cell>
          <cell r="Y310">
            <v>355980</v>
          </cell>
          <cell r="Z310">
            <v>0</v>
          </cell>
          <cell r="AA310">
            <v>0</v>
          </cell>
          <cell r="AB310">
            <v>0</v>
          </cell>
          <cell r="AC310">
            <v>185000</v>
          </cell>
          <cell r="AD310">
            <v>217260</v>
          </cell>
          <cell r="AE310">
            <v>0</v>
          </cell>
          <cell r="AF310">
            <v>16</v>
          </cell>
          <cell r="AG310">
            <v>140299</v>
          </cell>
          <cell r="AH310">
            <v>7120</v>
          </cell>
          <cell r="AI310">
            <v>21359</v>
          </cell>
          <cell r="AJ310">
            <v>107981</v>
          </cell>
          <cell r="AK310" t="str">
            <v>0</v>
          </cell>
          <cell r="AL310">
            <v>35075</v>
          </cell>
          <cell r="AM310">
            <v>0</v>
          </cell>
          <cell r="AN310" t="str">
            <v>0</v>
          </cell>
          <cell r="AO310">
            <v>311834</v>
          </cell>
          <cell r="AP310">
            <v>3581700</v>
          </cell>
          <cell r="AQ310">
            <v>0</v>
          </cell>
          <cell r="AR310">
            <v>0</v>
          </cell>
          <cell r="AS310" t="str">
            <v>0</v>
          </cell>
          <cell r="AT310" t="str">
            <v>0</v>
          </cell>
          <cell r="AU310" t="str">
            <v>062</v>
          </cell>
          <cell r="AV310" t="str">
            <v>DINAS PENDIDIKAN - PPPK</v>
          </cell>
          <cell r="AW310" t="str">
            <v>SDN MANTUIL 04</v>
          </cell>
          <cell r="AX310" t="str">
            <v>S - 45</v>
          </cell>
        </row>
        <row r="311">
          <cell r="A311" t="str">
            <v>199701312022211002</v>
          </cell>
          <cell r="B311" t="str">
            <v>MUHAMMAD SYA'RANI ARIF, S.Pd</v>
          </cell>
          <cell r="C311" t="str">
            <v>6304023101970004</v>
          </cell>
          <cell r="D311" t="str">
            <v>31-Jan-97</v>
          </cell>
          <cell r="F311" t="str">
            <v>JFU</v>
          </cell>
          <cell r="G311" t="str">
            <v>00</v>
          </cell>
          <cell r="H311" t="str">
            <v>III/a</v>
          </cell>
          <cell r="I311" t="str">
            <v>P3K</v>
          </cell>
          <cell r="K311" t="str">
            <v>TIDAK</v>
          </cell>
          <cell r="N311" t="str">
            <v>122</v>
          </cell>
          <cell r="O311" t="str">
            <v>BPD KALSEL</v>
          </cell>
          <cell r="P311" t="str">
            <v>419368089731000</v>
          </cell>
          <cell r="Q311" t="str">
            <v>3200584917</v>
          </cell>
          <cell r="R311" t="str">
            <v>T0</v>
          </cell>
          <cell r="S311">
            <v>0</v>
          </cell>
          <cell r="T311">
            <v>0</v>
          </cell>
          <cell r="U311" t="str">
            <v>0</v>
          </cell>
          <cell r="V311">
            <v>2966500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185000</v>
          </cell>
          <cell r="AD311">
            <v>72420</v>
          </cell>
          <cell r="AE311">
            <v>0</v>
          </cell>
          <cell r="AF311">
            <v>6</v>
          </cell>
          <cell r="AG311">
            <v>126060</v>
          </cell>
          <cell r="AH311">
            <v>7120</v>
          </cell>
          <cell r="AI311">
            <v>21359</v>
          </cell>
          <cell r="AJ311">
            <v>96411</v>
          </cell>
          <cell r="AK311" t="str">
            <v>0</v>
          </cell>
          <cell r="AL311">
            <v>31515</v>
          </cell>
          <cell r="AM311">
            <v>0</v>
          </cell>
          <cell r="AN311" t="str">
            <v>0</v>
          </cell>
          <cell r="AO311">
            <v>282465</v>
          </cell>
          <cell r="AP311">
            <v>3096000</v>
          </cell>
          <cell r="AQ311">
            <v>0</v>
          </cell>
          <cell r="AR311">
            <v>0</v>
          </cell>
          <cell r="AS311" t="str">
            <v>0</v>
          </cell>
          <cell r="AT311" t="str">
            <v>0</v>
          </cell>
          <cell r="AU311" t="str">
            <v>062</v>
          </cell>
          <cell r="AV311" t="str">
            <v>DINAS PENDIDIKAN - PPPK</v>
          </cell>
          <cell r="AW311" t="str">
            <v>SDN MANTUIL 04</v>
          </cell>
          <cell r="AX311" t="str">
            <v>S - 45</v>
          </cell>
        </row>
        <row r="312">
          <cell r="A312" t="str">
            <v>197008012022212004</v>
          </cell>
          <cell r="B312" t="str">
            <v>ZUBAIDAH, S.Pd</v>
          </cell>
          <cell r="C312" t="str">
            <v>6371014108700008</v>
          </cell>
          <cell r="D312" t="str">
            <v>01-Aug-70</v>
          </cell>
          <cell r="F312" t="str">
            <v>JFU</v>
          </cell>
          <cell r="G312" t="str">
            <v>00</v>
          </cell>
          <cell r="H312" t="str">
            <v>III/a</v>
          </cell>
          <cell r="I312" t="str">
            <v>P3K</v>
          </cell>
          <cell r="K312" t="str">
            <v>YA</v>
          </cell>
          <cell r="L312" t="str">
            <v/>
          </cell>
          <cell r="M312" t="str">
            <v>MUHAMMAD GAJALI</v>
          </cell>
          <cell r="N312" t="str">
            <v>122</v>
          </cell>
          <cell r="O312" t="str">
            <v>BPD KALSEL</v>
          </cell>
          <cell r="P312" t="str">
            <v>166058164731000</v>
          </cell>
          <cell r="Q312" t="str">
            <v>0010301167557</v>
          </cell>
          <cell r="R312" t="str">
            <v>K3</v>
          </cell>
          <cell r="S312">
            <v>2</v>
          </cell>
          <cell r="T312">
            <v>1</v>
          </cell>
          <cell r="U312" t="str">
            <v>3</v>
          </cell>
          <cell r="V312">
            <v>2966500</v>
          </cell>
          <cell r="W312">
            <v>296650</v>
          </cell>
          <cell r="X312">
            <v>118660</v>
          </cell>
          <cell r="Y312">
            <v>415310</v>
          </cell>
          <cell r="Z312">
            <v>0</v>
          </cell>
          <cell r="AA312">
            <v>0</v>
          </cell>
          <cell r="AB312">
            <v>0</v>
          </cell>
          <cell r="AC312">
            <v>185000</v>
          </cell>
          <cell r="AD312">
            <v>289680</v>
          </cell>
          <cell r="AE312">
            <v>0</v>
          </cell>
          <cell r="AF312">
            <v>87</v>
          </cell>
          <cell r="AG312">
            <v>142672</v>
          </cell>
          <cell r="AH312">
            <v>7120</v>
          </cell>
          <cell r="AI312">
            <v>21359</v>
          </cell>
          <cell r="AJ312">
            <v>109909</v>
          </cell>
          <cell r="AK312" t="str">
            <v>0</v>
          </cell>
          <cell r="AL312">
            <v>35668</v>
          </cell>
          <cell r="AM312">
            <v>0</v>
          </cell>
          <cell r="AN312" t="str">
            <v>0</v>
          </cell>
          <cell r="AO312">
            <v>316728</v>
          </cell>
          <cell r="AP312">
            <v>3711000</v>
          </cell>
          <cell r="AQ312">
            <v>0</v>
          </cell>
          <cell r="AR312">
            <v>0</v>
          </cell>
          <cell r="AS312" t="str">
            <v>0</v>
          </cell>
          <cell r="AT312" t="str">
            <v>0</v>
          </cell>
          <cell r="AU312" t="str">
            <v>062</v>
          </cell>
          <cell r="AV312" t="str">
            <v>DINAS PENDIDIKAN - PPPK</v>
          </cell>
          <cell r="AW312" t="str">
            <v>SDN MURUNG RAYA 01</v>
          </cell>
          <cell r="AX312" t="str">
            <v>S - 46</v>
          </cell>
        </row>
        <row r="313">
          <cell r="A313" t="str">
            <v>197911232022212006</v>
          </cell>
          <cell r="B313" t="str">
            <v>HERLINA, S.Pd</v>
          </cell>
          <cell r="C313" t="str">
            <v>6371046311790006</v>
          </cell>
          <cell r="D313" t="str">
            <v>23-Nov-79</v>
          </cell>
          <cell r="F313" t="str">
            <v>JFU</v>
          </cell>
          <cell r="G313" t="str">
            <v>00</v>
          </cell>
          <cell r="H313" t="str">
            <v>III/a</v>
          </cell>
          <cell r="I313" t="str">
            <v>P3K</v>
          </cell>
          <cell r="K313" t="str">
            <v>TIDAK</v>
          </cell>
          <cell r="N313" t="str">
            <v>122</v>
          </cell>
          <cell r="O313" t="str">
            <v>BPD KALSEL</v>
          </cell>
          <cell r="P313" t="str">
            <v>149366288731000</v>
          </cell>
          <cell r="Q313" t="str">
            <v>0010301120369</v>
          </cell>
          <cell r="R313" t="str">
            <v>T0</v>
          </cell>
          <cell r="S313">
            <v>0</v>
          </cell>
          <cell r="T313">
            <v>0</v>
          </cell>
          <cell r="U313" t="str">
            <v>0</v>
          </cell>
          <cell r="V313">
            <v>2966500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185000</v>
          </cell>
          <cell r="AD313">
            <v>72420</v>
          </cell>
          <cell r="AE313">
            <v>0</v>
          </cell>
          <cell r="AF313">
            <v>6</v>
          </cell>
          <cell r="AG313">
            <v>126060</v>
          </cell>
          <cell r="AH313">
            <v>7120</v>
          </cell>
          <cell r="AI313">
            <v>21359</v>
          </cell>
          <cell r="AJ313">
            <v>96411</v>
          </cell>
          <cell r="AK313" t="str">
            <v>0</v>
          </cell>
          <cell r="AL313">
            <v>31515</v>
          </cell>
          <cell r="AM313">
            <v>0</v>
          </cell>
          <cell r="AN313" t="str">
            <v>0</v>
          </cell>
          <cell r="AO313">
            <v>282465</v>
          </cell>
          <cell r="AP313">
            <v>3096000</v>
          </cell>
          <cell r="AQ313">
            <v>0</v>
          </cell>
          <cell r="AR313">
            <v>0</v>
          </cell>
          <cell r="AS313" t="str">
            <v>0</v>
          </cell>
          <cell r="AT313" t="str">
            <v>0</v>
          </cell>
          <cell r="AU313" t="str">
            <v>062</v>
          </cell>
          <cell r="AV313" t="str">
            <v>DINAS PENDIDIKAN - PPPK</v>
          </cell>
          <cell r="AW313" t="str">
            <v>SDN MURUNG RAYA 01</v>
          </cell>
          <cell r="AX313" t="str">
            <v>S - 46</v>
          </cell>
        </row>
        <row r="314">
          <cell r="A314" t="str">
            <v>199209042022212007</v>
          </cell>
          <cell r="B314" t="str">
            <v>RATIH PRATIWI DWI YANTI, S.Pd</v>
          </cell>
          <cell r="C314" t="str">
            <v>6371034409920002</v>
          </cell>
          <cell r="D314" t="str">
            <v>04-Sep-92</v>
          </cell>
          <cell r="F314" t="str">
            <v>JFU</v>
          </cell>
          <cell r="G314" t="str">
            <v>00</v>
          </cell>
          <cell r="H314" t="str">
            <v>III/a</v>
          </cell>
          <cell r="I314" t="str">
            <v>P3K</v>
          </cell>
          <cell r="K314" t="str">
            <v>YA</v>
          </cell>
          <cell r="M314" t="str">
            <v>GT. RIZA LIFKI, S. T</v>
          </cell>
          <cell r="N314" t="str">
            <v>122</v>
          </cell>
          <cell r="O314" t="str">
            <v>BPD KALSEL</v>
          </cell>
          <cell r="P314" t="str">
            <v>739452993731000</v>
          </cell>
          <cell r="Q314" t="str">
            <v>0010301412521</v>
          </cell>
          <cell r="R314" t="str">
            <v>K2</v>
          </cell>
          <cell r="S314">
            <v>1</v>
          </cell>
          <cell r="T314">
            <v>1</v>
          </cell>
          <cell r="U314" t="str">
            <v>2</v>
          </cell>
          <cell r="V314">
            <v>2966500</v>
          </cell>
          <cell r="W314">
            <v>296650</v>
          </cell>
          <cell r="X314">
            <v>59330</v>
          </cell>
          <cell r="Y314">
            <v>355980</v>
          </cell>
          <cell r="Z314">
            <v>0</v>
          </cell>
          <cell r="AA314">
            <v>0</v>
          </cell>
          <cell r="AB314">
            <v>0</v>
          </cell>
          <cell r="AC314">
            <v>185000</v>
          </cell>
          <cell r="AD314">
            <v>217260</v>
          </cell>
          <cell r="AE314">
            <v>0</v>
          </cell>
          <cell r="AF314">
            <v>16</v>
          </cell>
          <cell r="AG314">
            <v>140299</v>
          </cell>
          <cell r="AH314">
            <v>7120</v>
          </cell>
          <cell r="AI314">
            <v>21359</v>
          </cell>
          <cell r="AJ314">
            <v>107981</v>
          </cell>
          <cell r="AK314" t="str">
            <v>0</v>
          </cell>
          <cell r="AL314">
            <v>35075</v>
          </cell>
          <cell r="AM314">
            <v>0</v>
          </cell>
          <cell r="AN314" t="str">
            <v>0</v>
          </cell>
          <cell r="AO314">
            <v>311834</v>
          </cell>
          <cell r="AP314">
            <v>3581700</v>
          </cell>
          <cell r="AQ314">
            <v>0</v>
          </cell>
          <cell r="AR314">
            <v>0</v>
          </cell>
          <cell r="AS314" t="str">
            <v>0</v>
          </cell>
          <cell r="AT314" t="str">
            <v>0</v>
          </cell>
          <cell r="AU314" t="str">
            <v>062</v>
          </cell>
          <cell r="AV314" t="str">
            <v>DINAS PENDIDIKAN - PPPK</v>
          </cell>
          <cell r="AW314" t="str">
            <v>SDN MURUNG RAYA 01</v>
          </cell>
          <cell r="AX314" t="str">
            <v>S - 46</v>
          </cell>
        </row>
        <row r="315">
          <cell r="A315" t="str">
            <v>198109022022212009</v>
          </cell>
          <cell r="B315" t="str">
            <v>SRI SURTINA NINGSIH, S.Pd</v>
          </cell>
          <cell r="C315" t="str">
            <v>6371024209820009</v>
          </cell>
          <cell r="D315" t="str">
            <v>02-Sep-81</v>
          </cell>
          <cell r="F315" t="str">
            <v>JFU</v>
          </cell>
          <cell r="G315" t="str">
            <v>00</v>
          </cell>
          <cell r="H315" t="str">
            <v>III/a</v>
          </cell>
          <cell r="I315" t="str">
            <v>P3K</v>
          </cell>
          <cell r="K315" t="str">
            <v>TIDAK</v>
          </cell>
          <cell r="N315" t="str">
            <v>122</v>
          </cell>
          <cell r="O315" t="str">
            <v>BPD KALSEL</v>
          </cell>
          <cell r="P315" t="str">
            <v>844510347731000</v>
          </cell>
          <cell r="Q315" t="str">
            <v>0180306052130</v>
          </cell>
          <cell r="R315" t="str">
            <v>T0</v>
          </cell>
          <cell r="S315">
            <v>0</v>
          </cell>
          <cell r="T315">
            <v>0</v>
          </cell>
          <cell r="U315" t="str">
            <v>0</v>
          </cell>
          <cell r="V315">
            <v>2966500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185000</v>
          </cell>
          <cell r="AD315">
            <v>72420</v>
          </cell>
          <cell r="AE315">
            <v>0</v>
          </cell>
          <cell r="AF315">
            <v>6</v>
          </cell>
          <cell r="AG315">
            <v>126060</v>
          </cell>
          <cell r="AH315">
            <v>7120</v>
          </cell>
          <cell r="AI315">
            <v>21359</v>
          </cell>
          <cell r="AJ315">
            <v>96411</v>
          </cell>
          <cell r="AK315" t="str">
            <v>0</v>
          </cell>
          <cell r="AL315">
            <v>31515</v>
          </cell>
          <cell r="AM315">
            <v>0</v>
          </cell>
          <cell r="AN315" t="str">
            <v>0</v>
          </cell>
          <cell r="AO315">
            <v>282465</v>
          </cell>
          <cell r="AP315">
            <v>3096000</v>
          </cell>
          <cell r="AQ315">
            <v>0</v>
          </cell>
          <cell r="AR315">
            <v>0</v>
          </cell>
          <cell r="AS315" t="str">
            <v>0</v>
          </cell>
          <cell r="AT315" t="str">
            <v>0</v>
          </cell>
          <cell r="AU315" t="str">
            <v>062</v>
          </cell>
          <cell r="AV315" t="str">
            <v>DINAS PENDIDIKAN - PPPK</v>
          </cell>
          <cell r="AW315" t="str">
            <v>SDN MURUNG RAYA 02</v>
          </cell>
          <cell r="AX315" t="str">
            <v>S - 47</v>
          </cell>
        </row>
        <row r="316">
          <cell r="A316" t="str">
            <v>199712182022212005</v>
          </cell>
          <cell r="B316" t="str">
            <v>NOERKHALISHAH, S.Pd</v>
          </cell>
          <cell r="C316" t="str">
            <v>6371015812970009</v>
          </cell>
          <cell r="D316" t="str">
            <v>18-Dec-97</v>
          </cell>
          <cell r="F316" t="str">
            <v>JFU</v>
          </cell>
          <cell r="G316" t="str">
            <v>00</v>
          </cell>
          <cell r="H316" t="str">
            <v>III/a</v>
          </cell>
          <cell r="I316" t="str">
            <v>P3K</v>
          </cell>
          <cell r="K316" t="str">
            <v>YA</v>
          </cell>
          <cell r="M316" t="str">
            <v>MUHAMMAD ADITIA RAHMAN</v>
          </cell>
          <cell r="N316" t="str">
            <v>122</v>
          </cell>
          <cell r="O316" t="str">
            <v>BPD KALSEL</v>
          </cell>
          <cell r="P316" t="str">
            <v>651387466731000</v>
          </cell>
          <cell r="Q316" t="str">
            <v>3200557227</v>
          </cell>
          <cell r="R316" t="str">
            <v>K1</v>
          </cell>
          <cell r="S316">
            <v>0</v>
          </cell>
          <cell r="T316">
            <v>1</v>
          </cell>
          <cell r="U316" t="str">
            <v>1</v>
          </cell>
          <cell r="V316">
            <v>2966500</v>
          </cell>
          <cell r="W316">
            <v>296650</v>
          </cell>
          <cell r="X316">
            <v>0</v>
          </cell>
          <cell r="Y316">
            <v>296650</v>
          </cell>
          <cell r="Z316">
            <v>0</v>
          </cell>
          <cell r="AA316">
            <v>0</v>
          </cell>
          <cell r="AB316">
            <v>0</v>
          </cell>
          <cell r="AC316">
            <v>185000</v>
          </cell>
          <cell r="AD316">
            <v>144840</v>
          </cell>
          <cell r="AE316">
            <v>0</v>
          </cell>
          <cell r="AF316">
            <v>44</v>
          </cell>
          <cell r="AG316">
            <v>137926</v>
          </cell>
          <cell r="AH316">
            <v>7120</v>
          </cell>
          <cell r="AI316">
            <v>21359</v>
          </cell>
          <cell r="AJ316">
            <v>106052</v>
          </cell>
          <cell r="AK316" t="str">
            <v>0</v>
          </cell>
          <cell r="AL316">
            <v>34482</v>
          </cell>
          <cell r="AM316">
            <v>0</v>
          </cell>
          <cell r="AN316" t="str">
            <v>0</v>
          </cell>
          <cell r="AO316">
            <v>306939</v>
          </cell>
          <cell r="AP316">
            <v>3452500</v>
          </cell>
          <cell r="AQ316">
            <v>0</v>
          </cell>
          <cell r="AR316">
            <v>0</v>
          </cell>
          <cell r="AS316" t="str">
            <v>0</v>
          </cell>
          <cell r="AT316" t="str">
            <v>0</v>
          </cell>
          <cell r="AU316" t="str">
            <v>062</v>
          </cell>
          <cell r="AV316" t="str">
            <v>DINAS PENDIDIKAN - PPPK</v>
          </cell>
          <cell r="AW316" t="str">
            <v>SDN MURUNG RAYA 02</v>
          </cell>
          <cell r="AX316" t="str">
            <v>S - 47</v>
          </cell>
        </row>
        <row r="317">
          <cell r="A317" t="str">
            <v>197710282022211002</v>
          </cell>
          <cell r="B317" t="str">
            <v>NOOR IPANSYAH, S.Pd</v>
          </cell>
          <cell r="C317" t="str">
            <v>6371012810770007</v>
          </cell>
          <cell r="D317" t="str">
            <v>28-Oct-77</v>
          </cell>
          <cell r="F317" t="str">
            <v>JFU</v>
          </cell>
          <cell r="G317" t="str">
            <v>00</v>
          </cell>
          <cell r="H317" t="str">
            <v>III/a</v>
          </cell>
          <cell r="I317" t="str">
            <v>P3K</v>
          </cell>
          <cell r="K317" t="str">
            <v>YA</v>
          </cell>
          <cell r="M317" t="str">
            <v>KARTINI</v>
          </cell>
          <cell r="N317" t="str">
            <v>122</v>
          </cell>
          <cell r="O317" t="str">
            <v>BPD KALSEL</v>
          </cell>
          <cell r="P317" t="str">
            <v>167253749731000</v>
          </cell>
          <cell r="Q317" t="str">
            <v>0010301001746</v>
          </cell>
          <cell r="R317" t="str">
            <v>K3</v>
          </cell>
          <cell r="S317">
            <v>2</v>
          </cell>
          <cell r="T317">
            <v>1</v>
          </cell>
          <cell r="U317" t="str">
            <v>3</v>
          </cell>
          <cell r="V317">
            <v>2966500</v>
          </cell>
          <cell r="W317">
            <v>296650</v>
          </cell>
          <cell r="X317">
            <v>118660</v>
          </cell>
          <cell r="Y317">
            <v>415310</v>
          </cell>
          <cell r="Z317">
            <v>0</v>
          </cell>
          <cell r="AA317">
            <v>0</v>
          </cell>
          <cell r="AB317">
            <v>0</v>
          </cell>
          <cell r="AC317">
            <v>185000</v>
          </cell>
          <cell r="AD317">
            <v>289680</v>
          </cell>
          <cell r="AE317">
            <v>0</v>
          </cell>
          <cell r="AF317">
            <v>87</v>
          </cell>
          <cell r="AG317">
            <v>142672</v>
          </cell>
          <cell r="AH317">
            <v>7120</v>
          </cell>
          <cell r="AI317">
            <v>21359</v>
          </cell>
          <cell r="AJ317">
            <v>109909</v>
          </cell>
          <cell r="AK317" t="str">
            <v>0</v>
          </cell>
          <cell r="AL317">
            <v>35668</v>
          </cell>
          <cell r="AM317">
            <v>0</v>
          </cell>
          <cell r="AN317" t="str">
            <v>0</v>
          </cell>
          <cell r="AO317">
            <v>316728</v>
          </cell>
          <cell r="AP317">
            <v>3711000</v>
          </cell>
          <cell r="AQ317">
            <v>0</v>
          </cell>
          <cell r="AR317">
            <v>0</v>
          </cell>
          <cell r="AS317" t="str">
            <v>0</v>
          </cell>
          <cell r="AT317" t="str">
            <v>0</v>
          </cell>
          <cell r="AU317" t="str">
            <v>062</v>
          </cell>
          <cell r="AV317" t="str">
            <v>DINAS PENDIDIKAN - PPPK</v>
          </cell>
          <cell r="AW317" t="str">
            <v>SDN MURUNG RAYA 03</v>
          </cell>
          <cell r="AX317" t="str">
            <v>S - 48</v>
          </cell>
        </row>
        <row r="318">
          <cell r="A318" t="str">
            <v>198209092022212013</v>
          </cell>
          <cell r="B318" t="str">
            <v>NOORYANI, S.Pd</v>
          </cell>
          <cell r="C318" t="str">
            <v>6371024909820006</v>
          </cell>
          <cell r="D318" t="str">
            <v>09-Sep-82</v>
          </cell>
          <cell r="F318" t="str">
            <v>JFU</v>
          </cell>
          <cell r="G318" t="str">
            <v>00</v>
          </cell>
          <cell r="H318" t="str">
            <v>III/a</v>
          </cell>
          <cell r="I318" t="str">
            <v>P3K</v>
          </cell>
          <cell r="K318" t="str">
            <v>YA</v>
          </cell>
          <cell r="M318" t="str">
            <v>EKO SUSANTO</v>
          </cell>
          <cell r="N318" t="str">
            <v>122</v>
          </cell>
          <cell r="O318" t="str">
            <v>BPD KALSEL</v>
          </cell>
          <cell r="P318" t="str">
            <v>167253772731000</v>
          </cell>
          <cell r="Q318" t="str">
            <v>0200309008703</v>
          </cell>
          <cell r="R318" t="str">
            <v>K2</v>
          </cell>
          <cell r="S318">
            <v>1</v>
          </cell>
          <cell r="T318">
            <v>1</v>
          </cell>
          <cell r="U318" t="str">
            <v>2</v>
          </cell>
          <cell r="V318">
            <v>2966500</v>
          </cell>
          <cell r="W318">
            <v>296650</v>
          </cell>
          <cell r="X318">
            <v>59330</v>
          </cell>
          <cell r="Y318">
            <v>355980</v>
          </cell>
          <cell r="Z318">
            <v>0</v>
          </cell>
          <cell r="AA318">
            <v>0</v>
          </cell>
          <cell r="AB318">
            <v>0</v>
          </cell>
          <cell r="AC318">
            <v>185000</v>
          </cell>
          <cell r="AD318">
            <v>217260</v>
          </cell>
          <cell r="AE318">
            <v>0</v>
          </cell>
          <cell r="AF318">
            <v>16</v>
          </cell>
          <cell r="AG318">
            <v>140299</v>
          </cell>
          <cell r="AH318">
            <v>7120</v>
          </cell>
          <cell r="AI318">
            <v>21359</v>
          </cell>
          <cell r="AJ318">
            <v>107981</v>
          </cell>
          <cell r="AK318" t="str">
            <v>0</v>
          </cell>
          <cell r="AL318">
            <v>35075</v>
          </cell>
          <cell r="AM318">
            <v>0</v>
          </cell>
          <cell r="AN318" t="str">
            <v>0</v>
          </cell>
          <cell r="AO318">
            <v>311834</v>
          </cell>
          <cell r="AP318">
            <v>3581700</v>
          </cell>
          <cell r="AQ318">
            <v>0</v>
          </cell>
          <cell r="AR318">
            <v>0</v>
          </cell>
          <cell r="AS318" t="str">
            <v>0</v>
          </cell>
          <cell r="AT318" t="str">
            <v>0</v>
          </cell>
          <cell r="AU318" t="str">
            <v>062</v>
          </cell>
          <cell r="AV318" t="str">
            <v>DINAS PENDIDIKAN - PPPK</v>
          </cell>
          <cell r="AW318" t="str">
            <v>SDN MURUNG RAYA 03</v>
          </cell>
          <cell r="AX318" t="str">
            <v>S - 48</v>
          </cell>
        </row>
        <row r="319">
          <cell r="A319" t="str">
            <v>197608062022212004</v>
          </cell>
          <cell r="B319" t="str">
            <v>MAGFIRAH, S.Pd</v>
          </cell>
          <cell r="C319" t="str">
            <v>6371024608760004</v>
          </cell>
          <cell r="D319" t="str">
            <v>06-Aug-76</v>
          </cell>
          <cell r="F319" t="str">
            <v>JFU</v>
          </cell>
          <cell r="G319" t="str">
            <v>00</v>
          </cell>
          <cell r="H319" t="str">
            <v>III/a</v>
          </cell>
          <cell r="I319" t="str">
            <v>P3K</v>
          </cell>
          <cell r="K319" t="str">
            <v>TIDAK</v>
          </cell>
          <cell r="N319" t="str">
            <v>122</v>
          </cell>
          <cell r="O319" t="str">
            <v>BPD KALSEL</v>
          </cell>
          <cell r="P319" t="str">
            <v>167358423731000</v>
          </cell>
          <cell r="Q319" t="str">
            <v>3200511459</v>
          </cell>
          <cell r="R319" t="str">
            <v>T0</v>
          </cell>
          <cell r="S319">
            <v>0</v>
          </cell>
          <cell r="T319">
            <v>0</v>
          </cell>
          <cell r="U319" t="str">
            <v>0</v>
          </cell>
          <cell r="V319">
            <v>2966500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185000</v>
          </cell>
          <cell r="AD319">
            <v>72420</v>
          </cell>
          <cell r="AE319">
            <v>0</v>
          </cell>
          <cell r="AF319">
            <v>6</v>
          </cell>
          <cell r="AG319">
            <v>126060</v>
          </cell>
          <cell r="AH319">
            <v>7120</v>
          </cell>
          <cell r="AI319">
            <v>21359</v>
          </cell>
          <cell r="AJ319">
            <v>96411</v>
          </cell>
          <cell r="AK319" t="str">
            <v>0</v>
          </cell>
          <cell r="AL319">
            <v>31515</v>
          </cell>
          <cell r="AM319">
            <v>0</v>
          </cell>
          <cell r="AN319" t="str">
            <v>0</v>
          </cell>
          <cell r="AO319">
            <v>282465</v>
          </cell>
          <cell r="AP319">
            <v>3096000</v>
          </cell>
          <cell r="AQ319">
            <v>0</v>
          </cell>
          <cell r="AR319">
            <v>0</v>
          </cell>
          <cell r="AS319" t="str">
            <v>0</v>
          </cell>
          <cell r="AT319" t="str">
            <v>0</v>
          </cell>
          <cell r="AU319" t="str">
            <v>062</v>
          </cell>
          <cell r="AV319" t="str">
            <v>DINAS PENDIDIKAN - PPPK</v>
          </cell>
          <cell r="AW319" t="str">
            <v>SDN MURUNG RAYA 04</v>
          </cell>
          <cell r="AX319" t="str">
            <v>S - 49</v>
          </cell>
        </row>
        <row r="320">
          <cell r="A320" t="str">
            <v>197911232022212007</v>
          </cell>
          <cell r="B320" t="str">
            <v>TUTY MULYATI, S.Pd</v>
          </cell>
          <cell r="C320" t="str">
            <v>6371026311790010</v>
          </cell>
          <cell r="D320" t="str">
            <v>23-Nov-79</v>
          </cell>
          <cell r="F320" t="str">
            <v>JFU</v>
          </cell>
          <cell r="G320" t="str">
            <v>00</v>
          </cell>
          <cell r="H320" t="str">
            <v>III/a</v>
          </cell>
          <cell r="I320" t="str">
            <v>P3K</v>
          </cell>
          <cell r="K320" t="str">
            <v>YA</v>
          </cell>
          <cell r="M320" t="str">
            <v>RUDI SALAM</v>
          </cell>
          <cell r="N320" t="str">
            <v>122</v>
          </cell>
          <cell r="O320" t="str">
            <v>BPD KALSEL</v>
          </cell>
          <cell r="P320" t="str">
            <v>156819922731000</v>
          </cell>
          <cell r="Q320" t="str">
            <v>0200309037931</v>
          </cell>
          <cell r="R320" t="str">
            <v>K3</v>
          </cell>
          <cell r="S320">
            <v>2</v>
          </cell>
          <cell r="T320">
            <v>1</v>
          </cell>
          <cell r="U320" t="str">
            <v>3</v>
          </cell>
          <cell r="V320">
            <v>2966500</v>
          </cell>
          <cell r="W320">
            <v>296650</v>
          </cell>
          <cell r="X320">
            <v>118660</v>
          </cell>
          <cell r="Y320">
            <v>415310</v>
          </cell>
          <cell r="Z320">
            <v>0</v>
          </cell>
          <cell r="AA320">
            <v>0</v>
          </cell>
          <cell r="AB320">
            <v>0</v>
          </cell>
          <cell r="AC320">
            <v>185000</v>
          </cell>
          <cell r="AD320">
            <v>289680</v>
          </cell>
          <cell r="AE320">
            <v>0</v>
          </cell>
          <cell r="AF320">
            <v>87</v>
          </cell>
          <cell r="AG320">
            <v>142672</v>
          </cell>
          <cell r="AH320">
            <v>7120</v>
          </cell>
          <cell r="AI320">
            <v>21359</v>
          </cell>
          <cell r="AJ320">
            <v>109909</v>
          </cell>
          <cell r="AK320" t="str">
            <v>0</v>
          </cell>
          <cell r="AL320">
            <v>35668</v>
          </cell>
          <cell r="AM320">
            <v>0</v>
          </cell>
          <cell r="AN320" t="str">
            <v>0</v>
          </cell>
          <cell r="AO320">
            <v>316728</v>
          </cell>
          <cell r="AP320">
            <v>3711000</v>
          </cell>
          <cell r="AQ320">
            <v>0</v>
          </cell>
          <cell r="AR320">
            <v>0</v>
          </cell>
          <cell r="AS320" t="str">
            <v>0</v>
          </cell>
          <cell r="AT320" t="str">
            <v>0</v>
          </cell>
          <cell r="AU320" t="str">
            <v>062</v>
          </cell>
          <cell r="AV320" t="str">
            <v>DINAS PENDIDIKAN - PPPK</v>
          </cell>
          <cell r="AW320" t="str">
            <v>SDN MURUNG RAYA 04</v>
          </cell>
          <cell r="AX320" t="str">
            <v>S - 49</v>
          </cell>
        </row>
        <row r="321">
          <cell r="A321" t="str">
            <v>199510112022212006</v>
          </cell>
          <cell r="B321" t="str">
            <v>PRATIWI NOOR HARDIYANTI, S. Pd</v>
          </cell>
          <cell r="C321" t="str">
            <v>6371045110950005</v>
          </cell>
          <cell r="D321" t="str">
            <v>11-Oct-95</v>
          </cell>
          <cell r="F321" t="str">
            <v>JFU</v>
          </cell>
          <cell r="G321" t="str">
            <v>00</v>
          </cell>
          <cell r="H321" t="str">
            <v>III/a</v>
          </cell>
          <cell r="I321" t="str">
            <v>P3K</v>
          </cell>
          <cell r="K321" t="str">
            <v>YA</v>
          </cell>
          <cell r="M321" t="str">
            <v>ARTONI YAHYA</v>
          </cell>
          <cell r="N321" t="str">
            <v>122</v>
          </cell>
          <cell r="O321" t="str">
            <v>BPD KALSEL</v>
          </cell>
          <cell r="P321" t="str">
            <v>945286979731000</v>
          </cell>
          <cell r="Q321" t="str">
            <v>0010301425889</v>
          </cell>
          <cell r="R321" t="str">
            <v>K2</v>
          </cell>
          <cell r="S321">
            <v>1</v>
          </cell>
          <cell r="T321">
            <v>1</v>
          </cell>
          <cell r="U321" t="str">
            <v>2</v>
          </cell>
          <cell r="V321">
            <v>2966500</v>
          </cell>
          <cell r="W321">
            <v>296650</v>
          </cell>
          <cell r="X321">
            <v>59330</v>
          </cell>
          <cell r="Y321">
            <v>355980</v>
          </cell>
          <cell r="Z321">
            <v>0</v>
          </cell>
          <cell r="AA321">
            <v>0</v>
          </cell>
          <cell r="AB321">
            <v>0</v>
          </cell>
          <cell r="AC321">
            <v>185000</v>
          </cell>
          <cell r="AD321">
            <v>217260</v>
          </cell>
          <cell r="AE321">
            <v>0</v>
          </cell>
          <cell r="AF321">
            <v>16</v>
          </cell>
          <cell r="AG321">
            <v>140299</v>
          </cell>
          <cell r="AH321">
            <v>7120</v>
          </cell>
          <cell r="AI321">
            <v>21359</v>
          </cell>
          <cell r="AJ321">
            <v>107981</v>
          </cell>
          <cell r="AK321" t="str">
            <v>0</v>
          </cell>
          <cell r="AL321">
            <v>35075</v>
          </cell>
          <cell r="AM321">
            <v>0</v>
          </cell>
          <cell r="AN321" t="str">
            <v>0</v>
          </cell>
          <cell r="AO321">
            <v>311834</v>
          </cell>
          <cell r="AP321">
            <v>3581700</v>
          </cell>
          <cell r="AQ321">
            <v>0</v>
          </cell>
          <cell r="AR321">
            <v>0</v>
          </cell>
          <cell r="AS321" t="str">
            <v>0</v>
          </cell>
          <cell r="AT321" t="str">
            <v>0</v>
          </cell>
          <cell r="AU321" t="str">
            <v>062</v>
          </cell>
          <cell r="AV321" t="str">
            <v>DINAS PENDIDIKAN - PPPK</v>
          </cell>
          <cell r="AW321" t="str">
            <v>SDN MURUNG RAYA 04</v>
          </cell>
          <cell r="AX321" t="str">
            <v>S - 49</v>
          </cell>
        </row>
        <row r="322">
          <cell r="A322" t="str">
            <v>199510092022212011</v>
          </cell>
          <cell r="B322" t="str">
            <v>NOOR AINA, S.Pd</v>
          </cell>
          <cell r="C322" t="str">
            <v>6371014910950006</v>
          </cell>
          <cell r="D322" t="str">
            <v>09-Oct-95</v>
          </cell>
          <cell r="F322" t="str">
            <v>JFU</v>
          </cell>
          <cell r="G322" t="str">
            <v>00</v>
          </cell>
          <cell r="H322" t="str">
            <v>III/a</v>
          </cell>
          <cell r="I322" t="str">
            <v>P3K</v>
          </cell>
          <cell r="K322" t="str">
            <v>TIDAK</v>
          </cell>
          <cell r="N322" t="str">
            <v>122</v>
          </cell>
          <cell r="O322" t="str">
            <v>BPD KALSEL</v>
          </cell>
          <cell r="P322" t="str">
            <v>954951984736000</v>
          </cell>
          <cell r="Q322" t="str">
            <v>3200524984</v>
          </cell>
          <cell r="R322" t="str">
            <v>T0</v>
          </cell>
          <cell r="S322">
            <v>0</v>
          </cell>
          <cell r="T322">
            <v>0</v>
          </cell>
          <cell r="U322" t="str">
            <v>0</v>
          </cell>
          <cell r="V322">
            <v>2966500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185000</v>
          </cell>
          <cell r="AD322">
            <v>72420</v>
          </cell>
          <cell r="AE322">
            <v>0</v>
          </cell>
          <cell r="AF322">
            <v>6</v>
          </cell>
          <cell r="AG322">
            <v>126060</v>
          </cell>
          <cell r="AH322">
            <v>7120</v>
          </cell>
          <cell r="AI322">
            <v>21359</v>
          </cell>
          <cell r="AJ322">
            <v>96411</v>
          </cell>
          <cell r="AK322" t="str">
            <v>0</v>
          </cell>
          <cell r="AL322">
            <v>31515</v>
          </cell>
          <cell r="AM322">
            <v>0</v>
          </cell>
          <cell r="AN322" t="str">
            <v>0</v>
          </cell>
          <cell r="AO322">
            <v>282465</v>
          </cell>
          <cell r="AP322">
            <v>3096000</v>
          </cell>
          <cell r="AQ322">
            <v>0</v>
          </cell>
          <cell r="AR322">
            <v>0</v>
          </cell>
          <cell r="AS322" t="str">
            <v>0</v>
          </cell>
          <cell r="AT322" t="str">
            <v>0</v>
          </cell>
          <cell r="AU322" t="str">
            <v>062</v>
          </cell>
          <cell r="AV322" t="str">
            <v>DINAS PENDIDIKAN - PPPK</v>
          </cell>
          <cell r="AW322" t="str">
            <v>SDN MURUNG RAYA 05</v>
          </cell>
          <cell r="AX322" t="str">
            <v>S - 50</v>
          </cell>
        </row>
        <row r="323">
          <cell r="A323" t="str">
            <v>197701032022212009</v>
          </cell>
          <cell r="B323" t="str">
            <v>HERLINDA WIYATI, S.Pd.</v>
          </cell>
          <cell r="C323" t="str">
            <v>6371014301770009</v>
          </cell>
          <cell r="D323" t="str">
            <v>03-Jan-77</v>
          </cell>
          <cell r="F323" t="str">
            <v>JFU</v>
          </cell>
          <cell r="G323" t="str">
            <v>00</v>
          </cell>
          <cell r="H323" t="str">
            <v>III/a</v>
          </cell>
          <cell r="I323" t="str">
            <v>P3K</v>
          </cell>
          <cell r="K323" t="str">
            <v>TIDAK</v>
          </cell>
          <cell r="N323" t="str">
            <v>122</v>
          </cell>
          <cell r="O323" t="str">
            <v>BPD KALSEL</v>
          </cell>
          <cell r="P323" t="str">
            <v>167320183731000</v>
          </cell>
          <cell r="Q323" t="str">
            <v>0010301148538</v>
          </cell>
          <cell r="R323" t="str">
            <v>T0</v>
          </cell>
          <cell r="S323">
            <v>0</v>
          </cell>
          <cell r="T323">
            <v>0</v>
          </cell>
          <cell r="U323" t="str">
            <v>0</v>
          </cell>
          <cell r="V323">
            <v>2966500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185000</v>
          </cell>
          <cell r="AD323">
            <v>72420</v>
          </cell>
          <cell r="AE323">
            <v>0</v>
          </cell>
          <cell r="AF323">
            <v>6</v>
          </cell>
          <cell r="AG323">
            <v>126060</v>
          </cell>
          <cell r="AH323">
            <v>7120</v>
          </cell>
          <cell r="AI323">
            <v>21359</v>
          </cell>
          <cell r="AJ323">
            <v>96411</v>
          </cell>
          <cell r="AK323" t="str">
            <v>0</v>
          </cell>
          <cell r="AL323">
            <v>31515</v>
          </cell>
          <cell r="AM323">
            <v>0</v>
          </cell>
          <cell r="AN323" t="str">
            <v>0</v>
          </cell>
          <cell r="AO323">
            <v>282465</v>
          </cell>
          <cell r="AP323">
            <v>3096000</v>
          </cell>
          <cell r="AQ323">
            <v>0</v>
          </cell>
          <cell r="AR323">
            <v>0</v>
          </cell>
          <cell r="AS323" t="str">
            <v>0</v>
          </cell>
          <cell r="AT323" t="str">
            <v>0</v>
          </cell>
          <cell r="AU323" t="str">
            <v>062</v>
          </cell>
          <cell r="AV323" t="str">
            <v>DINAS PENDIDIKAN - PPPK</v>
          </cell>
          <cell r="AW323" t="str">
            <v>SDN PEKAUMAN 01</v>
          </cell>
          <cell r="AX323" t="str">
            <v>S - 51</v>
          </cell>
        </row>
        <row r="324">
          <cell r="A324" t="str">
            <v>199310012022212011</v>
          </cell>
          <cell r="B324" t="str">
            <v>PUSPITA NURANI ALHIKMAH, S.Pd</v>
          </cell>
          <cell r="C324" t="str">
            <v>6371054110930006</v>
          </cell>
          <cell r="D324" t="str">
            <v>01-Oct-93</v>
          </cell>
          <cell r="F324" t="str">
            <v>JFU</v>
          </cell>
          <cell r="G324" t="str">
            <v>00</v>
          </cell>
          <cell r="H324" t="str">
            <v>III/a</v>
          </cell>
          <cell r="I324" t="str">
            <v>P3K</v>
          </cell>
          <cell r="K324" t="str">
            <v>TIDAK</v>
          </cell>
          <cell r="N324" t="str">
            <v>122</v>
          </cell>
          <cell r="O324" t="str">
            <v>BPD KALSEL</v>
          </cell>
          <cell r="P324" t="str">
            <v>837061357731000</v>
          </cell>
          <cell r="Q324" t="str">
            <v>0010301357094</v>
          </cell>
          <cell r="R324" t="str">
            <v>T0</v>
          </cell>
          <cell r="S324">
            <v>0</v>
          </cell>
          <cell r="T324">
            <v>0</v>
          </cell>
          <cell r="U324" t="str">
            <v>0</v>
          </cell>
          <cell r="V324">
            <v>2966500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185000</v>
          </cell>
          <cell r="AD324">
            <v>72420</v>
          </cell>
          <cell r="AE324">
            <v>0</v>
          </cell>
          <cell r="AF324">
            <v>6</v>
          </cell>
          <cell r="AG324">
            <v>126060</v>
          </cell>
          <cell r="AH324">
            <v>7120</v>
          </cell>
          <cell r="AI324">
            <v>21359</v>
          </cell>
          <cell r="AJ324">
            <v>96411</v>
          </cell>
          <cell r="AK324" t="str">
            <v>0</v>
          </cell>
          <cell r="AL324">
            <v>31515</v>
          </cell>
          <cell r="AM324">
            <v>0</v>
          </cell>
          <cell r="AN324" t="str">
            <v>0</v>
          </cell>
          <cell r="AO324">
            <v>282465</v>
          </cell>
          <cell r="AP324">
            <v>3096000</v>
          </cell>
          <cell r="AQ324">
            <v>0</v>
          </cell>
          <cell r="AR324">
            <v>0</v>
          </cell>
          <cell r="AS324" t="str">
            <v>0</v>
          </cell>
          <cell r="AT324" t="str">
            <v>0</v>
          </cell>
          <cell r="AU324" t="str">
            <v>062</v>
          </cell>
          <cell r="AV324" t="str">
            <v>DINAS PENDIDIKAN - PPPK</v>
          </cell>
          <cell r="AW324" t="str">
            <v>SDN PEKAUMAN 01</v>
          </cell>
          <cell r="AX324" t="str">
            <v>S - 51</v>
          </cell>
        </row>
        <row r="325">
          <cell r="A325" t="str">
            <v>199604142022212004</v>
          </cell>
          <cell r="B325" t="str">
            <v>NURUL JANNAH, S.Pd.</v>
          </cell>
          <cell r="C325" t="str">
            <v>6371015404960006</v>
          </cell>
          <cell r="D325" t="str">
            <v>14-Apr-96</v>
          </cell>
          <cell r="F325" t="str">
            <v>JFU</v>
          </cell>
          <cell r="G325" t="str">
            <v>00</v>
          </cell>
          <cell r="H325" t="str">
            <v>III/a</v>
          </cell>
          <cell r="I325" t="str">
            <v>P3K</v>
          </cell>
          <cell r="K325" t="str">
            <v>TIDAK</v>
          </cell>
          <cell r="N325" t="str">
            <v>122</v>
          </cell>
          <cell r="O325" t="str">
            <v>BPD KALSEL</v>
          </cell>
          <cell r="P325" t="str">
            <v>534586433731000</v>
          </cell>
          <cell r="Q325" t="str">
            <v>3200494104</v>
          </cell>
          <cell r="R325" t="str">
            <v>T0</v>
          </cell>
          <cell r="S325">
            <v>0</v>
          </cell>
          <cell r="T325">
            <v>0</v>
          </cell>
          <cell r="U325" t="str">
            <v>0</v>
          </cell>
          <cell r="V325">
            <v>2966500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185000</v>
          </cell>
          <cell r="AD325">
            <v>72420</v>
          </cell>
          <cell r="AE325">
            <v>0</v>
          </cell>
          <cell r="AF325">
            <v>6</v>
          </cell>
          <cell r="AG325">
            <v>126060</v>
          </cell>
          <cell r="AH325">
            <v>7120</v>
          </cell>
          <cell r="AI325">
            <v>21359</v>
          </cell>
          <cell r="AJ325">
            <v>96411</v>
          </cell>
          <cell r="AK325" t="str">
            <v>0</v>
          </cell>
          <cell r="AL325">
            <v>31515</v>
          </cell>
          <cell r="AM325">
            <v>0</v>
          </cell>
          <cell r="AN325" t="str">
            <v>0</v>
          </cell>
          <cell r="AO325">
            <v>282465</v>
          </cell>
          <cell r="AP325">
            <v>3096000</v>
          </cell>
          <cell r="AQ325">
            <v>0</v>
          </cell>
          <cell r="AR325">
            <v>0</v>
          </cell>
          <cell r="AS325" t="str">
            <v>0</v>
          </cell>
          <cell r="AT325" t="str">
            <v>0</v>
          </cell>
          <cell r="AU325" t="str">
            <v>062</v>
          </cell>
          <cell r="AV325" t="str">
            <v>DINAS PENDIDIKAN - PPPK</v>
          </cell>
          <cell r="AW325" t="str">
            <v>SDN PEKAUMAN 01</v>
          </cell>
          <cell r="AX325" t="str">
            <v>S - 51</v>
          </cell>
        </row>
        <row r="326">
          <cell r="A326" t="str">
            <v>199706172022212004</v>
          </cell>
          <cell r="B326" t="str">
            <v>YUNITA EKA SAPUTRI, S.Pd.</v>
          </cell>
          <cell r="C326" t="str">
            <v>6304145706970001</v>
          </cell>
          <cell r="D326" t="str">
            <v>17-Jun-97</v>
          </cell>
          <cell r="F326" t="str">
            <v>JFU</v>
          </cell>
          <cell r="G326" t="str">
            <v>00</v>
          </cell>
          <cell r="H326" t="str">
            <v>III/a</v>
          </cell>
          <cell r="I326" t="str">
            <v>P3K</v>
          </cell>
          <cell r="K326" t="str">
            <v>TIDAK</v>
          </cell>
          <cell r="N326" t="str">
            <v>122</v>
          </cell>
          <cell r="O326" t="str">
            <v>BPD KALSEL</v>
          </cell>
          <cell r="P326" t="str">
            <v>537298234732000</v>
          </cell>
          <cell r="Q326" t="str">
            <v>3200494236</v>
          </cell>
          <cell r="R326" t="str">
            <v>T0</v>
          </cell>
          <cell r="S326">
            <v>0</v>
          </cell>
          <cell r="T326">
            <v>0</v>
          </cell>
          <cell r="U326" t="str">
            <v>0</v>
          </cell>
          <cell r="V326">
            <v>2966500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185000</v>
          </cell>
          <cell r="AD326">
            <v>72420</v>
          </cell>
          <cell r="AE326">
            <v>0</v>
          </cell>
          <cell r="AF326">
            <v>6</v>
          </cell>
          <cell r="AG326">
            <v>126060</v>
          </cell>
          <cell r="AH326">
            <v>7120</v>
          </cell>
          <cell r="AI326">
            <v>21359</v>
          </cell>
          <cell r="AJ326">
            <v>96411</v>
          </cell>
          <cell r="AK326" t="str">
            <v>0</v>
          </cell>
          <cell r="AL326">
            <v>31515</v>
          </cell>
          <cell r="AM326">
            <v>0</v>
          </cell>
          <cell r="AN326" t="str">
            <v>0</v>
          </cell>
          <cell r="AO326">
            <v>282465</v>
          </cell>
          <cell r="AP326">
            <v>3096000</v>
          </cell>
          <cell r="AQ326">
            <v>0</v>
          </cell>
          <cell r="AR326">
            <v>0</v>
          </cell>
          <cell r="AS326" t="str">
            <v>0</v>
          </cell>
          <cell r="AT326" t="str">
            <v>0</v>
          </cell>
          <cell r="AU326" t="str">
            <v>062</v>
          </cell>
          <cell r="AV326" t="str">
            <v>DINAS PENDIDIKAN - PPPK</v>
          </cell>
          <cell r="AW326" t="str">
            <v>SDN PEKAUMAN 01</v>
          </cell>
          <cell r="AX326" t="str">
            <v>S - 51</v>
          </cell>
        </row>
        <row r="327">
          <cell r="A327" t="str">
            <v>198903252022212006</v>
          </cell>
          <cell r="B327" t="str">
            <v>DEVI WULANDARI, S.Pd</v>
          </cell>
          <cell r="C327" t="str">
            <v>6371016503890008</v>
          </cell>
          <cell r="D327" t="str">
            <v>25-Mar-89</v>
          </cell>
          <cell r="F327" t="str">
            <v>JFU</v>
          </cell>
          <cell r="G327" t="str">
            <v>00</v>
          </cell>
          <cell r="H327" t="str">
            <v>III/a</v>
          </cell>
          <cell r="I327" t="str">
            <v>P3K</v>
          </cell>
          <cell r="K327" t="str">
            <v>TIDAK</v>
          </cell>
          <cell r="N327" t="str">
            <v>122</v>
          </cell>
          <cell r="O327" t="str">
            <v>BPD KALSEL</v>
          </cell>
          <cell r="P327" t="str">
            <v>844339051731000</v>
          </cell>
          <cell r="Q327" t="str">
            <v>0010301404340</v>
          </cell>
          <cell r="R327" t="str">
            <v>T1</v>
          </cell>
          <cell r="S327">
            <v>1</v>
          </cell>
          <cell r="T327">
            <v>0</v>
          </cell>
          <cell r="U327" t="str">
            <v>1</v>
          </cell>
          <cell r="V327">
            <v>2966500</v>
          </cell>
          <cell r="W327">
            <v>0</v>
          </cell>
          <cell r="X327">
            <v>59330</v>
          </cell>
          <cell r="Y327">
            <v>59330</v>
          </cell>
          <cell r="Z327">
            <v>0</v>
          </cell>
          <cell r="AA327">
            <v>0</v>
          </cell>
          <cell r="AB327">
            <v>0</v>
          </cell>
          <cell r="AC327">
            <v>185000</v>
          </cell>
          <cell r="AD327">
            <v>144840</v>
          </cell>
          <cell r="AE327">
            <v>0</v>
          </cell>
          <cell r="AF327">
            <v>77</v>
          </cell>
          <cell r="AG327">
            <v>128433</v>
          </cell>
          <cell r="AH327">
            <v>7120</v>
          </cell>
          <cell r="AI327">
            <v>21359</v>
          </cell>
          <cell r="AJ327">
            <v>98339</v>
          </cell>
          <cell r="AK327" t="str">
            <v>0</v>
          </cell>
          <cell r="AL327">
            <v>32108</v>
          </cell>
          <cell r="AM327">
            <v>0</v>
          </cell>
          <cell r="AN327" t="str">
            <v>0</v>
          </cell>
          <cell r="AO327">
            <v>287359</v>
          </cell>
          <cell r="AP327">
            <v>3225300</v>
          </cell>
          <cell r="AQ327">
            <v>0</v>
          </cell>
          <cell r="AR327">
            <v>0</v>
          </cell>
          <cell r="AS327" t="str">
            <v>0</v>
          </cell>
          <cell r="AT327" t="str">
            <v>0</v>
          </cell>
          <cell r="AU327" t="str">
            <v>062</v>
          </cell>
          <cell r="AV327" t="str">
            <v>DINAS PENDIDIKAN - PPPK</v>
          </cell>
          <cell r="AW327" t="str">
            <v>SDN PEKAUMAN 02</v>
          </cell>
          <cell r="AX327" t="str">
            <v>S - 52</v>
          </cell>
        </row>
        <row r="328">
          <cell r="A328" t="str">
            <v>199111102022212007</v>
          </cell>
          <cell r="B328" t="str">
            <v>PAHLIATI, S.Pd</v>
          </cell>
          <cell r="C328" t="str">
            <v>6371015011910006</v>
          </cell>
          <cell r="D328" t="str">
            <v>10-Nov-91</v>
          </cell>
          <cell r="F328" t="str">
            <v>JFU</v>
          </cell>
          <cell r="G328" t="str">
            <v>00</v>
          </cell>
          <cell r="H328" t="str">
            <v>III/a</v>
          </cell>
          <cell r="I328" t="str">
            <v>P3K</v>
          </cell>
          <cell r="K328" t="str">
            <v>YA</v>
          </cell>
          <cell r="M328" t="str">
            <v>ANDRE CHRISTIAN ADITIYA</v>
          </cell>
          <cell r="N328" t="str">
            <v>122</v>
          </cell>
          <cell r="O328" t="str">
            <v>BPD KALSEL</v>
          </cell>
          <cell r="P328" t="str">
            <v>844076497731000</v>
          </cell>
          <cell r="Q328" t="str">
            <v>0010301404405</v>
          </cell>
          <cell r="R328" t="str">
            <v>K2</v>
          </cell>
          <cell r="S328">
            <v>1</v>
          </cell>
          <cell r="T328">
            <v>1</v>
          </cell>
          <cell r="U328" t="str">
            <v>2</v>
          </cell>
          <cell r="V328">
            <v>2966500</v>
          </cell>
          <cell r="W328">
            <v>296650</v>
          </cell>
          <cell r="X328">
            <v>59330</v>
          </cell>
          <cell r="Y328">
            <v>355980</v>
          </cell>
          <cell r="Z328">
            <v>0</v>
          </cell>
          <cell r="AA328">
            <v>0</v>
          </cell>
          <cell r="AB328">
            <v>0</v>
          </cell>
          <cell r="AC328">
            <v>185000</v>
          </cell>
          <cell r="AD328">
            <v>217260</v>
          </cell>
          <cell r="AE328">
            <v>0</v>
          </cell>
          <cell r="AF328">
            <v>16</v>
          </cell>
          <cell r="AG328">
            <v>140299</v>
          </cell>
          <cell r="AH328">
            <v>7120</v>
          </cell>
          <cell r="AI328">
            <v>21359</v>
          </cell>
          <cell r="AJ328">
            <v>107981</v>
          </cell>
          <cell r="AK328" t="str">
            <v>0</v>
          </cell>
          <cell r="AL328">
            <v>35075</v>
          </cell>
          <cell r="AM328">
            <v>0</v>
          </cell>
          <cell r="AN328" t="str">
            <v>0</v>
          </cell>
          <cell r="AO328">
            <v>311834</v>
          </cell>
          <cell r="AP328">
            <v>3581700</v>
          </cell>
          <cell r="AQ328">
            <v>0</v>
          </cell>
          <cell r="AR328">
            <v>0</v>
          </cell>
          <cell r="AS328" t="str">
            <v>0</v>
          </cell>
          <cell r="AT328" t="str">
            <v>0</v>
          </cell>
          <cell r="AU328" t="str">
            <v>062</v>
          </cell>
          <cell r="AV328" t="str">
            <v>DINAS PENDIDIKAN - PPPK</v>
          </cell>
          <cell r="AW328" t="str">
            <v>SDN PEKAUMAN 02</v>
          </cell>
          <cell r="AX328" t="str">
            <v>S - 52</v>
          </cell>
        </row>
        <row r="329">
          <cell r="A329" t="str">
            <v>197709092022211001</v>
          </cell>
          <cell r="B329" t="str">
            <v>M. KHAIRUSSAIMIE, S.Ag</v>
          </cell>
          <cell r="C329" t="str">
            <v>6371010909770009</v>
          </cell>
          <cell r="D329" t="str">
            <v>09-Sep-77</v>
          </cell>
          <cell r="F329" t="str">
            <v>JFU</v>
          </cell>
          <cell r="G329" t="str">
            <v>00</v>
          </cell>
          <cell r="H329" t="str">
            <v>III/a</v>
          </cell>
          <cell r="I329" t="str">
            <v>P3K</v>
          </cell>
          <cell r="K329" t="str">
            <v>YA</v>
          </cell>
          <cell r="M329" t="str">
            <v>HUSNIYATI</v>
          </cell>
          <cell r="N329" t="str">
            <v>122</v>
          </cell>
          <cell r="O329" t="str">
            <v>BPD KALSEL</v>
          </cell>
          <cell r="P329" t="str">
            <v>167322445731000</v>
          </cell>
          <cell r="Q329" t="str">
            <v>0010301119108</v>
          </cell>
          <cell r="R329" t="str">
            <v>K3</v>
          </cell>
          <cell r="S329">
            <v>2</v>
          </cell>
          <cell r="T329">
            <v>1</v>
          </cell>
          <cell r="U329" t="str">
            <v>3</v>
          </cell>
          <cell r="V329">
            <v>2966500</v>
          </cell>
          <cell r="W329">
            <v>296650</v>
          </cell>
          <cell r="X329">
            <v>118660</v>
          </cell>
          <cell r="Y329">
            <v>415310</v>
          </cell>
          <cell r="Z329">
            <v>0</v>
          </cell>
          <cell r="AA329">
            <v>0</v>
          </cell>
          <cell r="AB329">
            <v>0</v>
          </cell>
          <cell r="AC329">
            <v>185000</v>
          </cell>
          <cell r="AD329">
            <v>289680</v>
          </cell>
          <cell r="AE329">
            <v>0</v>
          </cell>
          <cell r="AF329">
            <v>87</v>
          </cell>
          <cell r="AG329">
            <v>142672</v>
          </cell>
          <cell r="AH329">
            <v>7120</v>
          </cell>
          <cell r="AI329">
            <v>21359</v>
          </cell>
          <cell r="AJ329">
            <v>109909</v>
          </cell>
          <cell r="AK329" t="str">
            <v>0</v>
          </cell>
          <cell r="AL329">
            <v>35668</v>
          </cell>
          <cell r="AM329">
            <v>0</v>
          </cell>
          <cell r="AN329" t="str">
            <v>0</v>
          </cell>
          <cell r="AO329">
            <v>316728</v>
          </cell>
          <cell r="AP329">
            <v>3711000</v>
          </cell>
          <cell r="AQ329">
            <v>0</v>
          </cell>
          <cell r="AR329">
            <v>0</v>
          </cell>
          <cell r="AS329" t="str">
            <v>0</v>
          </cell>
          <cell r="AT329" t="str">
            <v>0</v>
          </cell>
          <cell r="AU329" t="str">
            <v>062</v>
          </cell>
          <cell r="AV329" t="str">
            <v>DINAS PENDIDIKAN - PPPK</v>
          </cell>
          <cell r="AW329" t="str">
            <v>SDN PEKAUMAN 03</v>
          </cell>
          <cell r="AX329" t="str">
            <v>S - 53</v>
          </cell>
        </row>
        <row r="330">
          <cell r="A330" t="str">
            <v>199512272022212008</v>
          </cell>
          <cell r="B330" t="str">
            <v>HANIDA ULFAH, S.Pd.</v>
          </cell>
          <cell r="C330" t="str">
            <v>6371016712950007</v>
          </cell>
          <cell r="D330" t="str">
            <v>27-Dec-95</v>
          </cell>
          <cell r="F330" t="str">
            <v>JFU</v>
          </cell>
          <cell r="G330" t="str">
            <v>00</v>
          </cell>
          <cell r="H330" t="str">
            <v>III/a</v>
          </cell>
          <cell r="I330" t="str">
            <v>P3K</v>
          </cell>
          <cell r="K330" t="str">
            <v>TIDAK</v>
          </cell>
          <cell r="N330" t="str">
            <v>122</v>
          </cell>
          <cell r="O330" t="str">
            <v>BPD KALSEL</v>
          </cell>
          <cell r="P330" t="str">
            <v>903109080736000</v>
          </cell>
          <cell r="Q330" t="str">
            <v>0010301464316</v>
          </cell>
          <cell r="R330" t="str">
            <v>T0</v>
          </cell>
          <cell r="S330">
            <v>0</v>
          </cell>
          <cell r="T330">
            <v>0</v>
          </cell>
          <cell r="U330" t="str">
            <v>0</v>
          </cell>
          <cell r="V330">
            <v>2966500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185000</v>
          </cell>
          <cell r="AD330">
            <v>72420</v>
          </cell>
          <cell r="AE330">
            <v>0</v>
          </cell>
          <cell r="AF330">
            <v>6</v>
          </cell>
          <cell r="AG330">
            <v>126060</v>
          </cell>
          <cell r="AH330">
            <v>7120</v>
          </cell>
          <cell r="AI330">
            <v>21359</v>
          </cell>
          <cell r="AJ330">
            <v>96411</v>
          </cell>
          <cell r="AK330" t="str">
            <v>0</v>
          </cell>
          <cell r="AL330">
            <v>31515</v>
          </cell>
          <cell r="AM330">
            <v>0</v>
          </cell>
          <cell r="AN330" t="str">
            <v>0</v>
          </cell>
          <cell r="AO330">
            <v>282465</v>
          </cell>
          <cell r="AP330">
            <v>3096000</v>
          </cell>
          <cell r="AQ330">
            <v>0</v>
          </cell>
          <cell r="AR330">
            <v>0</v>
          </cell>
          <cell r="AS330" t="str">
            <v>0</v>
          </cell>
          <cell r="AT330" t="str">
            <v>0</v>
          </cell>
          <cell r="AU330" t="str">
            <v>062</v>
          </cell>
          <cell r="AV330" t="str">
            <v>DINAS PENDIDIKAN - PPPK</v>
          </cell>
          <cell r="AW330" t="str">
            <v>SDN PEKAUMAN 03</v>
          </cell>
          <cell r="AX330" t="str">
            <v>S - 53</v>
          </cell>
        </row>
        <row r="331">
          <cell r="A331" t="str">
            <v>199705032022212008</v>
          </cell>
          <cell r="B331" t="str">
            <v>MEILINDA ASLIN NOOR, S.Pd</v>
          </cell>
          <cell r="C331" t="str">
            <v>6371044305970007</v>
          </cell>
          <cell r="D331" t="str">
            <v>03-May-97</v>
          </cell>
          <cell r="F331" t="str">
            <v>JFU</v>
          </cell>
          <cell r="G331" t="str">
            <v>00</v>
          </cell>
          <cell r="H331" t="str">
            <v>III/a</v>
          </cell>
          <cell r="I331" t="str">
            <v>P3K</v>
          </cell>
          <cell r="K331" t="str">
            <v>TIDAK</v>
          </cell>
          <cell r="N331" t="str">
            <v>122</v>
          </cell>
          <cell r="O331" t="str">
            <v>BPD KALSEL</v>
          </cell>
          <cell r="P331" t="str">
            <v>962151098731000</v>
          </cell>
          <cell r="Q331" t="str">
            <v>0010301471691</v>
          </cell>
          <cell r="R331" t="str">
            <v>T0</v>
          </cell>
          <cell r="S331">
            <v>0</v>
          </cell>
          <cell r="T331">
            <v>0</v>
          </cell>
          <cell r="U331" t="str">
            <v>0</v>
          </cell>
          <cell r="V331">
            <v>2966500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185000</v>
          </cell>
          <cell r="AD331">
            <v>72420</v>
          </cell>
          <cell r="AE331">
            <v>0</v>
          </cell>
          <cell r="AF331">
            <v>6</v>
          </cell>
          <cell r="AG331">
            <v>126060</v>
          </cell>
          <cell r="AH331">
            <v>7120</v>
          </cell>
          <cell r="AI331">
            <v>21359</v>
          </cell>
          <cell r="AJ331">
            <v>96411</v>
          </cell>
          <cell r="AK331" t="str">
            <v>0</v>
          </cell>
          <cell r="AL331">
            <v>31515</v>
          </cell>
          <cell r="AM331">
            <v>0</v>
          </cell>
          <cell r="AN331" t="str">
            <v>0</v>
          </cell>
          <cell r="AO331">
            <v>282465</v>
          </cell>
          <cell r="AP331">
            <v>3096000</v>
          </cell>
          <cell r="AQ331">
            <v>0</v>
          </cell>
          <cell r="AR331">
            <v>0</v>
          </cell>
          <cell r="AS331" t="str">
            <v>0</v>
          </cell>
          <cell r="AT331" t="str">
            <v>0</v>
          </cell>
          <cell r="AU331" t="str">
            <v>062</v>
          </cell>
          <cell r="AV331" t="str">
            <v>DINAS PENDIDIKAN - PPPK</v>
          </cell>
          <cell r="AW331" t="str">
            <v>SDN PEKAUMAN 03</v>
          </cell>
          <cell r="AX331" t="str">
            <v>S - 53</v>
          </cell>
        </row>
        <row r="332">
          <cell r="A332" t="str">
            <v>199201172022212010</v>
          </cell>
          <cell r="B332" t="str">
            <v>NORHALIMAH, S.Pd</v>
          </cell>
          <cell r="C332" t="str">
            <v>6307035701920001</v>
          </cell>
          <cell r="D332" t="str">
            <v>17-Jan-92</v>
          </cell>
          <cell r="F332" t="str">
            <v>JFU</v>
          </cell>
          <cell r="G332" t="str">
            <v>00</v>
          </cell>
          <cell r="H332" t="str">
            <v>III/a</v>
          </cell>
          <cell r="I332" t="str">
            <v>P3K</v>
          </cell>
          <cell r="K332" t="str">
            <v>TIDAK</v>
          </cell>
          <cell r="N332" t="str">
            <v>122</v>
          </cell>
          <cell r="O332" t="str">
            <v>BPD KALSEL</v>
          </cell>
          <cell r="P332" t="str">
            <v>650462773731000</v>
          </cell>
          <cell r="Q332" t="str">
            <v>3200584798</v>
          </cell>
          <cell r="R332" t="str">
            <v>T0</v>
          </cell>
          <cell r="S332">
            <v>0</v>
          </cell>
          <cell r="T332">
            <v>0</v>
          </cell>
          <cell r="U332" t="str">
            <v>0</v>
          </cell>
          <cell r="V332">
            <v>2966500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185000</v>
          </cell>
          <cell r="AD332">
            <v>72420</v>
          </cell>
          <cell r="AE332">
            <v>0</v>
          </cell>
          <cell r="AF332">
            <v>6</v>
          </cell>
          <cell r="AG332">
            <v>126060</v>
          </cell>
          <cell r="AH332">
            <v>7120</v>
          </cell>
          <cell r="AI332">
            <v>21359</v>
          </cell>
          <cell r="AJ332">
            <v>96411</v>
          </cell>
          <cell r="AK332" t="str">
            <v>0</v>
          </cell>
          <cell r="AL332">
            <v>31515</v>
          </cell>
          <cell r="AM332">
            <v>0</v>
          </cell>
          <cell r="AN332" t="str">
            <v>0</v>
          </cell>
          <cell r="AO332">
            <v>282465</v>
          </cell>
          <cell r="AP332">
            <v>3096000</v>
          </cell>
          <cell r="AQ332">
            <v>0</v>
          </cell>
          <cell r="AR332">
            <v>0</v>
          </cell>
          <cell r="AS332" t="str">
            <v>0</v>
          </cell>
          <cell r="AT332" t="str">
            <v>0</v>
          </cell>
          <cell r="AU332" t="str">
            <v>062</v>
          </cell>
          <cell r="AV332" t="str">
            <v>DINAS PENDIDIKAN - PPPK</v>
          </cell>
          <cell r="AW332" t="str">
            <v>SDN PEMURUS BARU 01</v>
          </cell>
          <cell r="AX332" t="str">
            <v>S - 54</v>
          </cell>
        </row>
        <row r="333">
          <cell r="A333" t="str">
            <v>198308072022212013</v>
          </cell>
          <cell r="B333" t="str">
            <v>SRI SUGIYANTI, S.Pd</v>
          </cell>
          <cell r="C333" t="str">
            <v>6371024708830013</v>
          </cell>
          <cell r="D333" t="str">
            <v>07-Aug-83</v>
          </cell>
          <cell r="F333" t="str">
            <v>JFU</v>
          </cell>
          <cell r="G333" t="str">
            <v>00</v>
          </cell>
          <cell r="H333" t="str">
            <v>III/a</v>
          </cell>
          <cell r="I333" t="str">
            <v>P3K</v>
          </cell>
          <cell r="K333" t="str">
            <v>YA</v>
          </cell>
          <cell r="M333" t="str">
            <v>MURSIDI</v>
          </cell>
          <cell r="N333" t="str">
            <v>122</v>
          </cell>
          <cell r="O333" t="str">
            <v>BPD KALSEL</v>
          </cell>
          <cell r="P333" t="str">
            <v>167387729731000</v>
          </cell>
          <cell r="Q333" t="str">
            <v>0010301414329</v>
          </cell>
          <cell r="R333" t="str">
            <v>K3</v>
          </cell>
          <cell r="S333">
            <v>2</v>
          </cell>
          <cell r="T333">
            <v>1</v>
          </cell>
          <cell r="U333" t="str">
            <v>3</v>
          </cell>
          <cell r="V333">
            <v>2966500</v>
          </cell>
          <cell r="W333">
            <v>296650</v>
          </cell>
          <cell r="X333">
            <v>118660</v>
          </cell>
          <cell r="Y333">
            <v>415310</v>
          </cell>
          <cell r="Z333">
            <v>0</v>
          </cell>
          <cell r="AA333">
            <v>0</v>
          </cell>
          <cell r="AB333">
            <v>0</v>
          </cell>
          <cell r="AC333">
            <v>185000</v>
          </cell>
          <cell r="AD333">
            <v>289680</v>
          </cell>
          <cell r="AE333">
            <v>0</v>
          </cell>
          <cell r="AF333">
            <v>87</v>
          </cell>
          <cell r="AG333">
            <v>142672</v>
          </cell>
          <cell r="AH333">
            <v>7120</v>
          </cell>
          <cell r="AI333">
            <v>21359</v>
          </cell>
          <cell r="AJ333">
            <v>109909</v>
          </cell>
          <cell r="AK333" t="str">
            <v>0</v>
          </cell>
          <cell r="AL333">
            <v>35668</v>
          </cell>
          <cell r="AM333">
            <v>0</v>
          </cell>
          <cell r="AN333" t="str">
            <v>0</v>
          </cell>
          <cell r="AO333">
            <v>316728</v>
          </cell>
          <cell r="AP333">
            <v>3711000</v>
          </cell>
          <cell r="AQ333">
            <v>0</v>
          </cell>
          <cell r="AR333">
            <v>0</v>
          </cell>
          <cell r="AS333" t="str">
            <v>0</v>
          </cell>
          <cell r="AT333" t="str">
            <v>0</v>
          </cell>
          <cell r="AU333" t="str">
            <v>062</v>
          </cell>
          <cell r="AV333" t="str">
            <v>DINAS PENDIDIKAN - PPPK</v>
          </cell>
          <cell r="AW333" t="str">
            <v>SDN PEMURUS BARU 02</v>
          </cell>
          <cell r="AX333" t="str">
            <v>S - 55</v>
          </cell>
        </row>
        <row r="334">
          <cell r="A334" t="str">
            <v>199602012022212004</v>
          </cell>
          <cell r="B334" t="str">
            <v>NOOR AIDA, S.Pd</v>
          </cell>
          <cell r="C334" t="str">
            <v>6371024102960013</v>
          </cell>
          <cell r="D334" t="str">
            <v>01-Feb-96</v>
          </cell>
          <cell r="F334" t="str">
            <v>JFU</v>
          </cell>
          <cell r="G334" t="str">
            <v>00</v>
          </cell>
          <cell r="H334" t="str">
            <v>III/a</v>
          </cell>
          <cell r="I334" t="str">
            <v>P3K</v>
          </cell>
          <cell r="K334" t="str">
            <v>TIDAK</v>
          </cell>
          <cell r="N334" t="str">
            <v>122</v>
          </cell>
          <cell r="O334" t="str">
            <v>BPD KALSEL</v>
          </cell>
          <cell r="P334" t="str">
            <v>636768012731000</v>
          </cell>
          <cell r="Q334" t="str">
            <v>3200510533</v>
          </cell>
          <cell r="R334" t="str">
            <v>T0</v>
          </cell>
          <cell r="S334">
            <v>0</v>
          </cell>
          <cell r="T334">
            <v>0</v>
          </cell>
          <cell r="U334" t="str">
            <v>0</v>
          </cell>
          <cell r="V334">
            <v>2966500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185000</v>
          </cell>
          <cell r="AD334">
            <v>72420</v>
          </cell>
          <cell r="AE334">
            <v>0</v>
          </cell>
          <cell r="AF334">
            <v>6</v>
          </cell>
          <cell r="AG334">
            <v>126060</v>
          </cell>
          <cell r="AH334">
            <v>7120</v>
          </cell>
          <cell r="AI334">
            <v>21359</v>
          </cell>
          <cell r="AJ334">
            <v>96411</v>
          </cell>
          <cell r="AK334" t="str">
            <v>0</v>
          </cell>
          <cell r="AL334">
            <v>31515</v>
          </cell>
          <cell r="AM334">
            <v>0</v>
          </cell>
          <cell r="AN334" t="str">
            <v>0</v>
          </cell>
          <cell r="AO334">
            <v>282465</v>
          </cell>
          <cell r="AP334">
            <v>3096000</v>
          </cell>
          <cell r="AQ334">
            <v>0</v>
          </cell>
          <cell r="AR334">
            <v>0</v>
          </cell>
          <cell r="AS334" t="str">
            <v>0</v>
          </cell>
          <cell r="AT334" t="str">
            <v>0</v>
          </cell>
          <cell r="AU334" t="str">
            <v>062</v>
          </cell>
          <cell r="AV334" t="str">
            <v>DINAS PENDIDIKAN - PPPK</v>
          </cell>
          <cell r="AW334" t="str">
            <v>SDN PEMURUS BARU 02</v>
          </cell>
          <cell r="AX334" t="str">
            <v>S - 55</v>
          </cell>
        </row>
        <row r="335">
          <cell r="A335" t="str">
            <v>199605272022212006</v>
          </cell>
          <cell r="B335" t="str">
            <v>ANA MUSLIMAH, S.Pd</v>
          </cell>
          <cell r="C335" t="str">
            <v>6371046705960004</v>
          </cell>
          <cell r="D335" t="str">
            <v>27-May-96</v>
          </cell>
          <cell r="F335" t="str">
            <v>JFU</v>
          </cell>
          <cell r="G335" t="str">
            <v>00</v>
          </cell>
          <cell r="H335" t="str">
            <v>III/a</v>
          </cell>
          <cell r="I335" t="str">
            <v>P3K</v>
          </cell>
          <cell r="K335" t="str">
            <v>YA</v>
          </cell>
          <cell r="M335" t="str">
            <v>ZAINI RAHMAN, A. MD</v>
          </cell>
          <cell r="N335" t="str">
            <v>122</v>
          </cell>
          <cell r="O335" t="str">
            <v>BPD KALSEL</v>
          </cell>
          <cell r="P335" t="str">
            <v>412608838731000</v>
          </cell>
          <cell r="Q335" t="str">
            <v>0010301469467</v>
          </cell>
          <cell r="R335" t="str">
            <v>K2</v>
          </cell>
          <cell r="S335">
            <v>1</v>
          </cell>
          <cell r="T335">
            <v>1</v>
          </cell>
          <cell r="U335" t="str">
            <v>2</v>
          </cell>
          <cell r="V335">
            <v>2966500</v>
          </cell>
          <cell r="W335">
            <v>296650</v>
          </cell>
          <cell r="X335">
            <v>59330</v>
          </cell>
          <cell r="Y335">
            <v>355980</v>
          </cell>
          <cell r="Z335">
            <v>0</v>
          </cell>
          <cell r="AA335">
            <v>0</v>
          </cell>
          <cell r="AB335">
            <v>0</v>
          </cell>
          <cell r="AC335">
            <v>185000</v>
          </cell>
          <cell r="AD335">
            <v>217260</v>
          </cell>
          <cell r="AE335">
            <v>0</v>
          </cell>
          <cell r="AF335">
            <v>16</v>
          </cell>
          <cell r="AG335">
            <v>140299</v>
          </cell>
          <cell r="AH335">
            <v>7120</v>
          </cell>
          <cell r="AI335">
            <v>21359</v>
          </cell>
          <cell r="AJ335">
            <v>107981</v>
          </cell>
          <cell r="AK335" t="str">
            <v>0</v>
          </cell>
          <cell r="AL335">
            <v>35075</v>
          </cell>
          <cell r="AM335">
            <v>0</v>
          </cell>
          <cell r="AN335" t="str">
            <v>0</v>
          </cell>
          <cell r="AO335">
            <v>311834</v>
          </cell>
          <cell r="AP335">
            <v>3581700</v>
          </cell>
          <cell r="AQ335">
            <v>0</v>
          </cell>
          <cell r="AR335">
            <v>0</v>
          </cell>
          <cell r="AS335" t="str">
            <v>0</v>
          </cell>
          <cell r="AT335" t="str">
            <v>0</v>
          </cell>
          <cell r="AU335" t="str">
            <v>062</v>
          </cell>
          <cell r="AV335" t="str">
            <v>DINAS PENDIDIKAN - PPPK</v>
          </cell>
          <cell r="AW335" t="str">
            <v>SDN PEMURUS BARU 02</v>
          </cell>
          <cell r="AX335" t="str">
            <v>S - 55</v>
          </cell>
        </row>
        <row r="336">
          <cell r="A336" t="str">
            <v>199606102022211001</v>
          </cell>
          <cell r="B336" t="str">
            <v>LUKMAN NURFAIZI TASTIARA, S.Pd</v>
          </cell>
          <cell r="C336" t="str">
            <v>6371021006960004</v>
          </cell>
          <cell r="D336" t="str">
            <v>10-Jun-96</v>
          </cell>
          <cell r="F336" t="str">
            <v>JFU</v>
          </cell>
          <cell r="G336" t="str">
            <v>00</v>
          </cell>
          <cell r="H336" t="str">
            <v>III/a</v>
          </cell>
          <cell r="I336" t="str">
            <v>P3K</v>
          </cell>
          <cell r="K336" t="str">
            <v>YA</v>
          </cell>
          <cell r="M336" t="str">
            <v>AGUSTINA NOVITASARI</v>
          </cell>
          <cell r="N336" t="str">
            <v>122</v>
          </cell>
          <cell r="O336" t="str">
            <v>BPD KALSEL</v>
          </cell>
          <cell r="P336" t="str">
            <v>637331778731000</v>
          </cell>
          <cell r="Q336" t="str">
            <v>3200513184</v>
          </cell>
          <cell r="R336" t="str">
            <v>K2</v>
          </cell>
          <cell r="S336">
            <v>1</v>
          </cell>
          <cell r="T336">
            <v>1</v>
          </cell>
          <cell r="U336" t="str">
            <v>2</v>
          </cell>
          <cell r="V336">
            <v>2966500</v>
          </cell>
          <cell r="W336">
            <v>296650</v>
          </cell>
          <cell r="X336">
            <v>59330</v>
          </cell>
          <cell r="Y336">
            <v>355980</v>
          </cell>
          <cell r="Z336">
            <v>0</v>
          </cell>
          <cell r="AA336">
            <v>0</v>
          </cell>
          <cell r="AB336">
            <v>0</v>
          </cell>
          <cell r="AC336">
            <v>185000</v>
          </cell>
          <cell r="AD336">
            <v>217260</v>
          </cell>
          <cell r="AE336">
            <v>0</v>
          </cell>
          <cell r="AF336">
            <v>16</v>
          </cell>
          <cell r="AG336">
            <v>140299</v>
          </cell>
          <cell r="AH336">
            <v>7120</v>
          </cell>
          <cell r="AI336">
            <v>21359</v>
          </cell>
          <cell r="AJ336">
            <v>107981</v>
          </cell>
          <cell r="AK336" t="str">
            <v>0</v>
          </cell>
          <cell r="AL336">
            <v>35075</v>
          </cell>
          <cell r="AM336">
            <v>0</v>
          </cell>
          <cell r="AN336" t="str">
            <v>0</v>
          </cell>
          <cell r="AO336">
            <v>311834</v>
          </cell>
          <cell r="AP336">
            <v>3581700</v>
          </cell>
          <cell r="AQ336">
            <v>0</v>
          </cell>
          <cell r="AR336">
            <v>0</v>
          </cell>
          <cell r="AS336" t="str">
            <v>0</v>
          </cell>
          <cell r="AT336" t="str">
            <v>0</v>
          </cell>
          <cell r="AU336" t="str">
            <v>062</v>
          </cell>
          <cell r="AV336" t="str">
            <v>DINAS PENDIDIKAN - PPPK</v>
          </cell>
          <cell r="AW336" t="str">
            <v>SDN PEMURUS BARU 02</v>
          </cell>
          <cell r="AX336" t="str">
            <v>S - 55</v>
          </cell>
        </row>
        <row r="337">
          <cell r="A337" t="str">
            <v>199608162022212009</v>
          </cell>
          <cell r="B337" t="str">
            <v>AGUSTINA NOVITASARI, S.Pd</v>
          </cell>
          <cell r="C337" t="str">
            <v>6307055608960001</v>
          </cell>
          <cell r="D337" t="str">
            <v>16-Aug-96</v>
          </cell>
          <cell r="F337" t="str">
            <v>JFU</v>
          </cell>
          <cell r="G337" t="str">
            <v>00</v>
          </cell>
          <cell r="H337" t="str">
            <v>III/a</v>
          </cell>
          <cell r="I337" t="str">
            <v>P3K</v>
          </cell>
          <cell r="K337" t="str">
            <v>TIDAK</v>
          </cell>
          <cell r="N337" t="str">
            <v>122</v>
          </cell>
          <cell r="O337" t="str">
            <v>BPD KALSEL</v>
          </cell>
          <cell r="P337" t="str">
            <v>638470971731000</v>
          </cell>
          <cell r="Q337" t="str">
            <v>3200513176</v>
          </cell>
          <cell r="R337" t="str">
            <v>T0</v>
          </cell>
          <cell r="S337">
            <v>0</v>
          </cell>
          <cell r="T337">
            <v>0</v>
          </cell>
          <cell r="U337" t="str">
            <v>0</v>
          </cell>
          <cell r="V337">
            <v>2966500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185000</v>
          </cell>
          <cell r="AD337">
            <v>72420</v>
          </cell>
          <cell r="AE337">
            <v>0</v>
          </cell>
          <cell r="AF337">
            <v>6</v>
          </cell>
          <cell r="AG337">
            <v>126060</v>
          </cell>
          <cell r="AH337">
            <v>7120</v>
          </cell>
          <cell r="AI337">
            <v>21359</v>
          </cell>
          <cell r="AJ337">
            <v>96411</v>
          </cell>
          <cell r="AK337" t="str">
            <v>0</v>
          </cell>
          <cell r="AL337">
            <v>31515</v>
          </cell>
          <cell r="AM337">
            <v>0</v>
          </cell>
          <cell r="AN337" t="str">
            <v>0</v>
          </cell>
          <cell r="AO337">
            <v>282465</v>
          </cell>
          <cell r="AP337">
            <v>3096000</v>
          </cell>
          <cell r="AQ337">
            <v>0</v>
          </cell>
          <cell r="AR337">
            <v>0</v>
          </cell>
          <cell r="AS337" t="str">
            <v>0</v>
          </cell>
          <cell r="AT337" t="str">
            <v>0</v>
          </cell>
          <cell r="AU337" t="str">
            <v>062</v>
          </cell>
          <cell r="AV337" t="str">
            <v>DINAS PENDIDIKAN - PPPK</v>
          </cell>
          <cell r="AW337" t="str">
            <v>SDN PEMURUS BARU 02</v>
          </cell>
          <cell r="AX337" t="str">
            <v>S - 55</v>
          </cell>
        </row>
        <row r="338">
          <cell r="A338" t="str">
            <v>199010102022212010</v>
          </cell>
          <cell r="B338" t="str">
            <v>NI'MAH HAYATI, S.Pd</v>
          </cell>
          <cell r="C338" t="str">
            <v>6371025010890006</v>
          </cell>
          <cell r="D338" t="str">
            <v>10-Oct-90</v>
          </cell>
          <cell r="F338" t="str">
            <v>JFU</v>
          </cell>
          <cell r="G338" t="str">
            <v>00</v>
          </cell>
          <cell r="H338" t="str">
            <v>III/a</v>
          </cell>
          <cell r="I338" t="str">
            <v>P3K</v>
          </cell>
          <cell r="K338" t="str">
            <v>YA</v>
          </cell>
          <cell r="M338" t="str">
            <v>MUHAMMAD AZHARI</v>
          </cell>
          <cell r="N338" t="str">
            <v>122</v>
          </cell>
          <cell r="O338" t="str">
            <v>BPD KALSEL</v>
          </cell>
          <cell r="P338" t="str">
            <v>940831134732000</v>
          </cell>
          <cell r="Q338" t="str">
            <v>0010301001784</v>
          </cell>
          <cell r="R338" t="str">
            <v>K2</v>
          </cell>
          <cell r="S338">
            <v>1</v>
          </cell>
          <cell r="T338">
            <v>1</v>
          </cell>
          <cell r="U338" t="str">
            <v>2</v>
          </cell>
          <cell r="V338">
            <v>2966500</v>
          </cell>
          <cell r="W338">
            <v>296650</v>
          </cell>
          <cell r="X338">
            <v>59330</v>
          </cell>
          <cell r="Y338">
            <v>355980</v>
          </cell>
          <cell r="Z338">
            <v>0</v>
          </cell>
          <cell r="AA338">
            <v>0</v>
          </cell>
          <cell r="AB338">
            <v>0</v>
          </cell>
          <cell r="AC338">
            <v>185000</v>
          </cell>
          <cell r="AD338">
            <v>217260</v>
          </cell>
          <cell r="AE338">
            <v>0</v>
          </cell>
          <cell r="AF338">
            <v>16</v>
          </cell>
          <cell r="AG338">
            <v>140299</v>
          </cell>
          <cell r="AH338">
            <v>7120</v>
          </cell>
          <cell r="AI338">
            <v>21359</v>
          </cell>
          <cell r="AJ338">
            <v>107981</v>
          </cell>
          <cell r="AK338" t="str">
            <v>0</v>
          </cell>
          <cell r="AL338">
            <v>35075</v>
          </cell>
          <cell r="AM338">
            <v>0</v>
          </cell>
          <cell r="AN338" t="str">
            <v>0</v>
          </cell>
          <cell r="AO338">
            <v>311834</v>
          </cell>
          <cell r="AP338">
            <v>3581700</v>
          </cell>
          <cell r="AQ338">
            <v>0</v>
          </cell>
          <cell r="AR338">
            <v>0</v>
          </cell>
          <cell r="AS338" t="str">
            <v>0</v>
          </cell>
          <cell r="AT338" t="str">
            <v>0</v>
          </cell>
          <cell r="AU338" t="str">
            <v>062</v>
          </cell>
          <cell r="AV338" t="str">
            <v>DINAS PENDIDIKAN - PPPK</v>
          </cell>
          <cell r="AW338" t="str">
            <v>SDN PEMURUS BARU 03</v>
          </cell>
          <cell r="AX338" t="str">
            <v>S - 56</v>
          </cell>
        </row>
        <row r="339">
          <cell r="A339" t="str">
            <v>199309222022212009</v>
          </cell>
          <cell r="B339" t="str">
            <v>RAHMI, S.Pd</v>
          </cell>
          <cell r="C339" t="str">
            <v>6371016209930005</v>
          </cell>
          <cell r="D339" t="str">
            <v>22-Sep-93</v>
          </cell>
          <cell r="F339" t="str">
            <v>JFU</v>
          </cell>
          <cell r="G339" t="str">
            <v>00</v>
          </cell>
          <cell r="H339" t="str">
            <v>III/a</v>
          </cell>
          <cell r="I339" t="str">
            <v>P3K</v>
          </cell>
          <cell r="K339" t="str">
            <v>YA</v>
          </cell>
          <cell r="M339" t="str">
            <v>HAIDIR RAHMAN</v>
          </cell>
          <cell r="N339" t="str">
            <v>122</v>
          </cell>
          <cell r="O339" t="str">
            <v>BPD KALSEL</v>
          </cell>
          <cell r="P339" t="str">
            <v>829514447731000</v>
          </cell>
          <cell r="Q339" t="str">
            <v>0010301414023</v>
          </cell>
          <cell r="R339" t="str">
            <v>K2</v>
          </cell>
          <cell r="S339">
            <v>1</v>
          </cell>
          <cell r="T339">
            <v>1</v>
          </cell>
          <cell r="U339" t="str">
            <v>2</v>
          </cell>
          <cell r="V339">
            <v>2966500</v>
          </cell>
          <cell r="W339">
            <v>296650</v>
          </cell>
          <cell r="X339">
            <v>59330</v>
          </cell>
          <cell r="Y339">
            <v>355980</v>
          </cell>
          <cell r="Z339">
            <v>0</v>
          </cell>
          <cell r="AA339">
            <v>0</v>
          </cell>
          <cell r="AB339">
            <v>0</v>
          </cell>
          <cell r="AC339">
            <v>185000</v>
          </cell>
          <cell r="AD339">
            <v>217260</v>
          </cell>
          <cell r="AE339">
            <v>0</v>
          </cell>
          <cell r="AF339">
            <v>16</v>
          </cell>
          <cell r="AG339">
            <v>140299</v>
          </cell>
          <cell r="AH339">
            <v>7120</v>
          </cell>
          <cell r="AI339">
            <v>21359</v>
          </cell>
          <cell r="AJ339">
            <v>107981</v>
          </cell>
          <cell r="AK339" t="str">
            <v>0</v>
          </cell>
          <cell r="AL339">
            <v>35075</v>
          </cell>
          <cell r="AM339">
            <v>0</v>
          </cell>
          <cell r="AN339" t="str">
            <v>0</v>
          </cell>
          <cell r="AO339">
            <v>311834</v>
          </cell>
          <cell r="AP339">
            <v>3581700</v>
          </cell>
          <cell r="AQ339">
            <v>0</v>
          </cell>
          <cell r="AR339">
            <v>0</v>
          </cell>
          <cell r="AS339" t="str">
            <v>0</v>
          </cell>
          <cell r="AT339" t="str">
            <v>0</v>
          </cell>
          <cell r="AU339" t="str">
            <v>062</v>
          </cell>
          <cell r="AV339" t="str">
            <v>DINAS PENDIDIKAN - PPPK</v>
          </cell>
          <cell r="AW339" t="str">
            <v>SDN PEMURUS BARU 03</v>
          </cell>
          <cell r="AX339" t="str">
            <v>S - 56</v>
          </cell>
        </row>
        <row r="340">
          <cell r="A340" t="str">
            <v>196902022022212003</v>
          </cell>
          <cell r="B340" t="str">
            <v>Dra. MAHBUBIATI M</v>
          </cell>
          <cell r="C340" t="str">
            <v>6371014202690010</v>
          </cell>
          <cell r="D340" t="str">
            <v>02-Feb-69</v>
          </cell>
          <cell r="F340" t="str">
            <v>JFU</v>
          </cell>
          <cell r="G340" t="str">
            <v>00</v>
          </cell>
          <cell r="H340" t="str">
            <v>III/a</v>
          </cell>
          <cell r="I340" t="str">
            <v>P3K</v>
          </cell>
          <cell r="K340" t="str">
            <v>TIDAK</v>
          </cell>
          <cell r="N340" t="str">
            <v>122</v>
          </cell>
          <cell r="O340" t="str">
            <v>BPD KALSEL</v>
          </cell>
          <cell r="P340" t="str">
            <v>165507351731000</v>
          </cell>
          <cell r="Q340" t="str">
            <v>3200510417</v>
          </cell>
          <cell r="R340" t="str">
            <v>T0</v>
          </cell>
          <cell r="S340">
            <v>0</v>
          </cell>
          <cell r="T340">
            <v>0</v>
          </cell>
          <cell r="U340" t="str">
            <v>0</v>
          </cell>
          <cell r="V340">
            <v>2966500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185000</v>
          </cell>
          <cell r="AD340">
            <v>72420</v>
          </cell>
          <cell r="AE340">
            <v>0</v>
          </cell>
          <cell r="AF340">
            <v>6</v>
          </cell>
          <cell r="AG340">
            <v>126060</v>
          </cell>
          <cell r="AH340">
            <v>7120</v>
          </cell>
          <cell r="AI340">
            <v>21359</v>
          </cell>
          <cell r="AJ340">
            <v>96411</v>
          </cell>
          <cell r="AK340" t="str">
            <v>0</v>
          </cell>
          <cell r="AL340">
            <v>31515</v>
          </cell>
          <cell r="AM340">
            <v>0</v>
          </cell>
          <cell r="AN340" t="str">
            <v>0</v>
          </cell>
          <cell r="AO340">
            <v>282465</v>
          </cell>
          <cell r="AP340">
            <v>3096000</v>
          </cell>
          <cell r="AQ340">
            <v>0</v>
          </cell>
          <cell r="AR340">
            <v>0</v>
          </cell>
          <cell r="AS340" t="str">
            <v>0</v>
          </cell>
          <cell r="AT340" t="str">
            <v>0</v>
          </cell>
          <cell r="AU340" t="str">
            <v>062</v>
          </cell>
          <cell r="AV340" t="str">
            <v>DINAS PENDIDIKAN - PPPK</v>
          </cell>
          <cell r="AW340" t="str">
            <v>SDN PEMURUS DALAM 01</v>
          </cell>
          <cell r="AX340" t="str">
            <v>S - 57</v>
          </cell>
        </row>
        <row r="341">
          <cell r="A341" t="str">
            <v>197506222022212003</v>
          </cell>
          <cell r="B341" t="str">
            <v>RAHMATUL JENNAH, S.Pd.</v>
          </cell>
          <cell r="C341" t="str">
            <v>6371016206750003</v>
          </cell>
          <cell r="D341" t="str">
            <v>22-Jun-75</v>
          </cell>
          <cell r="F341" t="str">
            <v>JFU</v>
          </cell>
          <cell r="G341" t="str">
            <v>00</v>
          </cell>
          <cell r="H341" t="str">
            <v>III/a</v>
          </cell>
          <cell r="I341" t="str">
            <v>P3K</v>
          </cell>
          <cell r="K341" t="str">
            <v>TIDAK</v>
          </cell>
          <cell r="N341" t="str">
            <v>122</v>
          </cell>
          <cell r="O341" t="str">
            <v>BPD KALSEL</v>
          </cell>
          <cell r="P341" t="str">
            <v>167321587731000</v>
          </cell>
          <cell r="Q341" t="str">
            <v>0010301165848</v>
          </cell>
          <cell r="R341" t="str">
            <v>T0</v>
          </cell>
          <cell r="S341">
            <v>0</v>
          </cell>
          <cell r="T341">
            <v>0</v>
          </cell>
          <cell r="U341" t="str">
            <v>0</v>
          </cell>
          <cell r="V341">
            <v>2966500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185000</v>
          </cell>
          <cell r="AD341">
            <v>72420</v>
          </cell>
          <cell r="AE341">
            <v>0</v>
          </cell>
          <cell r="AF341">
            <v>6</v>
          </cell>
          <cell r="AG341">
            <v>126060</v>
          </cell>
          <cell r="AH341">
            <v>7120</v>
          </cell>
          <cell r="AI341">
            <v>21359</v>
          </cell>
          <cell r="AJ341">
            <v>96411</v>
          </cell>
          <cell r="AK341" t="str">
            <v>0</v>
          </cell>
          <cell r="AL341">
            <v>31515</v>
          </cell>
          <cell r="AM341">
            <v>0</v>
          </cell>
          <cell r="AN341" t="str">
            <v>0</v>
          </cell>
          <cell r="AO341">
            <v>282465</v>
          </cell>
          <cell r="AP341">
            <v>3096000</v>
          </cell>
          <cell r="AQ341">
            <v>0</v>
          </cell>
          <cell r="AR341">
            <v>0</v>
          </cell>
          <cell r="AS341" t="str">
            <v>0</v>
          </cell>
          <cell r="AT341" t="str">
            <v>0</v>
          </cell>
          <cell r="AU341" t="str">
            <v>062</v>
          </cell>
          <cell r="AV341" t="str">
            <v>DINAS PENDIDIKAN - PPPK</v>
          </cell>
          <cell r="AW341" t="str">
            <v>SDN PEMURUS DALAM 01</v>
          </cell>
          <cell r="AX341" t="str">
            <v>S - 57</v>
          </cell>
        </row>
        <row r="342">
          <cell r="A342" t="str">
            <v>199404072022212008</v>
          </cell>
          <cell r="B342" t="str">
            <v>SRI MARLINAWATI, S.Pd</v>
          </cell>
          <cell r="C342" t="str">
            <v>6371014704940005</v>
          </cell>
          <cell r="D342" t="str">
            <v>07-Apr-94</v>
          </cell>
          <cell r="F342" t="str">
            <v>JFU</v>
          </cell>
          <cell r="G342" t="str">
            <v>00</v>
          </cell>
          <cell r="H342" t="str">
            <v>III/a</v>
          </cell>
          <cell r="I342" t="str">
            <v>P3K</v>
          </cell>
          <cell r="K342" t="str">
            <v>YA</v>
          </cell>
          <cell r="M342" t="str">
            <v>BAYU RIDWANUDIN</v>
          </cell>
          <cell r="N342" t="str">
            <v>122</v>
          </cell>
          <cell r="O342" t="str">
            <v>BPD KALSEL</v>
          </cell>
          <cell r="P342" t="str">
            <v>938553930736000</v>
          </cell>
          <cell r="Q342" t="str">
            <v>0380301028670</v>
          </cell>
          <cell r="R342" t="str">
            <v>K2</v>
          </cell>
          <cell r="S342">
            <v>1</v>
          </cell>
          <cell r="T342">
            <v>1</v>
          </cell>
          <cell r="U342" t="str">
            <v>2</v>
          </cell>
          <cell r="V342">
            <v>2966500</v>
          </cell>
          <cell r="W342">
            <v>296650</v>
          </cell>
          <cell r="X342">
            <v>59330</v>
          </cell>
          <cell r="Y342">
            <v>355980</v>
          </cell>
          <cell r="Z342">
            <v>0</v>
          </cell>
          <cell r="AA342">
            <v>0</v>
          </cell>
          <cell r="AB342">
            <v>0</v>
          </cell>
          <cell r="AC342">
            <v>185000</v>
          </cell>
          <cell r="AD342">
            <v>217260</v>
          </cell>
          <cell r="AE342">
            <v>0</v>
          </cell>
          <cell r="AF342">
            <v>16</v>
          </cell>
          <cell r="AG342">
            <v>140299</v>
          </cell>
          <cell r="AH342">
            <v>7120</v>
          </cell>
          <cell r="AI342">
            <v>21359</v>
          </cell>
          <cell r="AJ342">
            <v>107981</v>
          </cell>
          <cell r="AK342" t="str">
            <v>0</v>
          </cell>
          <cell r="AL342">
            <v>35075</v>
          </cell>
          <cell r="AM342">
            <v>0</v>
          </cell>
          <cell r="AN342" t="str">
            <v>0</v>
          </cell>
          <cell r="AO342">
            <v>311834</v>
          </cell>
          <cell r="AP342">
            <v>3581700</v>
          </cell>
          <cell r="AQ342">
            <v>0</v>
          </cell>
          <cell r="AR342">
            <v>0</v>
          </cell>
          <cell r="AS342" t="str">
            <v>0</v>
          </cell>
          <cell r="AT342" t="str">
            <v>0</v>
          </cell>
          <cell r="AU342" t="str">
            <v>062</v>
          </cell>
          <cell r="AV342" t="str">
            <v>DINAS PENDIDIKAN - PPPK</v>
          </cell>
          <cell r="AW342" t="str">
            <v>SDN PEMURUS DALAM 01</v>
          </cell>
          <cell r="AX342" t="str">
            <v>S - 57</v>
          </cell>
        </row>
        <row r="343">
          <cell r="A343" t="str">
            <v>199505192022212003</v>
          </cell>
          <cell r="B343" t="str">
            <v>MUNAZAT, S.Pd</v>
          </cell>
          <cell r="C343" t="str">
            <v>6308075905950001</v>
          </cell>
          <cell r="D343" t="str">
            <v>19-May-95</v>
          </cell>
          <cell r="F343" t="str">
            <v>JFU</v>
          </cell>
          <cell r="G343" t="str">
            <v>00</v>
          </cell>
          <cell r="H343" t="str">
            <v>III/a</v>
          </cell>
          <cell r="I343" t="str">
            <v>P3K</v>
          </cell>
          <cell r="K343" t="str">
            <v>TIDAK</v>
          </cell>
          <cell r="N343" t="str">
            <v>122</v>
          </cell>
          <cell r="O343" t="str">
            <v>BPD KALSEL</v>
          </cell>
          <cell r="P343" t="str">
            <v>846394245731000</v>
          </cell>
          <cell r="Q343" t="str">
            <v>0010301404740</v>
          </cell>
          <cell r="R343" t="str">
            <v>T0</v>
          </cell>
          <cell r="S343">
            <v>0</v>
          </cell>
          <cell r="T343">
            <v>0</v>
          </cell>
          <cell r="U343" t="str">
            <v>0</v>
          </cell>
          <cell r="V343">
            <v>2966500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185000</v>
          </cell>
          <cell r="AD343">
            <v>72420</v>
          </cell>
          <cell r="AE343">
            <v>0</v>
          </cell>
          <cell r="AF343">
            <v>6</v>
          </cell>
          <cell r="AG343">
            <v>126060</v>
          </cell>
          <cell r="AH343">
            <v>7120</v>
          </cell>
          <cell r="AI343">
            <v>21359</v>
          </cell>
          <cell r="AJ343">
            <v>96411</v>
          </cell>
          <cell r="AK343" t="str">
            <v>0</v>
          </cell>
          <cell r="AL343">
            <v>31515</v>
          </cell>
          <cell r="AM343">
            <v>0</v>
          </cell>
          <cell r="AN343" t="str">
            <v>0</v>
          </cell>
          <cell r="AO343">
            <v>282465</v>
          </cell>
          <cell r="AP343">
            <v>3096000</v>
          </cell>
          <cell r="AQ343">
            <v>0</v>
          </cell>
          <cell r="AR343">
            <v>0</v>
          </cell>
          <cell r="AS343" t="str">
            <v>0</v>
          </cell>
          <cell r="AT343" t="str">
            <v>0</v>
          </cell>
          <cell r="AU343" t="str">
            <v>062</v>
          </cell>
          <cell r="AV343" t="str">
            <v>DINAS PENDIDIKAN - PPPK</v>
          </cell>
          <cell r="AW343" t="str">
            <v>SDN PEMURUS DALAM 01</v>
          </cell>
          <cell r="AX343" t="str">
            <v>S - 57</v>
          </cell>
        </row>
        <row r="344">
          <cell r="A344" t="str">
            <v>199804172022212003</v>
          </cell>
          <cell r="B344" t="str">
            <v>MARJIYYAH, S.Pd.</v>
          </cell>
          <cell r="C344" t="str">
            <v>6371025704980005</v>
          </cell>
          <cell r="D344" t="str">
            <v>17-Apr-98</v>
          </cell>
          <cell r="F344" t="str">
            <v>JFU</v>
          </cell>
          <cell r="G344" t="str">
            <v>00</v>
          </cell>
          <cell r="H344" t="str">
            <v>III/a</v>
          </cell>
          <cell r="I344" t="str">
            <v>P3K</v>
          </cell>
          <cell r="K344" t="str">
            <v>TIDAK</v>
          </cell>
          <cell r="N344" t="str">
            <v>122</v>
          </cell>
          <cell r="O344" t="str">
            <v>BPD KALSEL</v>
          </cell>
          <cell r="P344" t="str">
            <v>956736185736000</v>
          </cell>
          <cell r="Q344" t="str">
            <v>3200503588</v>
          </cell>
          <cell r="R344" t="str">
            <v>T0</v>
          </cell>
          <cell r="S344">
            <v>0</v>
          </cell>
          <cell r="T344">
            <v>0</v>
          </cell>
          <cell r="U344" t="str">
            <v>0</v>
          </cell>
          <cell r="V344">
            <v>2966500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185000</v>
          </cell>
          <cell r="AD344">
            <v>72420</v>
          </cell>
          <cell r="AE344">
            <v>0</v>
          </cell>
          <cell r="AF344">
            <v>6</v>
          </cell>
          <cell r="AG344">
            <v>126060</v>
          </cell>
          <cell r="AH344">
            <v>7120</v>
          </cell>
          <cell r="AI344">
            <v>21359</v>
          </cell>
          <cell r="AJ344">
            <v>96411</v>
          </cell>
          <cell r="AK344" t="str">
            <v>0</v>
          </cell>
          <cell r="AL344">
            <v>31515</v>
          </cell>
          <cell r="AM344">
            <v>0</v>
          </cell>
          <cell r="AN344" t="str">
            <v>0</v>
          </cell>
          <cell r="AO344">
            <v>282465</v>
          </cell>
          <cell r="AP344">
            <v>3096000</v>
          </cell>
          <cell r="AQ344">
            <v>0</v>
          </cell>
          <cell r="AR344">
            <v>0</v>
          </cell>
          <cell r="AS344" t="str">
            <v>0</v>
          </cell>
          <cell r="AT344" t="str">
            <v>0</v>
          </cell>
          <cell r="AU344" t="str">
            <v>062</v>
          </cell>
          <cell r="AV344" t="str">
            <v>DINAS PENDIDIKAN - PPPK</v>
          </cell>
          <cell r="AW344" t="str">
            <v>SDN PEMURUS DALAM 01</v>
          </cell>
          <cell r="AX344" t="str">
            <v>S - 57</v>
          </cell>
        </row>
        <row r="345">
          <cell r="A345" t="str">
            <v>198702282022212005</v>
          </cell>
          <cell r="B345" t="str">
            <v>BUTET RACHMI UTARI HARAHAP, S.Pd</v>
          </cell>
          <cell r="C345" t="str">
            <v>6371016802870005</v>
          </cell>
          <cell r="D345" t="str">
            <v>28-Feb-87</v>
          </cell>
          <cell r="F345" t="str">
            <v>JFU</v>
          </cell>
          <cell r="G345" t="str">
            <v>00</v>
          </cell>
          <cell r="H345" t="str">
            <v>III/a</v>
          </cell>
          <cell r="I345" t="str">
            <v>P3K</v>
          </cell>
          <cell r="K345" t="str">
            <v>YA</v>
          </cell>
          <cell r="M345" t="str">
            <v>EDY SUTIKNO</v>
          </cell>
          <cell r="N345" t="str">
            <v>122</v>
          </cell>
          <cell r="O345" t="str">
            <v>BPD KALSEL</v>
          </cell>
          <cell r="P345" t="str">
            <v>844091017731000</v>
          </cell>
          <cell r="Q345" t="str">
            <v>0010301412476</v>
          </cell>
          <cell r="R345" t="str">
            <v>K1</v>
          </cell>
          <cell r="S345">
            <v>0</v>
          </cell>
          <cell r="T345">
            <v>1</v>
          </cell>
          <cell r="U345" t="str">
            <v>1</v>
          </cell>
          <cell r="V345">
            <v>2966500</v>
          </cell>
          <cell r="W345">
            <v>296650</v>
          </cell>
          <cell r="X345">
            <v>0</v>
          </cell>
          <cell r="Y345">
            <v>296650</v>
          </cell>
          <cell r="Z345">
            <v>0</v>
          </cell>
          <cell r="AA345">
            <v>0</v>
          </cell>
          <cell r="AB345">
            <v>0</v>
          </cell>
          <cell r="AC345">
            <v>185000</v>
          </cell>
          <cell r="AD345">
            <v>144840</v>
          </cell>
          <cell r="AE345">
            <v>0</v>
          </cell>
          <cell r="AF345">
            <v>44</v>
          </cell>
          <cell r="AG345">
            <v>137926</v>
          </cell>
          <cell r="AH345">
            <v>7120</v>
          </cell>
          <cell r="AI345">
            <v>21359</v>
          </cell>
          <cell r="AJ345">
            <v>106052</v>
          </cell>
          <cell r="AK345" t="str">
            <v>0</v>
          </cell>
          <cell r="AL345">
            <v>34482</v>
          </cell>
          <cell r="AM345">
            <v>0</v>
          </cell>
          <cell r="AN345" t="str">
            <v>0</v>
          </cell>
          <cell r="AO345">
            <v>306939</v>
          </cell>
          <cell r="AP345">
            <v>3452500</v>
          </cell>
          <cell r="AQ345">
            <v>0</v>
          </cell>
          <cell r="AR345">
            <v>0</v>
          </cell>
          <cell r="AS345" t="str">
            <v>0</v>
          </cell>
          <cell r="AT345" t="str">
            <v>0</v>
          </cell>
          <cell r="AU345" t="str">
            <v>062</v>
          </cell>
          <cell r="AV345" t="str">
            <v>DINAS PENDIDIKAN - PPPK</v>
          </cell>
          <cell r="AW345" t="str">
            <v>SDN PEMURUS DALAM 02</v>
          </cell>
          <cell r="AX345" t="str">
            <v>S - 58</v>
          </cell>
        </row>
        <row r="346">
          <cell r="A346" t="str">
            <v>199006262022212012</v>
          </cell>
          <cell r="B346" t="str">
            <v>AFIFAH, S.Pd</v>
          </cell>
          <cell r="C346" t="str">
            <v>6303026606900003</v>
          </cell>
          <cell r="D346" t="str">
            <v>26-Jun-90</v>
          </cell>
          <cell r="F346" t="str">
            <v>JFU</v>
          </cell>
          <cell r="G346" t="str">
            <v>00</v>
          </cell>
          <cell r="H346" t="str">
            <v>III/a</v>
          </cell>
          <cell r="I346" t="str">
            <v>P3K</v>
          </cell>
          <cell r="K346" t="str">
            <v>YA</v>
          </cell>
          <cell r="M346" t="str">
            <v>MUHAMMAD ADHIYATMA PRIADI</v>
          </cell>
          <cell r="N346" t="str">
            <v>122</v>
          </cell>
          <cell r="O346" t="str">
            <v>BPD KALSEL</v>
          </cell>
          <cell r="P346" t="str">
            <v>742134117732000</v>
          </cell>
          <cell r="Q346" t="str">
            <v>0010301414209</v>
          </cell>
          <cell r="R346" t="str">
            <v>K3</v>
          </cell>
          <cell r="S346">
            <v>2</v>
          </cell>
          <cell r="T346">
            <v>1</v>
          </cell>
          <cell r="U346" t="str">
            <v>3</v>
          </cell>
          <cell r="V346">
            <v>2966500</v>
          </cell>
          <cell r="W346">
            <v>296650</v>
          </cell>
          <cell r="X346">
            <v>118660</v>
          </cell>
          <cell r="Y346">
            <v>415310</v>
          </cell>
          <cell r="Z346">
            <v>0</v>
          </cell>
          <cell r="AA346">
            <v>0</v>
          </cell>
          <cell r="AB346">
            <v>0</v>
          </cell>
          <cell r="AC346">
            <v>185000</v>
          </cell>
          <cell r="AD346">
            <v>289680</v>
          </cell>
          <cell r="AE346">
            <v>0</v>
          </cell>
          <cell r="AF346">
            <v>87</v>
          </cell>
          <cell r="AG346">
            <v>142672</v>
          </cell>
          <cell r="AH346">
            <v>7120</v>
          </cell>
          <cell r="AI346">
            <v>21359</v>
          </cell>
          <cell r="AJ346">
            <v>109909</v>
          </cell>
          <cell r="AK346" t="str">
            <v>0</v>
          </cell>
          <cell r="AL346">
            <v>35668</v>
          </cell>
          <cell r="AM346">
            <v>0</v>
          </cell>
          <cell r="AN346" t="str">
            <v>0</v>
          </cell>
          <cell r="AO346">
            <v>316728</v>
          </cell>
          <cell r="AP346">
            <v>3711000</v>
          </cell>
          <cell r="AQ346">
            <v>0</v>
          </cell>
          <cell r="AR346">
            <v>0</v>
          </cell>
          <cell r="AS346" t="str">
            <v>0</v>
          </cell>
          <cell r="AT346" t="str">
            <v>0</v>
          </cell>
          <cell r="AU346" t="str">
            <v>062</v>
          </cell>
          <cell r="AV346" t="str">
            <v>DINAS PENDIDIKAN - PPPK</v>
          </cell>
          <cell r="AW346" t="str">
            <v>SDN PEMURUS DALAM 02</v>
          </cell>
          <cell r="AX346" t="str">
            <v>S - 58</v>
          </cell>
        </row>
        <row r="347">
          <cell r="A347" t="str">
            <v>199509162022211002</v>
          </cell>
          <cell r="B347" t="str">
            <v>DANY SEPTA PRATAMA, S.Pd</v>
          </cell>
          <cell r="C347" t="str">
            <v>6371021609950002</v>
          </cell>
          <cell r="D347" t="str">
            <v>16-Sep-95</v>
          </cell>
          <cell r="F347" t="str">
            <v>JFU</v>
          </cell>
          <cell r="G347" t="str">
            <v>00</v>
          </cell>
          <cell r="H347" t="str">
            <v>III/a</v>
          </cell>
          <cell r="I347" t="str">
            <v>P3K</v>
          </cell>
          <cell r="K347" t="str">
            <v>TIDAK</v>
          </cell>
          <cell r="N347" t="str">
            <v>122</v>
          </cell>
          <cell r="O347" t="str">
            <v>BPD KALSEL</v>
          </cell>
          <cell r="P347" t="str">
            <v>940652282736000</v>
          </cell>
          <cell r="Q347" t="str">
            <v>0380301028756</v>
          </cell>
          <cell r="R347" t="str">
            <v>T0</v>
          </cell>
          <cell r="S347">
            <v>0</v>
          </cell>
          <cell r="T347">
            <v>0</v>
          </cell>
          <cell r="U347" t="str">
            <v>0</v>
          </cell>
          <cell r="V347">
            <v>2966500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185000</v>
          </cell>
          <cell r="AD347">
            <v>72420</v>
          </cell>
          <cell r="AE347">
            <v>0</v>
          </cell>
          <cell r="AF347">
            <v>6</v>
          </cell>
          <cell r="AG347">
            <v>126060</v>
          </cell>
          <cell r="AH347">
            <v>7120</v>
          </cell>
          <cell r="AI347">
            <v>21359</v>
          </cell>
          <cell r="AJ347">
            <v>96411</v>
          </cell>
          <cell r="AK347" t="str">
            <v>0</v>
          </cell>
          <cell r="AL347">
            <v>31515</v>
          </cell>
          <cell r="AM347">
            <v>0</v>
          </cell>
          <cell r="AN347" t="str">
            <v>0</v>
          </cell>
          <cell r="AO347">
            <v>282465</v>
          </cell>
          <cell r="AP347">
            <v>3096000</v>
          </cell>
          <cell r="AQ347">
            <v>0</v>
          </cell>
          <cell r="AR347">
            <v>0</v>
          </cell>
          <cell r="AS347" t="str">
            <v>0</v>
          </cell>
          <cell r="AT347" t="str">
            <v>0</v>
          </cell>
          <cell r="AU347" t="str">
            <v>062</v>
          </cell>
          <cell r="AV347" t="str">
            <v>DINAS PENDIDIKAN - PPPK</v>
          </cell>
          <cell r="AW347" t="str">
            <v>SDN PEMURUS DALAM 02</v>
          </cell>
          <cell r="AX347" t="str">
            <v>S - 58</v>
          </cell>
        </row>
        <row r="348">
          <cell r="A348" t="str">
            <v>198908052022211002</v>
          </cell>
          <cell r="B348" t="str">
            <v>MUHAMMAD RIZA FAISAL, S.Pd</v>
          </cell>
          <cell r="C348" t="str">
            <v>6308080508890002</v>
          </cell>
          <cell r="D348" t="str">
            <v>05-Aug-89</v>
          </cell>
          <cell r="F348" t="str">
            <v>JFU</v>
          </cell>
          <cell r="G348" t="str">
            <v>00</v>
          </cell>
          <cell r="H348" t="str">
            <v>III/a</v>
          </cell>
          <cell r="I348" t="str">
            <v>P3K</v>
          </cell>
          <cell r="K348" t="str">
            <v>YA</v>
          </cell>
          <cell r="M348" t="str">
            <v>AMINAH MAULIDIYANI</v>
          </cell>
          <cell r="N348" t="str">
            <v>122</v>
          </cell>
          <cell r="O348" t="str">
            <v>BPD KALSEL</v>
          </cell>
          <cell r="P348" t="str">
            <v>844719922735000</v>
          </cell>
          <cell r="Q348" t="str">
            <v>0010301410524</v>
          </cell>
          <cell r="R348" t="str">
            <v>K2</v>
          </cell>
          <cell r="S348">
            <v>1</v>
          </cell>
          <cell r="T348">
            <v>1</v>
          </cell>
          <cell r="U348" t="str">
            <v>2</v>
          </cell>
          <cell r="V348">
            <v>2966500</v>
          </cell>
          <cell r="W348">
            <v>296650</v>
          </cell>
          <cell r="X348">
            <v>59330</v>
          </cell>
          <cell r="Y348">
            <v>355980</v>
          </cell>
          <cell r="Z348">
            <v>0</v>
          </cell>
          <cell r="AA348">
            <v>0</v>
          </cell>
          <cell r="AB348">
            <v>0</v>
          </cell>
          <cell r="AC348">
            <v>185000</v>
          </cell>
          <cell r="AD348">
            <v>217260</v>
          </cell>
          <cell r="AE348">
            <v>0</v>
          </cell>
          <cell r="AF348">
            <v>16</v>
          </cell>
          <cell r="AG348">
            <v>140299</v>
          </cell>
          <cell r="AH348">
            <v>7120</v>
          </cell>
          <cell r="AI348">
            <v>21359</v>
          </cell>
          <cell r="AJ348">
            <v>107981</v>
          </cell>
          <cell r="AK348" t="str">
            <v>0</v>
          </cell>
          <cell r="AL348">
            <v>35075</v>
          </cell>
          <cell r="AM348">
            <v>0</v>
          </cell>
          <cell r="AN348" t="str">
            <v>0</v>
          </cell>
          <cell r="AO348">
            <v>311834</v>
          </cell>
          <cell r="AP348">
            <v>3581700</v>
          </cell>
          <cell r="AQ348">
            <v>0</v>
          </cell>
          <cell r="AR348">
            <v>0</v>
          </cell>
          <cell r="AS348" t="str">
            <v>0</v>
          </cell>
          <cell r="AT348" t="str">
            <v>0</v>
          </cell>
          <cell r="AU348" t="str">
            <v>062</v>
          </cell>
          <cell r="AV348" t="str">
            <v>DINAS PENDIDIKAN - PPPK</v>
          </cell>
          <cell r="AW348" t="str">
            <v>SDN PEMURUS DALAM 03</v>
          </cell>
          <cell r="AX348" t="str">
            <v>S - 59</v>
          </cell>
        </row>
        <row r="349">
          <cell r="A349" t="str">
            <v>199212042022212008</v>
          </cell>
          <cell r="B349" t="str">
            <v>RUKAYAH, S.Pd</v>
          </cell>
          <cell r="C349" t="str">
            <v>6371014412920006</v>
          </cell>
          <cell r="D349" t="str">
            <v>04-Dec-92</v>
          </cell>
          <cell r="F349" t="str">
            <v>JFU</v>
          </cell>
          <cell r="G349" t="str">
            <v>00</v>
          </cell>
          <cell r="H349" t="str">
            <v>III/a</v>
          </cell>
          <cell r="I349" t="str">
            <v>P3K</v>
          </cell>
          <cell r="K349" t="str">
            <v>TIDAK</v>
          </cell>
          <cell r="N349" t="str">
            <v>122</v>
          </cell>
          <cell r="O349" t="str">
            <v>BPD KALSEL</v>
          </cell>
          <cell r="P349" t="str">
            <v>940853971736000</v>
          </cell>
          <cell r="Q349" t="str">
            <v>0380301020118</v>
          </cell>
          <cell r="R349" t="str">
            <v>T0</v>
          </cell>
          <cell r="S349">
            <v>0</v>
          </cell>
          <cell r="T349">
            <v>0</v>
          </cell>
          <cell r="U349" t="str">
            <v>0</v>
          </cell>
          <cell r="V349">
            <v>2966500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185000</v>
          </cell>
          <cell r="AD349">
            <v>72420</v>
          </cell>
          <cell r="AE349">
            <v>0</v>
          </cell>
          <cell r="AF349">
            <v>6</v>
          </cell>
          <cell r="AG349">
            <v>126060</v>
          </cell>
          <cell r="AH349">
            <v>7120</v>
          </cell>
          <cell r="AI349">
            <v>21359</v>
          </cell>
          <cell r="AJ349">
            <v>96411</v>
          </cell>
          <cell r="AK349" t="str">
            <v>0</v>
          </cell>
          <cell r="AL349">
            <v>31515</v>
          </cell>
          <cell r="AM349">
            <v>0</v>
          </cell>
          <cell r="AN349" t="str">
            <v>0</v>
          </cell>
          <cell r="AO349">
            <v>282465</v>
          </cell>
          <cell r="AP349">
            <v>3096000</v>
          </cell>
          <cell r="AQ349">
            <v>0</v>
          </cell>
          <cell r="AR349">
            <v>0</v>
          </cell>
          <cell r="AS349" t="str">
            <v>0</v>
          </cell>
          <cell r="AT349" t="str">
            <v>0</v>
          </cell>
          <cell r="AU349" t="str">
            <v>062</v>
          </cell>
          <cell r="AV349" t="str">
            <v>DINAS PENDIDIKAN - PPPK</v>
          </cell>
          <cell r="AW349" t="str">
            <v>SDN PEMURUS DALAM 03</v>
          </cell>
          <cell r="AX349" t="str">
            <v>S - 59</v>
          </cell>
        </row>
        <row r="350">
          <cell r="A350" t="str">
            <v>199403052022212007</v>
          </cell>
          <cell r="B350" t="str">
            <v>MUTIASARI RENDANENTIANA, S.Pd</v>
          </cell>
          <cell r="C350" t="str">
            <v>6371024503940009</v>
          </cell>
          <cell r="D350" t="str">
            <v>05-Mar-94</v>
          </cell>
          <cell r="F350" t="str">
            <v>JFU</v>
          </cell>
          <cell r="G350" t="str">
            <v>00</v>
          </cell>
          <cell r="H350" t="str">
            <v>III/a</v>
          </cell>
          <cell r="I350" t="str">
            <v>P3K</v>
          </cell>
          <cell r="K350" t="str">
            <v>TIDAK</v>
          </cell>
          <cell r="N350" t="str">
            <v>122</v>
          </cell>
          <cell r="O350" t="str">
            <v>BPD KALSEL</v>
          </cell>
          <cell r="P350" t="str">
            <v>843028135731000</v>
          </cell>
          <cell r="Q350" t="str">
            <v>0200309016835</v>
          </cell>
          <cell r="R350" t="str">
            <v>T0</v>
          </cell>
          <cell r="S350">
            <v>0</v>
          </cell>
          <cell r="T350">
            <v>0</v>
          </cell>
          <cell r="U350" t="str">
            <v>0</v>
          </cell>
          <cell r="V350">
            <v>2966500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185000</v>
          </cell>
          <cell r="AD350">
            <v>72420</v>
          </cell>
          <cell r="AE350">
            <v>0</v>
          </cell>
          <cell r="AF350">
            <v>6</v>
          </cell>
          <cell r="AG350">
            <v>126060</v>
          </cell>
          <cell r="AH350">
            <v>7120</v>
          </cell>
          <cell r="AI350">
            <v>21359</v>
          </cell>
          <cell r="AJ350">
            <v>96411</v>
          </cell>
          <cell r="AK350" t="str">
            <v>0</v>
          </cell>
          <cell r="AL350">
            <v>31515</v>
          </cell>
          <cell r="AM350">
            <v>0</v>
          </cell>
          <cell r="AN350" t="str">
            <v>0</v>
          </cell>
          <cell r="AO350">
            <v>282465</v>
          </cell>
          <cell r="AP350">
            <v>3096000</v>
          </cell>
          <cell r="AQ350">
            <v>0</v>
          </cell>
          <cell r="AR350">
            <v>0</v>
          </cell>
          <cell r="AS350" t="str">
            <v>0</v>
          </cell>
          <cell r="AT350" t="str">
            <v>0</v>
          </cell>
          <cell r="AU350" t="str">
            <v>062</v>
          </cell>
          <cell r="AV350" t="str">
            <v>DINAS PENDIDIKAN - PPPK</v>
          </cell>
          <cell r="AW350" t="str">
            <v>SDN PEMURUS DALAM 04</v>
          </cell>
          <cell r="AX350" t="str">
            <v>S - 60</v>
          </cell>
        </row>
        <row r="351">
          <cell r="A351" t="str">
            <v>199409142022212005</v>
          </cell>
          <cell r="B351" t="str">
            <v>RABIATUL, S. Pd</v>
          </cell>
          <cell r="C351" t="str">
            <v>6371015409940005</v>
          </cell>
          <cell r="D351" t="str">
            <v>14-Sep-94</v>
          </cell>
          <cell r="F351" t="str">
            <v>JFU</v>
          </cell>
          <cell r="G351" t="str">
            <v>00</v>
          </cell>
          <cell r="H351" t="str">
            <v>III/a</v>
          </cell>
          <cell r="I351" t="str">
            <v>P3K</v>
          </cell>
          <cell r="K351" t="str">
            <v>YA</v>
          </cell>
          <cell r="M351" t="str">
            <v>TAUFIKURRAHMAN</v>
          </cell>
          <cell r="N351" t="str">
            <v>122</v>
          </cell>
          <cell r="O351" t="str">
            <v>BPD KALSEL</v>
          </cell>
          <cell r="P351" t="str">
            <v>667418966731000</v>
          </cell>
          <cell r="Q351" t="str">
            <v>0160301055814</v>
          </cell>
          <cell r="R351" t="str">
            <v>K2</v>
          </cell>
          <cell r="S351">
            <v>1</v>
          </cell>
          <cell r="T351">
            <v>1</v>
          </cell>
          <cell r="U351" t="str">
            <v>2</v>
          </cell>
          <cell r="V351">
            <v>2966500</v>
          </cell>
          <cell r="W351">
            <v>296650</v>
          </cell>
          <cell r="X351">
            <v>59330</v>
          </cell>
          <cell r="Y351">
            <v>355980</v>
          </cell>
          <cell r="Z351">
            <v>0</v>
          </cell>
          <cell r="AA351">
            <v>0</v>
          </cell>
          <cell r="AB351">
            <v>0</v>
          </cell>
          <cell r="AC351">
            <v>185000</v>
          </cell>
          <cell r="AD351">
            <v>217260</v>
          </cell>
          <cell r="AE351">
            <v>0</v>
          </cell>
          <cell r="AF351">
            <v>16</v>
          </cell>
          <cell r="AG351">
            <v>140299</v>
          </cell>
          <cell r="AH351">
            <v>7120</v>
          </cell>
          <cell r="AI351">
            <v>21359</v>
          </cell>
          <cell r="AJ351">
            <v>107981</v>
          </cell>
          <cell r="AK351" t="str">
            <v>0</v>
          </cell>
          <cell r="AL351">
            <v>35075</v>
          </cell>
          <cell r="AM351">
            <v>0</v>
          </cell>
          <cell r="AN351" t="str">
            <v>0</v>
          </cell>
          <cell r="AO351">
            <v>311834</v>
          </cell>
          <cell r="AP351">
            <v>3581700</v>
          </cell>
          <cell r="AQ351">
            <v>0</v>
          </cell>
          <cell r="AR351">
            <v>0</v>
          </cell>
          <cell r="AS351" t="str">
            <v>0</v>
          </cell>
          <cell r="AT351" t="str">
            <v>0</v>
          </cell>
          <cell r="AU351" t="str">
            <v>062</v>
          </cell>
          <cell r="AV351" t="str">
            <v>DINAS PENDIDIKAN - PPPK</v>
          </cell>
          <cell r="AW351" t="str">
            <v>SDN PEMURUS DALAM 04</v>
          </cell>
          <cell r="AX351" t="str">
            <v>S - 60</v>
          </cell>
        </row>
        <row r="352">
          <cell r="A352" t="str">
            <v>199501272022212006</v>
          </cell>
          <cell r="B352" t="str">
            <v>NURUL HIKMAH, S.Pd</v>
          </cell>
          <cell r="C352" t="str">
            <v>6303136701950001</v>
          </cell>
          <cell r="D352" t="str">
            <v>27-Jan-95</v>
          </cell>
          <cell r="F352" t="str">
            <v>JFU</v>
          </cell>
          <cell r="G352" t="str">
            <v>00</v>
          </cell>
          <cell r="H352" t="str">
            <v>III/a</v>
          </cell>
          <cell r="I352" t="str">
            <v>P3K</v>
          </cell>
          <cell r="K352" t="str">
            <v>TIDAK</v>
          </cell>
          <cell r="N352" t="str">
            <v>122</v>
          </cell>
          <cell r="O352" t="str">
            <v>BPD KALSEL</v>
          </cell>
          <cell r="P352" t="str">
            <v>650879562732000</v>
          </cell>
          <cell r="Q352" t="str">
            <v>3200519263</v>
          </cell>
          <cell r="R352" t="str">
            <v>T0</v>
          </cell>
          <cell r="S352">
            <v>0</v>
          </cell>
          <cell r="T352">
            <v>0</v>
          </cell>
          <cell r="U352" t="str">
            <v>0</v>
          </cell>
          <cell r="V352">
            <v>2966500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185000</v>
          </cell>
          <cell r="AD352">
            <v>72420</v>
          </cell>
          <cell r="AE352">
            <v>0</v>
          </cell>
          <cell r="AF352">
            <v>6</v>
          </cell>
          <cell r="AG352">
            <v>126060</v>
          </cell>
          <cell r="AH352">
            <v>7120</v>
          </cell>
          <cell r="AI352">
            <v>21359</v>
          </cell>
          <cell r="AJ352">
            <v>96411</v>
          </cell>
          <cell r="AK352" t="str">
            <v>0</v>
          </cell>
          <cell r="AL352">
            <v>31515</v>
          </cell>
          <cell r="AM352">
            <v>0</v>
          </cell>
          <cell r="AN352" t="str">
            <v>0</v>
          </cell>
          <cell r="AO352">
            <v>282465</v>
          </cell>
          <cell r="AP352">
            <v>3096000</v>
          </cell>
          <cell r="AQ352">
            <v>0</v>
          </cell>
          <cell r="AR352">
            <v>0</v>
          </cell>
          <cell r="AS352" t="str">
            <v>0</v>
          </cell>
          <cell r="AT352" t="str">
            <v>0</v>
          </cell>
          <cell r="AU352" t="str">
            <v>062</v>
          </cell>
          <cell r="AV352" t="str">
            <v>DINAS PENDIDIKAN - PPPK</v>
          </cell>
          <cell r="AW352" t="str">
            <v>SDN PEMURUS DALAM 04</v>
          </cell>
          <cell r="AX352" t="str">
            <v>S - 60</v>
          </cell>
        </row>
        <row r="353">
          <cell r="A353" t="str">
            <v>199506062022211001</v>
          </cell>
          <cell r="B353" t="str">
            <v>MUHAMMAD MAHLAN ANNABA, S.Pd</v>
          </cell>
          <cell r="C353" t="str">
            <v>6303020606950005</v>
          </cell>
          <cell r="D353" t="str">
            <v>06-Jun-95</v>
          </cell>
          <cell r="F353" t="str">
            <v>JFU</v>
          </cell>
          <cell r="G353" t="str">
            <v>00</v>
          </cell>
          <cell r="H353" t="str">
            <v>III/a</v>
          </cell>
          <cell r="I353" t="str">
            <v>P3K</v>
          </cell>
          <cell r="K353" t="str">
            <v>TIDAK</v>
          </cell>
          <cell r="N353" t="str">
            <v>122</v>
          </cell>
          <cell r="O353" t="str">
            <v>BPD KALSEL</v>
          </cell>
          <cell r="P353" t="str">
            <v>531880565732000</v>
          </cell>
          <cell r="Q353" t="str">
            <v>3200582704</v>
          </cell>
          <cell r="R353" t="str">
            <v>T0</v>
          </cell>
          <cell r="S353">
            <v>0</v>
          </cell>
          <cell r="T353">
            <v>0</v>
          </cell>
          <cell r="U353" t="str">
            <v>0</v>
          </cell>
          <cell r="V353">
            <v>2966500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185000</v>
          </cell>
          <cell r="AD353">
            <v>72420</v>
          </cell>
          <cell r="AE353">
            <v>0</v>
          </cell>
          <cell r="AF353">
            <v>6</v>
          </cell>
          <cell r="AG353">
            <v>126060</v>
          </cell>
          <cell r="AH353">
            <v>7120</v>
          </cell>
          <cell r="AI353">
            <v>21359</v>
          </cell>
          <cell r="AJ353">
            <v>96411</v>
          </cell>
          <cell r="AK353" t="str">
            <v>0</v>
          </cell>
          <cell r="AL353">
            <v>31515</v>
          </cell>
          <cell r="AM353">
            <v>0</v>
          </cell>
          <cell r="AN353" t="str">
            <v>0</v>
          </cell>
          <cell r="AO353">
            <v>282465</v>
          </cell>
          <cell r="AP353">
            <v>3096000</v>
          </cell>
          <cell r="AQ353">
            <v>0</v>
          </cell>
          <cell r="AR353">
            <v>0</v>
          </cell>
          <cell r="AS353" t="str">
            <v>0</v>
          </cell>
          <cell r="AT353" t="str">
            <v>0</v>
          </cell>
          <cell r="AU353" t="str">
            <v>062</v>
          </cell>
          <cell r="AV353" t="str">
            <v>DINAS PENDIDIKAN - PPPK</v>
          </cell>
          <cell r="AW353" t="str">
            <v>SDN PEMURUS DALAM 04</v>
          </cell>
          <cell r="AX353" t="str">
            <v>S - 60</v>
          </cell>
        </row>
        <row r="354">
          <cell r="A354" t="str">
            <v>199707122022212004</v>
          </cell>
          <cell r="B354" t="str">
            <v>ST. MAULIDAH, S.Pd</v>
          </cell>
          <cell r="C354" t="str">
            <v>6371015207970003</v>
          </cell>
          <cell r="D354" t="str">
            <v>12-Jul-97</v>
          </cell>
          <cell r="F354" t="str">
            <v>JFU</v>
          </cell>
          <cell r="G354" t="str">
            <v>00</v>
          </cell>
          <cell r="H354" t="str">
            <v>III/a</v>
          </cell>
          <cell r="I354" t="str">
            <v>P3K</v>
          </cell>
          <cell r="K354" t="str">
            <v>TIDAK</v>
          </cell>
          <cell r="N354" t="str">
            <v>122</v>
          </cell>
          <cell r="O354" t="str">
            <v>BPD KALSEL</v>
          </cell>
          <cell r="P354" t="str">
            <v>637065541731000</v>
          </cell>
          <cell r="Q354" t="str">
            <v>3200518933</v>
          </cell>
          <cell r="R354" t="str">
            <v>T0</v>
          </cell>
          <cell r="S354">
            <v>0</v>
          </cell>
          <cell r="T354">
            <v>0</v>
          </cell>
          <cell r="U354" t="str">
            <v>0</v>
          </cell>
          <cell r="V354">
            <v>2966500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185000</v>
          </cell>
          <cell r="AD354">
            <v>72420</v>
          </cell>
          <cell r="AE354">
            <v>0</v>
          </cell>
          <cell r="AF354">
            <v>6</v>
          </cell>
          <cell r="AG354">
            <v>126060</v>
          </cell>
          <cell r="AH354">
            <v>7120</v>
          </cell>
          <cell r="AI354">
            <v>21359</v>
          </cell>
          <cell r="AJ354">
            <v>96411</v>
          </cell>
          <cell r="AK354" t="str">
            <v>0</v>
          </cell>
          <cell r="AL354">
            <v>31515</v>
          </cell>
          <cell r="AM354">
            <v>0</v>
          </cell>
          <cell r="AN354" t="str">
            <v>0</v>
          </cell>
          <cell r="AO354">
            <v>282465</v>
          </cell>
          <cell r="AP354">
            <v>3096000</v>
          </cell>
          <cell r="AQ354">
            <v>0</v>
          </cell>
          <cell r="AR354">
            <v>0</v>
          </cell>
          <cell r="AS354" t="str">
            <v>0</v>
          </cell>
          <cell r="AT354" t="str">
            <v>0</v>
          </cell>
          <cell r="AU354" t="str">
            <v>062</v>
          </cell>
          <cell r="AV354" t="str">
            <v>DINAS PENDIDIKAN - PPPK</v>
          </cell>
          <cell r="AW354" t="str">
            <v>SDN PEMURUS DALAM 04</v>
          </cell>
          <cell r="AX354" t="str">
            <v>S - 60</v>
          </cell>
        </row>
        <row r="355">
          <cell r="A355" t="str">
            <v>198210072022212010</v>
          </cell>
          <cell r="B355" t="str">
            <v>DEWI YULIA SRI NORHATINA NINGSIH, S.Pd</v>
          </cell>
          <cell r="C355" t="str">
            <v>6371024710820007</v>
          </cell>
          <cell r="D355" t="str">
            <v>07-Oct-82</v>
          </cell>
          <cell r="F355" t="str">
            <v>JFU</v>
          </cell>
          <cell r="G355" t="str">
            <v>00</v>
          </cell>
          <cell r="H355" t="str">
            <v>III/a</v>
          </cell>
          <cell r="I355" t="str">
            <v>P3K</v>
          </cell>
          <cell r="K355" t="str">
            <v>YA</v>
          </cell>
          <cell r="M355" t="str">
            <v>SUPIANSYAH</v>
          </cell>
          <cell r="N355" t="str">
            <v>122</v>
          </cell>
          <cell r="O355" t="str">
            <v>BPD KALSEL</v>
          </cell>
          <cell r="P355" t="str">
            <v>167386226731000</v>
          </cell>
          <cell r="Q355" t="str">
            <v>3200511033</v>
          </cell>
          <cell r="R355" t="str">
            <v>K3</v>
          </cell>
          <cell r="S355">
            <v>2</v>
          </cell>
          <cell r="T355">
            <v>1</v>
          </cell>
          <cell r="U355" t="str">
            <v>3</v>
          </cell>
          <cell r="V355">
            <v>2966500</v>
          </cell>
          <cell r="W355">
            <v>296650</v>
          </cell>
          <cell r="X355">
            <v>118660</v>
          </cell>
          <cell r="Y355">
            <v>415310</v>
          </cell>
          <cell r="Z355">
            <v>0</v>
          </cell>
          <cell r="AA355">
            <v>0</v>
          </cell>
          <cell r="AB355">
            <v>0</v>
          </cell>
          <cell r="AC355">
            <v>185000</v>
          </cell>
          <cell r="AD355">
            <v>289680</v>
          </cell>
          <cell r="AE355">
            <v>0</v>
          </cell>
          <cell r="AF355">
            <v>87</v>
          </cell>
          <cell r="AG355">
            <v>142672</v>
          </cell>
          <cell r="AH355">
            <v>7120</v>
          </cell>
          <cell r="AI355">
            <v>21359</v>
          </cell>
          <cell r="AJ355">
            <v>109909</v>
          </cell>
          <cell r="AK355" t="str">
            <v>0</v>
          </cell>
          <cell r="AL355">
            <v>35668</v>
          </cell>
          <cell r="AM355">
            <v>0</v>
          </cell>
          <cell r="AN355" t="str">
            <v>0</v>
          </cell>
          <cell r="AO355">
            <v>316728</v>
          </cell>
          <cell r="AP355">
            <v>3711000</v>
          </cell>
          <cell r="AQ355">
            <v>0</v>
          </cell>
          <cell r="AR355">
            <v>0</v>
          </cell>
          <cell r="AS355" t="str">
            <v>0</v>
          </cell>
          <cell r="AT355" t="str">
            <v>0</v>
          </cell>
          <cell r="AU355" t="str">
            <v>062</v>
          </cell>
          <cell r="AV355" t="str">
            <v>DINAS PENDIDIKAN - PPPK</v>
          </cell>
          <cell r="AW355" t="str">
            <v>SDN PEMURUS DALAM 05</v>
          </cell>
          <cell r="AX355" t="str">
            <v>S - 61</v>
          </cell>
        </row>
        <row r="356">
          <cell r="A356" t="str">
            <v>198305232022212008</v>
          </cell>
          <cell r="B356" t="str">
            <v>MEI SUGIARTI, S.Pd</v>
          </cell>
          <cell r="C356" t="str">
            <v>6303026305830002</v>
          </cell>
          <cell r="D356" t="str">
            <v>23-May-83</v>
          </cell>
          <cell r="F356" t="str">
            <v>JFU</v>
          </cell>
          <cell r="G356" t="str">
            <v>00</v>
          </cell>
          <cell r="H356" t="str">
            <v>III/a</v>
          </cell>
          <cell r="I356" t="str">
            <v>P3K</v>
          </cell>
          <cell r="K356" t="str">
            <v>TIDAK</v>
          </cell>
          <cell r="N356" t="str">
            <v>122</v>
          </cell>
          <cell r="O356" t="str">
            <v>BPD KALSEL</v>
          </cell>
          <cell r="P356" t="str">
            <v>167329986732000</v>
          </cell>
          <cell r="Q356" t="str">
            <v>3200582763</v>
          </cell>
          <cell r="R356" t="str">
            <v>T0</v>
          </cell>
          <cell r="S356">
            <v>0</v>
          </cell>
          <cell r="T356">
            <v>0</v>
          </cell>
          <cell r="U356" t="str">
            <v>0</v>
          </cell>
          <cell r="V356">
            <v>2966500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185000</v>
          </cell>
          <cell r="AD356">
            <v>72420</v>
          </cell>
          <cell r="AE356">
            <v>0</v>
          </cell>
          <cell r="AF356">
            <v>6</v>
          </cell>
          <cell r="AG356">
            <v>126060</v>
          </cell>
          <cell r="AH356">
            <v>7120</v>
          </cell>
          <cell r="AI356">
            <v>21359</v>
          </cell>
          <cell r="AJ356">
            <v>96411</v>
          </cell>
          <cell r="AK356" t="str">
            <v>0</v>
          </cell>
          <cell r="AL356">
            <v>31515</v>
          </cell>
          <cell r="AM356">
            <v>0</v>
          </cell>
          <cell r="AN356" t="str">
            <v>0</v>
          </cell>
          <cell r="AO356">
            <v>282465</v>
          </cell>
          <cell r="AP356">
            <v>3096000</v>
          </cell>
          <cell r="AQ356">
            <v>0</v>
          </cell>
          <cell r="AR356">
            <v>0</v>
          </cell>
          <cell r="AS356" t="str">
            <v>0</v>
          </cell>
          <cell r="AT356" t="str">
            <v>0</v>
          </cell>
          <cell r="AU356" t="str">
            <v>062</v>
          </cell>
          <cell r="AV356" t="str">
            <v>DINAS PENDIDIKAN - PPPK</v>
          </cell>
          <cell r="AW356" t="str">
            <v>SDN PEMURUS DALAM 05</v>
          </cell>
          <cell r="AX356" t="str">
            <v>S - 61</v>
          </cell>
        </row>
        <row r="357">
          <cell r="A357" t="str">
            <v>198505212022212018</v>
          </cell>
          <cell r="B357" t="str">
            <v>EKA RAHMIATI FADMA, S.Pd</v>
          </cell>
          <cell r="C357" t="str">
            <v>6371016105860008</v>
          </cell>
          <cell r="D357" t="str">
            <v>21-May-85</v>
          </cell>
          <cell r="F357" t="str">
            <v>JFU</v>
          </cell>
          <cell r="G357" t="str">
            <v>00</v>
          </cell>
          <cell r="H357" t="str">
            <v>III/a</v>
          </cell>
          <cell r="I357" t="str">
            <v>P3K</v>
          </cell>
          <cell r="K357" t="str">
            <v>TIDAK</v>
          </cell>
          <cell r="N357" t="str">
            <v>122</v>
          </cell>
          <cell r="O357" t="str">
            <v>BPD KALSEL</v>
          </cell>
          <cell r="P357" t="str">
            <v>844066415731000</v>
          </cell>
          <cell r="Q357" t="str">
            <v>0010301406371</v>
          </cell>
          <cell r="R357" t="str">
            <v>T0</v>
          </cell>
          <cell r="S357">
            <v>0</v>
          </cell>
          <cell r="T357">
            <v>0</v>
          </cell>
          <cell r="U357" t="str">
            <v>0</v>
          </cell>
          <cell r="V357">
            <v>2966500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185000</v>
          </cell>
          <cell r="AD357">
            <v>72420</v>
          </cell>
          <cell r="AE357">
            <v>0</v>
          </cell>
          <cell r="AF357">
            <v>6</v>
          </cell>
          <cell r="AG357">
            <v>126060</v>
          </cell>
          <cell r="AH357">
            <v>7120</v>
          </cell>
          <cell r="AI357">
            <v>21359</v>
          </cell>
          <cell r="AJ357">
            <v>96411</v>
          </cell>
          <cell r="AK357" t="str">
            <v>0</v>
          </cell>
          <cell r="AL357">
            <v>31515</v>
          </cell>
          <cell r="AM357">
            <v>0</v>
          </cell>
          <cell r="AN357" t="str">
            <v>0</v>
          </cell>
          <cell r="AO357">
            <v>282465</v>
          </cell>
          <cell r="AP357">
            <v>3096000</v>
          </cell>
          <cell r="AQ357">
            <v>0</v>
          </cell>
          <cell r="AR357">
            <v>0</v>
          </cell>
          <cell r="AS357" t="str">
            <v>0</v>
          </cell>
          <cell r="AT357" t="str">
            <v>0</v>
          </cell>
          <cell r="AU357" t="str">
            <v>062</v>
          </cell>
          <cell r="AV357" t="str">
            <v>DINAS PENDIDIKAN - PPPK</v>
          </cell>
          <cell r="AW357" t="str">
            <v>SDN PEMURUS DALAM 05</v>
          </cell>
          <cell r="AX357" t="str">
            <v>S - 61</v>
          </cell>
        </row>
        <row r="358">
          <cell r="A358" t="str">
            <v>198811212022211004</v>
          </cell>
          <cell r="B358" t="str">
            <v>HERDI KARTADINATA, S.Pd</v>
          </cell>
          <cell r="C358" t="str">
            <v>6271012111880001</v>
          </cell>
          <cell r="D358" t="str">
            <v>21-Nov-88</v>
          </cell>
          <cell r="F358" t="str">
            <v>JFU</v>
          </cell>
          <cell r="G358" t="str">
            <v>00</v>
          </cell>
          <cell r="H358" t="str">
            <v>III/a</v>
          </cell>
          <cell r="I358" t="str">
            <v>P3K</v>
          </cell>
          <cell r="K358" t="str">
            <v>YA</v>
          </cell>
          <cell r="M358" t="str">
            <v>AINUN  ZARIAH</v>
          </cell>
          <cell r="N358" t="str">
            <v>122</v>
          </cell>
          <cell r="O358" t="str">
            <v>BPD KALSEL</v>
          </cell>
          <cell r="P358" t="str">
            <v>912682952732000</v>
          </cell>
          <cell r="Q358" t="str">
            <v>3200582623</v>
          </cell>
          <cell r="R358" t="str">
            <v>K2</v>
          </cell>
          <cell r="S358">
            <v>1</v>
          </cell>
          <cell r="T358">
            <v>1</v>
          </cell>
          <cell r="U358" t="str">
            <v>2</v>
          </cell>
          <cell r="V358">
            <v>2966500</v>
          </cell>
          <cell r="W358">
            <v>296650</v>
          </cell>
          <cell r="X358">
            <v>59330</v>
          </cell>
          <cell r="Y358">
            <v>355980</v>
          </cell>
          <cell r="Z358">
            <v>0</v>
          </cell>
          <cell r="AA358">
            <v>0</v>
          </cell>
          <cell r="AB358">
            <v>0</v>
          </cell>
          <cell r="AC358">
            <v>185000</v>
          </cell>
          <cell r="AD358">
            <v>217260</v>
          </cell>
          <cell r="AE358">
            <v>0</v>
          </cell>
          <cell r="AF358">
            <v>16</v>
          </cell>
          <cell r="AG358">
            <v>140299</v>
          </cell>
          <cell r="AH358">
            <v>7120</v>
          </cell>
          <cell r="AI358">
            <v>21359</v>
          </cell>
          <cell r="AJ358">
            <v>107981</v>
          </cell>
          <cell r="AK358" t="str">
            <v>0</v>
          </cell>
          <cell r="AL358">
            <v>35075</v>
          </cell>
          <cell r="AM358">
            <v>0</v>
          </cell>
          <cell r="AN358" t="str">
            <v>0</v>
          </cell>
          <cell r="AO358">
            <v>311834</v>
          </cell>
          <cell r="AP358">
            <v>3581700</v>
          </cell>
          <cell r="AQ358">
            <v>0</v>
          </cell>
          <cell r="AR358">
            <v>0</v>
          </cell>
          <cell r="AS358" t="str">
            <v>0</v>
          </cell>
          <cell r="AT358" t="str">
            <v>0</v>
          </cell>
          <cell r="AU358" t="str">
            <v>062</v>
          </cell>
          <cell r="AV358" t="str">
            <v>DINAS PENDIDIKAN - PPPK</v>
          </cell>
          <cell r="AW358" t="str">
            <v>SDN PEMURUS DALAM 05</v>
          </cell>
          <cell r="AX358" t="str">
            <v>S - 61</v>
          </cell>
        </row>
        <row r="359">
          <cell r="A359" t="str">
            <v>199401282022212005</v>
          </cell>
          <cell r="B359" t="str">
            <v>SILVINA PUTRI, S.Pd</v>
          </cell>
          <cell r="C359" t="str">
            <v>6310046801940001</v>
          </cell>
          <cell r="D359" t="str">
            <v>28-Jan-94</v>
          </cell>
          <cell r="F359" t="str">
            <v>JFU</v>
          </cell>
          <cell r="G359" t="str">
            <v>00</v>
          </cell>
          <cell r="H359" t="str">
            <v>III/a</v>
          </cell>
          <cell r="I359" t="str">
            <v>P3K</v>
          </cell>
          <cell r="K359" t="str">
            <v>YA</v>
          </cell>
          <cell r="M359" t="str">
            <v>NOOR AKHMADI, SE</v>
          </cell>
          <cell r="N359" t="str">
            <v>122</v>
          </cell>
          <cell r="O359" t="str">
            <v>BPD KALSEL</v>
          </cell>
          <cell r="P359" t="str">
            <v>843123357734000</v>
          </cell>
          <cell r="Q359" t="str">
            <v>0010301165683</v>
          </cell>
          <cell r="R359" t="str">
            <v>K2</v>
          </cell>
          <cell r="S359">
            <v>1</v>
          </cell>
          <cell r="T359">
            <v>1</v>
          </cell>
          <cell r="U359" t="str">
            <v>2</v>
          </cell>
          <cell r="V359">
            <v>2966500</v>
          </cell>
          <cell r="W359">
            <v>296650</v>
          </cell>
          <cell r="X359">
            <v>59330</v>
          </cell>
          <cell r="Y359">
            <v>355980</v>
          </cell>
          <cell r="Z359">
            <v>0</v>
          </cell>
          <cell r="AA359">
            <v>0</v>
          </cell>
          <cell r="AB359">
            <v>0</v>
          </cell>
          <cell r="AC359">
            <v>185000</v>
          </cell>
          <cell r="AD359">
            <v>217260</v>
          </cell>
          <cell r="AE359">
            <v>0</v>
          </cell>
          <cell r="AF359">
            <v>16</v>
          </cell>
          <cell r="AG359">
            <v>140299</v>
          </cell>
          <cell r="AH359">
            <v>7120</v>
          </cell>
          <cell r="AI359">
            <v>21359</v>
          </cell>
          <cell r="AJ359">
            <v>107981</v>
          </cell>
          <cell r="AK359" t="str">
            <v>0</v>
          </cell>
          <cell r="AL359">
            <v>35075</v>
          </cell>
          <cell r="AM359">
            <v>0</v>
          </cell>
          <cell r="AN359" t="str">
            <v>0</v>
          </cell>
          <cell r="AO359">
            <v>311834</v>
          </cell>
          <cell r="AP359">
            <v>3581700</v>
          </cell>
          <cell r="AQ359">
            <v>0</v>
          </cell>
          <cell r="AR359">
            <v>0</v>
          </cell>
          <cell r="AS359" t="str">
            <v>0</v>
          </cell>
          <cell r="AT359" t="str">
            <v>0</v>
          </cell>
          <cell r="AU359" t="str">
            <v>062</v>
          </cell>
          <cell r="AV359" t="str">
            <v>DINAS PENDIDIKAN - PPPK</v>
          </cell>
          <cell r="AW359" t="str">
            <v>SDN PEMURUS DALAM 05</v>
          </cell>
          <cell r="AX359" t="str">
            <v>S - 61</v>
          </cell>
        </row>
        <row r="360">
          <cell r="A360" t="str">
            <v>199510212022212002</v>
          </cell>
          <cell r="B360" t="str">
            <v>SHOFA MAWADDAH, S.Pd</v>
          </cell>
          <cell r="C360" t="str">
            <v>6371026110950003</v>
          </cell>
          <cell r="D360" t="str">
            <v>21-Oct-95</v>
          </cell>
          <cell r="F360" t="str">
            <v>JFU</v>
          </cell>
          <cell r="G360" t="str">
            <v>00</v>
          </cell>
          <cell r="H360" t="str">
            <v>III/a</v>
          </cell>
          <cell r="I360" t="str">
            <v>P3K</v>
          </cell>
          <cell r="K360" t="str">
            <v>TIDAK</v>
          </cell>
          <cell r="N360" t="str">
            <v>122</v>
          </cell>
          <cell r="O360" t="str">
            <v>BPD KALSEL</v>
          </cell>
          <cell r="P360" t="str">
            <v>921367512736000</v>
          </cell>
          <cell r="Q360" t="str">
            <v>3200582787</v>
          </cell>
          <cell r="R360" t="str">
            <v>T0</v>
          </cell>
          <cell r="S360">
            <v>0</v>
          </cell>
          <cell r="T360">
            <v>0</v>
          </cell>
          <cell r="U360" t="str">
            <v>0</v>
          </cell>
          <cell r="V360">
            <v>2966500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185000</v>
          </cell>
          <cell r="AD360">
            <v>72420</v>
          </cell>
          <cell r="AE360">
            <v>0</v>
          </cell>
          <cell r="AF360">
            <v>6</v>
          </cell>
          <cell r="AG360">
            <v>126060</v>
          </cell>
          <cell r="AH360">
            <v>7120</v>
          </cell>
          <cell r="AI360">
            <v>21359</v>
          </cell>
          <cell r="AJ360">
            <v>96411</v>
          </cell>
          <cell r="AK360" t="str">
            <v>0</v>
          </cell>
          <cell r="AL360">
            <v>31515</v>
          </cell>
          <cell r="AM360">
            <v>0</v>
          </cell>
          <cell r="AN360" t="str">
            <v>0</v>
          </cell>
          <cell r="AO360">
            <v>282465</v>
          </cell>
          <cell r="AP360">
            <v>3096000</v>
          </cell>
          <cell r="AQ360">
            <v>0</v>
          </cell>
          <cell r="AR360">
            <v>0</v>
          </cell>
          <cell r="AS360" t="str">
            <v>0</v>
          </cell>
          <cell r="AT360" t="str">
            <v>0</v>
          </cell>
          <cell r="AU360" t="str">
            <v>062</v>
          </cell>
          <cell r="AV360" t="str">
            <v>DINAS PENDIDIKAN - PPPK</v>
          </cell>
          <cell r="AW360" t="str">
            <v>SDN PEMURUS DALAM 05</v>
          </cell>
          <cell r="AX360" t="str">
            <v>S - 61</v>
          </cell>
        </row>
        <row r="361">
          <cell r="A361" t="str">
            <v>199510252022212007</v>
          </cell>
          <cell r="B361" t="str">
            <v>RAFIKA IRMA SARI, S.Pd</v>
          </cell>
          <cell r="C361" t="str">
            <v>6371056510950008</v>
          </cell>
          <cell r="D361" t="str">
            <v>25-Oct-95</v>
          </cell>
          <cell r="F361" t="str">
            <v>JFU</v>
          </cell>
          <cell r="G361" t="str">
            <v>00</v>
          </cell>
          <cell r="H361" t="str">
            <v>III/a</v>
          </cell>
          <cell r="I361" t="str">
            <v>P3K</v>
          </cell>
          <cell r="K361" t="str">
            <v>TIDAK</v>
          </cell>
          <cell r="N361" t="str">
            <v>122</v>
          </cell>
          <cell r="O361" t="str">
            <v>BPD KALSEL</v>
          </cell>
          <cell r="P361" t="str">
            <v>650164049731000</v>
          </cell>
          <cell r="Q361" t="str">
            <v>3200585622</v>
          </cell>
          <cell r="R361" t="str">
            <v>T0</v>
          </cell>
          <cell r="S361">
            <v>0</v>
          </cell>
          <cell r="T361">
            <v>0</v>
          </cell>
          <cell r="U361" t="str">
            <v>0</v>
          </cell>
          <cell r="V361">
            <v>2966500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185000</v>
          </cell>
          <cell r="AD361">
            <v>72420</v>
          </cell>
          <cell r="AE361">
            <v>0</v>
          </cell>
          <cell r="AF361">
            <v>6</v>
          </cell>
          <cell r="AG361">
            <v>126060</v>
          </cell>
          <cell r="AH361">
            <v>7120</v>
          </cell>
          <cell r="AI361">
            <v>21359</v>
          </cell>
          <cell r="AJ361">
            <v>96411</v>
          </cell>
          <cell r="AK361" t="str">
            <v>0</v>
          </cell>
          <cell r="AL361">
            <v>31515</v>
          </cell>
          <cell r="AM361">
            <v>0</v>
          </cell>
          <cell r="AN361" t="str">
            <v>0</v>
          </cell>
          <cell r="AO361">
            <v>282465</v>
          </cell>
          <cell r="AP361">
            <v>3096000</v>
          </cell>
          <cell r="AQ361">
            <v>0</v>
          </cell>
          <cell r="AR361">
            <v>0</v>
          </cell>
          <cell r="AS361" t="str">
            <v>0</v>
          </cell>
          <cell r="AT361" t="str">
            <v>0</v>
          </cell>
          <cell r="AU361" t="str">
            <v>062</v>
          </cell>
          <cell r="AV361" t="str">
            <v>DINAS PENDIDIKAN - PPPK</v>
          </cell>
          <cell r="AW361" t="str">
            <v>SDN PEMURUS DALAM 05</v>
          </cell>
          <cell r="AX361" t="str">
            <v>S - 61</v>
          </cell>
        </row>
        <row r="362">
          <cell r="A362" t="str">
            <v>199511182022212006</v>
          </cell>
          <cell r="B362" t="str">
            <v>DHAMAYANTI, S.Pd.</v>
          </cell>
          <cell r="C362" t="str">
            <v>6371015811950013</v>
          </cell>
          <cell r="D362" t="str">
            <v>18-Nov-95</v>
          </cell>
          <cell r="F362" t="str">
            <v>JFU</v>
          </cell>
          <cell r="G362" t="str">
            <v>00</v>
          </cell>
          <cell r="H362" t="str">
            <v>III/a</v>
          </cell>
          <cell r="I362" t="str">
            <v>P3K</v>
          </cell>
          <cell r="K362" t="str">
            <v>TIDAK</v>
          </cell>
          <cell r="N362" t="str">
            <v>122</v>
          </cell>
          <cell r="O362" t="str">
            <v>BPD KALSEL</v>
          </cell>
          <cell r="P362" t="str">
            <v>938448008736000</v>
          </cell>
          <cell r="Q362" t="str">
            <v>0380301024313</v>
          </cell>
          <cell r="R362" t="str">
            <v>T0</v>
          </cell>
          <cell r="S362">
            <v>0</v>
          </cell>
          <cell r="T362">
            <v>0</v>
          </cell>
          <cell r="U362" t="str">
            <v>0</v>
          </cell>
          <cell r="V362">
            <v>2966500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185000</v>
          </cell>
          <cell r="AD362">
            <v>72420</v>
          </cell>
          <cell r="AE362">
            <v>0</v>
          </cell>
          <cell r="AF362">
            <v>6</v>
          </cell>
          <cell r="AG362">
            <v>126060</v>
          </cell>
          <cell r="AH362">
            <v>7120</v>
          </cell>
          <cell r="AI362">
            <v>21359</v>
          </cell>
          <cell r="AJ362">
            <v>96411</v>
          </cell>
          <cell r="AK362" t="str">
            <v>0</v>
          </cell>
          <cell r="AL362">
            <v>31515</v>
          </cell>
          <cell r="AM362">
            <v>0</v>
          </cell>
          <cell r="AN362" t="str">
            <v>0</v>
          </cell>
          <cell r="AO362">
            <v>282465</v>
          </cell>
          <cell r="AP362">
            <v>3096000</v>
          </cell>
          <cell r="AQ362">
            <v>0</v>
          </cell>
          <cell r="AR362">
            <v>0</v>
          </cell>
          <cell r="AS362" t="str">
            <v>0</v>
          </cell>
          <cell r="AT362" t="str">
            <v>0</v>
          </cell>
          <cell r="AU362" t="str">
            <v>062</v>
          </cell>
          <cell r="AV362" t="str">
            <v>DINAS PENDIDIKAN - PPPK</v>
          </cell>
          <cell r="AW362" t="str">
            <v>SDN PEMURUS DALAM 06</v>
          </cell>
          <cell r="AX362" t="str">
            <v>S - 62</v>
          </cell>
        </row>
        <row r="363">
          <cell r="A363" t="str">
            <v>198306152022212015</v>
          </cell>
          <cell r="B363" t="str">
            <v>WARDANIAH SAID, S.Pd</v>
          </cell>
          <cell r="C363" t="str">
            <v>6371025506830007</v>
          </cell>
          <cell r="D363" t="str">
            <v>15-Jun-83</v>
          </cell>
          <cell r="F363" t="str">
            <v>JFU</v>
          </cell>
          <cell r="G363" t="str">
            <v>00</v>
          </cell>
          <cell r="H363" t="str">
            <v>III/a</v>
          </cell>
          <cell r="I363" t="str">
            <v>P3K</v>
          </cell>
          <cell r="K363" t="str">
            <v>YA</v>
          </cell>
          <cell r="M363" t="str">
            <v>RIFA RAHMAN</v>
          </cell>
          <cell r="N363" t="str">
            <v>122</v>
          </cell>
          <cell r="O363" t="str">
            <v>BPD KALSEL</v>
          </cell>
          <cell r="P363" t="str">
            <v>162094163731001</v>
          </cell>
          <cell r="Q363" t="str">
            <v>3200510727</v>
          </cell>
          <cell r="R363" t="str">
            <v>K3</v>
          </cell>
          <cell r="S363">
            <v>2</v>
          </cell>
          <cell r="T363">
            <v>1</v>
          </cell>
          <cell r="U363" t="str">
            <v>3</v>
          </cell>
          <cell r="V363">
            <v>2966500</v>
          </cell>
          <cell r="W363">
            <v>296650</v>
          </cell>
          <cell r="X363">
            <v>118660</v>
          </cell>
          <cell r="Y363">
            <v>415310</v>
          </cell>
          <cell r="Z363">
            <v>0</v>
          </cell>
          <cell r="AA363">
            <v>0</v>
          </cell>
          <cell r="AB363">
            <v>0</v>
          </cell>
          <cell r="AC363">
            <v>185000</v>
          </cell>
          <cell r="AD363">
            <v>289680</v>
          </cell>
          <cell r="AE363">
            <v>0</v>
          </cell>
          <cell r="AF363">
            <v>87</v>
          </cell>
          <cell r="AG363">
            <v>142672</v>
          </cell>
          <cell r="AH363">
            <v>7120</v>
          </cell>
          <cell r="AI363">
            <v>21359</v>
          </cell>
          <cell r="AJ363">
            <v>109909</v>
          </cell>
          <cell r="AK363" t="str">
            <v>0</v>
          </cell>
          <cell r="AL363">
            <v>35668</v>
          </cell>
          <cell r="AM363">
            <v>0</v>
          </cell>
          <cell r="AN363" t="str">
            <v>0</v>
          </cell>
          <cell r="AO363">
            <v>316728</v>
          </cell>
          <cell r="AP363">
            <v>3711000</v>
          </cell>
          <cell r="AQ363">
            <v>0</v>
          </cell>
          <cell r="AR363">
            <v>0</v>
          </cell>
          <cell r="AS363" t="str">
            <v>0</v>
          </cell>
          <cell r="AT363" t="str">
            <v>0</v>
          </cell>
          <cell r="AU363" t="str">
            <v>062</v>
          </cell>
          <cell r="AV363" t="str">
            <v>DINAS PENDIDIKAN - PPPK</v>
          </cell>
          <cell r="AW363" t="str">
            <v>SDN PEMURUS DALAM 07</v>
          </cell>
          <cell r="AX363" t="str">
            <v>S - 63</v>
          </cell>
        </row>
        <row r="364">
          <cell r="A364" t="str">
            <v>199504262022212004</v>
          </cell>
          <cell r="B364" t="str">
            <v>ADAWIYAH, S.Pd</v>
          </cell>
          <cell r="C364" t="str">
            <v>6371016604950006</v>
          </cell>
          <cell r="D364" t="str">
            <v>26-Apr-95</v>
          </cell>
          <cell r="F364" t="str">
            <v>JFU</v>
          </cell>
          <cell r="G364" t="str">
            <v>00</v>
          </cell>
          <cell r="H364" t="str">
            <v>III/a</v>
          </cell>
          <cell r="I364" t="str">
            <v>P3K</v>
          </cell>
          <cell r="K364" t="str">
            <v>TIDAK</v>
          </cell>
          <cell r="N364" t="str">
            <v>122</v>
          </cell>
          <cell r="O364" t="str">
            <v>BPD KALSEL</v>
          </cell>
          <cell r="P364" t="str">
            <v>848229829731000</v>
          </cell>
          <cell r="Q364" t="str">
            <v>0010301479726</v>
          </cell>
          <cell r="R364" t="str">
            <v>T0</v>
          </cell>
          <cell r="S364">
            <v>0</v>
          </cell>
          <cell r="T364">
            <v>0</v>
          </cell>
          <cell r="U364" t="str">
            <v>0</v>
          </cell>
          <cell r="V364">
            <v>2966500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185000</v>
          </cell>
          <cell r="AD364">
            <v>72420</v>
          </cell>
          <cell r="AE364">
            <v>0</v>
          </cell>
          <cell r="AF364">
            <v>6</v>
          </cell>
          <cell r="AG364">
            <v>126060</v>
          </cell>
          <cell r="AH364">
            <v>7120</v>
          </cell>
          <cell r="AI364">
            <v>21359</v>
          </cell>
          <cell r="AJ364">
            <v>96411</v>
          </cell>
          <cell r="AK364" t="str">
            <v>0</v>
          </cell>
          <cell r="AL364">
            <v>31515</v>
          </cell>
          <cell r="AM364">
            <v>0</v>
          </cell>
          <cell r="AN364" t="str">
            <v>0</v>
          </cell>
          <cell r="AO364">
            <v>282465</v>
          </cell>
          <cell r="AP364">
            <v>3096000</v>
          </cell>
          <cell r="AQ364">
            <v>0</v>
          </cell>
          <cell r="AR364">
            <v>0</v>
          </cell>
          <cell r="AS364" t="str">
            <v>0</v>
          </cell>
          <cell r="AT364" t="str">
            <v>0</v>
          </cell>
          <cell r="AU364" t="str">
            <v>062</v>
          </cell>
          <cell r="AV364" t="str">
            <v>DINAS PENDIDIKAN - PPPK</v>
          </cell>
          <cell r="AW364" t="str">
            <v>SDN PEMURUS DALAM 07</v>
          </cell>
          <cell r="AX364" t="str">
            <v>S - 63</v>
          </cell>
        </row>
        <row r="365">
          <cell r="A365" t="str">
            <v>199110132022212004</v>
          </cell>
          <cell r="B365" t="str">
            <v>INDRAWATI HUSNA, S.Pd.</v>
          </cell>
          <cell r="C365" t="str">
            <v>6303025310910001</v>
          </cell>
          <cell r="D365" t="str">
            <v>13-Oct-91</v>
          </cell>
          <cell r="F365" t="str">
            <v>JFU</v>
          </cell>
          <cell r="G365" t="str">
            <v>00</v>
          </cell>
          <cell r="H365" t="str">
            <v>III/a</v>
          </cell>
          <cell r="I365" t="str">
            <v>P3K</v>
          </cell>
          <cell r="K365" t="str">
            <v>YA</v>
          </cell>
          <cell r="M365" t="str">
            <v>MUHAMMAD ARIF RAMADHAN</v>
          </cell>
          <cell r="N365" t="str">
            <v>122</v>
          </cell>
          <cell r="O365" t="str">
            <v>BPD KALSEL</v>
          </cell>
          <cell r="P365" t="str">
            <v>726696545732000</v>
          </cell>
          <cell r="Q365" t="str">
            <v>0010301467777</v>
          </cell>
          <cell r="R365" t="str">
            <v>K3</v>
          </cell>
          <cell r="S365">
            <v>2</v>
          </cell>
          <cell r="T365">
            <v>1</v>
          </cell>
          <cell r="U365" t="str">
            <v>3</v>
          </cell>
          <cell r="V365">
            <v>2966500</v>
          </cell>
          <cell r="W365">
            <v>296650</v>
          </cell>
          <cell r="X365">
            <v>118660</v>
          </cell>
          <cell r="Y365">
            <v>415310</v>
          </cell>
          <cell r="Z365">
            <v>0</v>
          </cell>
          <cell r="AA365">
            <v>0</v>
          </cell>
          <cell r="AB365">
            <v>0</v>
          </cell>
          <cell r="AC365">
            <v>185000</v>
          </cell>
          <cell r="AD365">
            <v>289680</v>
          </cell>
          <cell r="AE365">
            <v>0</v>
          </cell>
          <cell r="AF365">
            <v>87</v>
          </cell>
          <cell r="AG365">
            <v>142672</v>
          </cell>
          <cell r="AH365">
            <v>7120</v>
          </cell>
          <cell r="AI365">
            <v>21359</v>
          </cell>
          <cell r="AJ365">
            <v>109909</v>
          </cell>
          <cell r="AK365" t="str">
            <v>0</v>
          </cell>
          <cell r="AL365">
            <v>35668</v>
          </cell>
          <cell r="AM365">
            <v>0</v>
          </cell>
          <cell r="AN365" t="str">
            <v>0</v>
          </cell>
          <cell r="AO365">
            <v>316728</v>
          </cell>
          <cell r="AP365">
            <v>3711000</v>
          </cell>
          <cell r="AQ365">
            <v>0</v>
          </cell>
          <cell r="AR365">
            <v>0</v>
          </cell>
          <cell r="AS365" t="str">
            <v>0</v>
          </cell>
          <cell r="AT365" t="str">
            <v>0</v>
          </cell>
          <cell r="AU365" t="str">
            <v>062</v>
          </cell>
          <cell r="AV365" t="str">
            <v>DINAS PENDIDIKAN - PPPK</v>
          </cell>
          <cell r="AW365" t="str">
            <v>SDN PEMURUS DALAM 08</v>
          </cell>
          <cell r="AX365" t="str">
            <v>S - 64</v>
          </cell>
        </row>
        <row r="366">
          <cell r="A366" t="str">
            <v>199703082022212004</v>
          </cell>
          <cell r="B366" t="str">
            <v>ANISA ALMINA, S.Pd.</v>
          </cell>
          <cell r="C366" t="str">
            <v>6371024803970004</v>
          </cell>
          <cell r="D366" t="str">
            <v>08-Mar-97</v>
          </cell>
          <cell r="F366" t="str">
            <v>JFU</v>
          </cell>
          <cell r="G366" t="str">
            <v>00</v>
          </cell>
          <cell r="H366" t="str">
            <v>III/a</v>
          </cell>
          <cell r="I366" t="str">
            <v>P3K</v>
          </cell>
          <cell r="K366" t="str">
            <v>TIDAK</v>
          </cell>
          <cell r="N366" t="str">
            <v>122</v>
          </cell>
          <cell r="O366" t="str">
            <v>BPD KALSEL</v>
          </cell>
          <cell r="P366" t="str">
            <v>439566555731000</v>
          </cell>
          <cell r="Q366" t="str">
            <v>3200502697</v>
          </cell>
          <cell r="R366" t="str">
            <v>T0</v>
          </cell>
          <cell r="S366">
            <v>0</v>
          </cell>
          <cell r="T366">
            <v>0</v>
          </cell>
          <cell r="U366" t="str">
            <v>0</v>
          </cell>
          <cell r="V366">
            <v>2966500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185000</v>
          </cell>
          <cell r="AD366">
            <v>72420</v>
          </cell>
          <cell r="AE366">
            <v>0</v>
          </cell>
          <cell r="AF366">
            <v>6</v>
          </cell>
          <cell r="AG366">
            <v>126060</v>
          </cell>
          <cell r="AH366">
            <v>7120</v>
          </cell>
          <cell r="AI366">
            <v>21359</v>
          </cell>
          <cell r="AJ366">
            <v>96411</v>
          </cell>
          <cell r="AK366" t="str">
            <v>0</v>
          </cell>
          <cell r="AL366">
            <v>31515</v>
          </cell>
          <cell r="AM366">
            <v>0</v>
          </cell>
          <cell r="AN366" t="str">
            <v>0</v>
          </cell>
          <cell r="AO366">
            <v>282465</v>
          </cell>
          <cell r="AP366">
            <v>3096000</v>
          </cell>
          <cell r="AQ366">
            <v>0</v>
          </cell>
          <cell r="AR366">
            <v>0</v>
          </cell>
          <cell r="AS366" t="str">
            <v>0</v>
          </cell>
          <cell r="AT366" t="str">
            <v>0</v>
          </cell>
          <cell r="AU366" t="str">
            <v>062</v>
          </cell>
          <cell r="AV366" t="str">
            <v>DINAS PENDIDIKAN - PPPK</v>
          </cell>
          <cell r="AW366" t="str">
            <v>SDN PEMURUS DALAM 08</v>
          </cell>
          <cell r="AX366" t="str">
            <v>S - 64</v>
          </cell>
        </row>
        <row r="367">
          <cell r="A367" t="str">
            <v>197505122022212006</v>
          </cell>
          <cell r="B367" t="str">
            <v>SANTI ALFISAH, S.Pd</v>
          </cell>
          <cell r="C367" t="str">
            <v>6371015205750005</v>
          </cell>
          <cell r="D367" t="str">
            <v>12-May-75</v>
          </cell>
          <cell r="F367" t="str">
            <v>JFU</v>
          </cell>
          <cell r="G367" t="str">
            <v>00</v>
          </cell>
          <cell r="H367" t="str">
            <v>III/a</v>
          </cell>
          <cell r="I367" t="str">
            <v>P3K</v>
          </cell>
          <cell r="K367" t="str">
            <v>YA</v>
          </cell>
          <cell r="M367" t="str">
            <v>ADHY MULIADY</v>
          </cell>
          <cell r="N367" t="str">
            <v>122</v>
          </cell>
          <cell r="O367" t="str">
            <v>BPD KALSEL</v>
          </cell>
          <cell r="P367" t="str">
            <v>167191899731000</v>
          </cell>
          <cell r="Q367" t="str">
            <v>0010301124238</v>
          </cell>
          <cell r="R367" t="str">
            <v>K1</v>
          </cell>
          <cell r="S367">
            <v>0</v>
          </cell>
          <cell r="T367">
            <v>1</v>
          </cell>
          <cell r="U367" t="str">
            <v>1</v>
          </cell>
          <cell r="V367">
            <v>2966500</v>
          </cell>
          <cell r="W367">
            <v>296650</v>
          </cell>
          <cell r="X367">
            <v>0</v>
          </cell>
          <cell r="Y367">
            <v>296650</v>
          </cell>
          <cell r="Z367">
            <v>0</v>
          </cell>
          <cell r="AA367">
            <v>0</v>
          </cell>
          <cell r="AB367">
            <v>0</v>
          </cell>
          <cell r="AC367">
            <v>185000</v>
          </cell>
          <cell r="AD367">
            <v>144840</v>
          </cell>
          <cell r="AE367">
            <v>0</v>
          </cell>
          <cell r="AF367">
            <v>44</v>
          </cell>
          <cell r="AG367">
            <v>137926</v>
          </cell>
          <cell r="AH367">
            <v>7120</v>
          </cell>
          <cell r="AI367">
            <v>21359</v>
          </cell>
          <cell r="AJ367">
            <v>106052</v>
          </cell>
          <cell r="AK367" t="str">
            <v>0</v>
          </cell>
          <cell r="AL367">
            <v>34482</v>
          </cell>
          <cell r="AM367">
            <v>0</v>
          </cell>
          <cell r="AN367" t="str">
            <v>0</v>
          </cell>
          <cell r="AO367">
            <v>306939</v>
          </cell>
          <cell r="AP367">
            <v>3452500</v>
          </cell>
          <cell r="AQ367">
            <v>0</v>
          </cell>
          <cell r="AR367">
            <v>0</v>
          </cell>
          <cell r="AS367" t="str">
            <v>0</v>
          </cell>
          <cell r="AT367" t="str">
            <v>0</v>
          </cell>
          <cell r="AU367" t="str">
            <v>062</v>
          </cell>
          <cell r="AV367" t="str">
            <v>DINAS PENDIDIKAN - PPPK</v>
          </cell>
          <cell r="AW367" t="str">
            <v>SDN TANJUNG PAGAR 01</v>
          </cell>
          <cell r="AX367" t="str">
            <v>S - 65</v>
          </cell>
        </row>
        <row r="368">
          <cell r="A368" t="str">
            <v>198401192022212009</v>
          </cell>
          <cell r="B368" t="str">
            <v>HERNITA, S.Pd</v>
          </cell>
          <cell r="C368" t="str">
            <v>6371015901840002</v>
          </cell>
          <cell r="D368" t="str">
            <v>19-Jan-84</v>
          </cell>
          <cell r="F368" t="str">
            <v>JFU</v>
          </cell>
          <cell r="G368" t="str">
            <v>00</v>
          </cell>
          <cell r="H368" t="str">
            <v>III/a</v>
          </cell>
          <cell r="I368" t="str">
            <v>P3K</v>
          </cell>
          <cell r="K368" t="str">
            <v>YA</v>
          </cell>
          <cell r="M368" t="str">
            <v>YULLIES WIYANTI</v>
          </cell>
          <cell r="N368" t="str">
            <v>122</v>
          </cell>
          <cell r="O368" t="str">
            <v>BPD KALSEL</v>
          </cell>
          <cell r="P368" t="str">
            <v>156041022731000</v>
          </cell>
          <cell r="Q368" t="str">
            <v>0010301166644</v>
          </cell>
          <cell r="R368" t="str">
            <v>K3</v>
          </cell>
          <cell r="S368">
            <v>2</v>
          </cell>
          <cell r="T368">
            <v>1</v>
          </cell>
          <cell r="U368" t="str">
            <v>3</v>
          </cell>
          <cell r="V368">
            <v>2966500</v>
          </cell>
          <cell r="W368">
            <v>296650</v>
          </cell>
          <cell r="X368">
            <v>118660</v>
          </cell>
          <cell r="Y368">
            <v>415310</v>
          </cell>
          <cell r="Z368">
            <v>0</v>
          </cell>
          <cell r="AA368">
            <v>0</v>
          </cell>
          <cell r="AB368">
            <v>0</v>
          </cell>
          <cell r="AC368">
            <v>185000</v>
          </cell>
          <cell r="AD368">
            <v>289680</v>
          </cell>
          <cell r="AE368">
            <v>0</v>
          </cell>
          <cell r="AF368">
            <v>87</v>
          </cell>
          <cell r="AG368">
            <v>142672</v>
          </cell>
          <cell r="AH368">
            <v>7120</v>
          </cell>
          <cell r="AI368">
            <v>21359</v>
          </cell>
          <cell r="AJ368">
            <v>109909</v>
          </cell>
          <cell r="AK368" t="str">
            <v>0</v>
          </cell>
          <cell r="AL368">
            <v>35668</v>
          </cell>
          <cell r="AM368">
            <v>0</v>
          </cell>
          <cell r="AN368" t="str">
            <v>0</v>
          </cell>
          <cell r="AO368">
            <v>316728</v>
          </cell>
          <cell r="AP368">
            <v>3711000</v>
          </cell>
          <cell r="AQ368">
            <v>0</v>
          </cell>
          <cell r="AR368">
            <v>0</v>
          </cell>
          <cell r="AS368" t="str">
            <v>0</v>
          </cell>
          <cell r="AT368" t="str">
            <v>0</v>
          </cell>
          <cell r="AU368" t="str">
            <v>062</v>
          </cell>
          <cell r="AV368" t="str">
            <v>DINAS PENDIDIKAN - PPPK</v>
          </cell>
          <cell r="AW368" t="str">
            <v>SDN TANJUNG PAGAR 01</v>
          </cell>
          <cell r="AX368" t="str">
            <v>S - 65</v>
          </cell>
        </row>
        <row r="369">
          <cell r="A369" t="str">
            <v>196904132022212004</v>
          </cell>
          <cell r="B369" t="str">
            <v>SITTI AISYAH, SH</v>
          </cell>
          <cell r="C369" t="str">
            <v>6371015304690007</v>
          </cell>
          <cell r="D369" t="str">
            <v>13-Apr-69</v>
          </cell>
          <cell r="F369" t="str">
            <v>JFU</v>
          </cell>
          <cell r="G369" t="str">
            <v>00</v>
          </cell>
          <cell r="H369" t="str">
            <v>III/a</v>
          </cell>
          <cell r="I369" t="str">
            <v>P3K</v>
          </cell>
          <cell r="K369" t="str">
            <v>TIDAK</v>
          </cell>
          <cell r="N369" t="str">
            <v>122</v>
          </cell>
          <cell r="O369" t="str">
            <v>BPD KALSEL</v>
          </cell>
          <cell r="P369" t="str">
            <v>159758994731000</v>
          </cell>
          <cell r="Q369" t="str">
            <v>0010301148163</v>
          </cell>
          <cell r="R369" t="str">
            <v>T0</v>
          </cell>
          <cell r="S369">
            <v>0</v>
          </cell>
          <cell r="T369">
            <v>0</v>
          </cell>
          <cell r="U369" t="str">
            <v>0</v>
          </cell>
          <cell r="V369">
            <v>2966500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185000</v>
          </cell>
          <cell r="AD369">
            <v>72420</v>
          </cell>
          <cell r="AE369">
            <v>0</v>
          </cell>
          <cell r="AF369">
            <v>6</v>
          </cell>
          <cell r="AG369">
            <v>126060</v>
          </cell>
          <cell r="AH369">
            <v>7120</v>
          </cell>
          <cell r="AI369">
            <v>21359</v>
          </cell>
          <cell r="AJ369">
            <v>96411</v>
          </cell>
          <cell r="AK369" t="str">
            <v>0</v>
          </cell>
          <cell r="AL369">
            <v>31515</v>
          </cell>
          <cell r="AM369">
            <v>0</v>
          </cell>
          <cell r="AN369" t="str">
            <v>0</v>
          </cell>
          <cell r="AO369">
            <v>282465</v>
          </cell>
          <cell r="AP369">
            <v>3096000</v>
          </cell>
          <cell r="AQ369">
            <v>0</v>
          </cell>
          <cell r="AR369">
            <v>0</v>
          </cell>
          <cell r="AS369" t="str">
            <v>0</v>
          </cell>
          <cell r="AT369" t="str">
            <v>0</v>
          </cell>
          <cell r="AU369" t="str">
            <v>062</v>
          </cell>
          <cell r="AV369" t="str">
            <v>DINAS PENDIDIKAN - PPPK</v>
          </cell>
          <cell r="AW369" t="str">
            <v>SDN TANJUNG PAGAR 03</v>
          </cell>
          <cell r="AX369" t="str">
            <v>S - 67</v>
          </cell>
        </row>
        <row r="370">
          <cell r="A370" t="str">
            <v>198604102022212025</v>
          </cell>
          <cell r="B370" t="str">
            <v>NOVITA VERAWATI, S.Pd</v>
          </cell>
          <cell r="C370" t="str">
            <v>6371035004860014</v>
          </cell>
          <cell r="D370" t="str">
            <v>10-Apr-86</v>
          </cell>
          <cell r="F370" t="str">
            <v>JFU</v>
          </cell>
          <cell r="G370" t="str">
            <v>00</v>
          </cell>
          <cell r="H370" t="str">
            <v>III/a</v>
          </cell>
          <cell r="I370" t="str">
            <v>P3K</v>
          </cell>
          <cell r="K370" t="str">
            <v>YA</v>
          </cell>
          <cell r="L370" t="str">
            <v/>
          </cell>
          <cell r="M370" t="str">
            <v>M. YASIR GUNAWAN SAPUTRA</v>
          </cell>
          <cell r="N370" t="str">
            <v>122</v>
          </cell>
          <cell r="O370" t="str">
            <v>BPD KALSEL</v>
          </cell>
          <cell r="P370" t="str">
            <v>167388644731000</v>
          </cell>
          <cell r="Q370" t="str">
            <v>0010301118202</v>
          </cell>
          <cell r="R370" t="str">
            <v>K3</v>
          </cell>
          <cell r="S370">
            <v>2</v>
          </cell>
          <cell r="T370">
            <v>1</v>
          </cell>
          <cell r="U370" t="str">
            <v>3</v>
          </cell>
          <cell r="V370">
            <v>2966500</v>
          </cell>
          <cell r="W370">
            <v>296650</v>
          </cell>
          <cell r="X370">
            <v>118660</v>
          </cell>
          <cell r="Y370">
            <v>415310</v>
          </cell>
          <cell r="Z370">
            <v>0</v>
          </cell>
          <cell r="AA370">
            <v>0</v>
          </cell>
          <cell r="AB370">
            <v>0</v>
          </cell>
          <cell r="AC370">
            <v>185000</v>
          </cell>
          <cell r="AD370">
            <v>289680</v>
          </cell>
          <cell r="AE370">
            <v>0</v>
          </cell>
          <cell r="AF370">
            <v>87</v>
          </cell>
          <cell r="AG370">
            <v>142672</v>
          </cell>
          <cell r="AH370">
            <v>7120</v>
          </cell>
          <cell r="AI370">
            <v>21359</v>
          </cell>
          <cell r="AJ370">
            <v>109909</v>
          </cell>
          <cell r="AK370" t="str">
            <v>0</v>
          </cell>
          <cell r="AL370">
            <v>35668</v>
          </cell>
          <cell r="AM370">
            <v>0</v>
          </cell>
          <cell r="AN370" t="str">
            <v>0</v>
          </cell>
          <cell r="AO370">
            <v>316728</v>
          </cell>
          <cell r="AP370">
            <v>3711000</v>
          </cell>
          <cell r="AQ370">
            <v>0</v>
          </cell>
          <cell r="AR370">
            <v>0</v>
          </cell>
          <cell r="AS370" t="str">
            <v>0</v>
          </cell>
          <cell r="AT370" t="str">
            <v>0</v>
          </cell>
          <cell r="AU370" t="str">
            <v>062</v>
          </cell>
          <cell r="AV370" t="str">
            <v>DINAS PENDIDIKAN - PPPK</v>
          </cell>
          <cell r="AW370" t="str">
            <v>SDN TANJUNG PAGAR 04</v>
          </cell>
          <cell r="AX370" t="str">
            <v>S - 68</v>
          </cell>
        </row>
        <row r="371">
          <cell r="A371" t="str">
            <v>198606132022212021</v>
          </cell>
          <cell r="B371" t="str">
            <v>SYAHRIDA MUTIA RAHMI, S.Pd</v>
          </cell>
          <cell r="C371" t="str">
            <v>6371035306860006</v>
          </cell>
          <cell r="D371" t="str">
            <v>13-Jun-86</v>
          </cell>
          <cell r="F371" t="str">
            <v>JFU</v>
          </cell>
          <cell r="G371" t="str">
            <v>00</v>
          </cell>
          <cell r="H371" t="str">
            <v>III/a</v>
          </cell>
          <cell r="I371" t="str">
            <v>P3K</v>
          </cell>
          <cell r="K371" t="str">
            <v>YA</v>
          </cell>
          <cell r="M371" t="str">
            <v>ADI PURWONO</v>
          </cell>
          <cell r="N371" t="str">
            <v>122</v>
          </cell>
          <cell r="O371" t="str">
            <v>BPD KALSEL</v>
          </cell>
          <cell r="P371" t="str">
            <v>758026405731000</v>
          </cell>
          <cell r="Q371" t="str">
            <v>0010301349732</v>
          </cell>
          <cell r="R371" t="str">
            <v>K3</v>
          </cell>
          <cell r="S371">
            <v>2</v>
          </cell>
          <cell r="T371">
            <v>1</v>
          </cell>
          <cell r="U371" t="str">
            <v>3</v>
          </cell>
          <cell r="V371">
            <v>2966500</v>
          </cell>
          <cell r="W371">
            <v>296650</v>
          </cell>
          <cell r="X371">
            <v>118660</v>
          </cell>
          <cell r="Y371">
            <v>415310</v>
          </cell>
          <cell r="Z371">
            <v>0</v>
          </cell>
          <cell r="AA371">
            <v>0</v>
          </cell>
          <cell r="AB371">
            <v>0</v>
          </cell>
          <cell r="AC371">
            <v>185000</v>
          </cell>
          <cell r="AD371">
            <v>289680</v>
          </cell>
          <cell r="AE371">
            <v>0</v>
          </cell>
          <cell r="AF371">
            <v>87</v>
          </cell>
          <cell r="AG371">
            <v>142672</v>
          </cell>
          <cell r="AH371">
            <v>7120</v>
          </cell>
          <cell r="AI371">
            <v>21359</v>
          </cell>
          <cell r="AJ371">
            <v>109909</v>
          </cell>
          <cell r="AK371" t="str">
            <v>0</v>
          </cell>
          <cell r="AL371">
            <v>35668</v>
          </cell>
          <cell r="AM371">
            <v>0</v>
          </cell>
          <cell r="AN371" t="str">
            <v>0</v>
          </cell>
          <cell r="AO371">
            <v>316728</v>
          </cell>
          <cell r="AP371">
            <v>3711000</v>
          </cell>
          <cell r="AQ371">
            <v>0</v>
          </cell>
          <cell r="AR371">
            <v>0</v>
          </cell>
          <cell r="AS371" t="str">
            <v>0</v>
          </cell>
          <cell r="AT371" t="str">
            <v>0</v>
          </cell>
          <cell r="AU371" t="str">
            <v>062</v>
          </cell>
          <cell r="AV371" t="str">
            <v>DINAS PENDIDIKAN - PPPK</v>
          </cell>
          <cell r="AW371" t="str">
            <v>SDN TANJUNG PAGAR 04</v>
          </cell>
          <cell r="AX371" t="str">
            <v>S - 68</v>
          </cell>
        </row>
        <row r="372">
          <cell r="A372" t="str">
            <v>199605082022212004</v>
          </cell>
          <cell r="B372" t="str">
            <v>NOR HALISAH, S.Pd</v>
          </cell>
          <cell r="C372" t="str">
            <v>6303194805960001</v>
          </cell>
          <cell r="D372" t="str">
            <v>08-May-96</v>
          </cell>
          <cell r="F372" t="str">
            <v>JFU</v>
          </cell>
          <cell r="G372" t="str">
            <v>00</v>
          </cell>
          <cell r="H372" t="str">
            <v>III/a</v>
          </cell>
          <cell r="I372" t="str">
            <v>P3K</v>
          </cell>
          <cell r="K372" t="str">
            <v>YA</v>
          </cell>
          <cell r="L372" t="str">
            <v/>
          </cell>
          <cell r="M372" t="str">
            <v>BAHRIANSYAH</v>
          </cell>
          <cell r="N372" t="str">
            <v>122</v>
          </cell>
          <cell r="O372" t="str">
            <v>BPD KALSEL</v>
          </cell>
          <cell r="P372" t="str">
            <v>412454902732000</v>
          </cell>
          <cell r="Q372" t="str">
            <v>0190319012879</v>
          </cell>
          <cell r="R372" t="str">
            <v>K2</v>
          </cell>
          <cell r="S372">
            <v>1</v>
          </cell>
          <cell r="T372">
            <v>1</v>
          </cell>
          <cell r="U372" t="str">
            <v>2</v>
          </cell>
          <cell r="V372">
            <v>2966500</v>
          </cell>
          <cell r="W372">
            <v>296650</v>
          </cell>
          <cell r="X372">
            <v>59330</v>
          </cell>
          <cell r="Y372">
            <v>355980</v>
          </cell>
          <cell r="Z372">
            <v>0</v>
          </cell>
          <cell r="AA372">
            <v>0</v>
          </cell>
          <cell r="AB372">
            <v>0</v>
          </cell>
          <cell r="AC372">
            <v>185000</v>
          </cell>
          <cell r="AD372">
            <v>217260</v>
          </cell>
          <cell r="AE372">
            <v>0</v>
          </cell>
          <cell r="AF372">
            <v>16</v>
          </cell>
          <cell r="AG372">
            <v>140299</v>
          </cell>
          <cell r="AH372">
            <v>7120</v>
          </cell>
          <cell r="AI372">
            <v>21359</v>
          </cell>
          <cell r="AJ372">
            <v>107981</v>
          </cell>
          <cell r="AK372" t="str">
            <v>0</v>
          </cell>
          <cell r="AL372">
            <v>35075</v>
          </cell>
          <cell r="AM372">
            <v>0</v>
          </cell>
          <cell r="AN372" t="str">
            <v>0</v>
          </cell>
          <cell r="AO372">
            <v>311834</v>
          </cell>
          <cell r="AP372">
            <v>3581700</v>
          </cell>
          <cell r="AQ372">
            <v>0</v>
          </cell>
          <cell r="AR372">
            <v>0</v>
          </cell>
          <cell r="AS372" t="str">
            <v>0</v>
          </cell>
          <cell r="AT372" t="str">
            <v>0</v>
          </cell>
          <cell r="AU372" t="str">
            <v>062</v>
          </cell>
          <cell r="AV372" t="str">
            <v>DINAS PENDIDIKAN - PPPK</v>
          </cell>
          <cell r="AW372" t="str">
            <v>SDN TANJUNG PAGAR 04</v>
          </cell>
          <cell r="AX372" t="str">
            <v>S - 68</v>
          </cell>
        </row>
        <row r="373">
          <cell r="A373" t="str">
            <v>199101202022212006</v>
          </cell>
          <cell r="B373" t="str">
            <v>FITRIA AYU REZEKI, S.Pd</v>
          </cell>
          <cell r="C373" t="str">
            <v>6371026001910010</v>
          </cell>
          <cell r="D373" t="str">
            <v>20-Jan-91</v>
          </cell>
          <cell r="F373" t="str">
            <v>JFU</v>
          </cell>
          <cell r="G373" t="str">
            <v>00</v>
          </cell>
          <cell r="H373" t="str">
            <v>III/a</v>
          </cell>
          <cell r="I373" t="str">
            <v>P3K</v>
          </cell>
          <cell r="K373" t="str">
            <v>TIDAK</v>
          </cell>
          <cell r="N373" t="str">
            <v>122</v>
          </cell>
          <cell r="O373" t="str">
            <v>BPD KALSEL</v>
          </cell>
          <cell r="P373" t="str">
            <v>844733378731000</v>
          </cell>
          <cell r="Q373" t="str">
            <v>0010301142798</v>
          </cell>
          <cell r="R373" t="str">
            <v>T0</v>
          </cell>
          <cell r="S373">
            <v>0</v>
          </cell>
          <cell r="T373">
            <v>0</v>
          </cell>
          <cell r="U373" t="str">
            <v>0</v>
          </cell>
          <cell r="V373">
            <v>2966500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185000</v>
          </cell>
          <cell r="AD373">
            <v>72420</v>
          </cell>
          <cell r="AE373">
            <v>0</v>
          </cell>
          <cell r="AF373">
            <v>6</v>
          </cell>
          <cell r="AG373">
            <v>126060</v>
          </cell>
          <cell r="AH373">
            <v>7120</v>
          </cell>
          <cell r="AI373">
            <v>21359</v>
          </cell>
          <cell r="AJ373">
            <v>96411</v>
          </cell>
          <cell r="AK373" t="str">
            <v>0</v>
          </cell>
          <cell r="AL373">
            <v>31515</v>
          </cell>
          <cell r="AM373">
            <v>0</v>
          </cell>
          <cell r="AN373" t="str">
            <v>0</v>
          </cell>
          <cell r="AO373">
            <v>282465</v>
          </cell>
          <cell r="AP373">
            <v>3096000</v>
          </cell>
          <cell r="AQ373">
            <v>0</v>
          </cell>
          <cell r="AR373">
            <v>0</v>
          </cell>
          <cell r="AS373" t="str">
            <v>0</v>
          </cell>
          <cell r="AT373" t="str">
            <v>0</v>
          </cell>
          <cell r="AU373" t="str">
            <v>062</v>
          </cell>
          <cell r="AV373" t="str">
            <v>DINAS PENDIDIKAN - PPPK</v>
          </cell>
          <cell r="AW373" t="str">
            <v>SDN BENUA ANYAR 02</v>
          </cell>
          <cell r="AX373" t="str">
            <v>T - 01</v>
          </cell>
        </row>
        <row r="374">
          <cell r="A374" t="str">
            <v>197611262022212003</v>
          </cell>
          <cell r="B374" t="str">
            <v>NURLATIPAH, S.Pd</v>
          </cell>
          <cell r="C374" t="str">
            <v>6371026611760011</v>
          </cell>
          <cell r="D374" t="str">
            <v>26-Nov-76</v>
          </cell>
          <cell r="F374" t="str">
            <v>JFU</v>
          </cell>
          <cell r="G374" t="str">
            <v>00</v>
          </cell>
          <cell r="H374" t="str">
            <v>III/a</v>
          </cell>
          <cell r="I374" t="str">
            <v>P3K</v>
          </cell>
          <cell r="K374" t="str">
            <v>TIDAK</v>
          </cell>
          <cell r="N374" t="str">
            <v>122</v>
          </cell>
          <cell r="O374" t="str">
            <v>BPD KALSEL</v>
          </cell>
          <cell r="P374" t="str">
            <v>156183998731001</v>
          </cell>
          <cell r="Q374" t="str">
            <v>0010301154648</v>
          </cell>
          <cell r="R374" t="str">
            <v>T0</v>
          </cell>
          <cell r="S374">
            <v>0</v>
          </cell>
          <cell r="T374">
            <v>0</v>
          </cell>
          <cell r="U374" t="str">
            <v>0</v>
          </cell>
          <cell r="V374">
            <v>2966500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185000</v>
          </cell>
          <cell r="AD374">
            <v>72420</v>
          </cell>
          <cell r="AE374">
            <v>0</v>
          </cell>
          <cell r="AF374">
            <v>6</v>
          </cell>
          <cell r="AG374">
            <v>126060</v>
          </cell>
          <cell r="AH374">
            <v>7120</v>
          </cell>
          <cell r="AI374">
            <v>21359</v>
          </cell>
          <cell r="AJ374">
            <v>96411</v>
          </cell>
          <cell r="AK374" t="str">
            <v>0</v>
          </cell>
          <cell r="AL374">
            <v>31515</v>
          </cell>
          <cell r="AM374">
            <v>0</v>
          </cell>
          <cell r="AN374" t="str">
            <v>0</v>
          </cell>
          <cell r="AO374">
            <v>282465</v>
          </cell>
          <cell r="AP374">
            <v>3096000</v>
          </cell>
          <cell r="AQ374">
            <v>0</v>
          </cell>
          <cell r="AR374">
            <v>0</v>
          </cell>
          <cell r="AS374" t="str">
            <v>0</v>
          </cell>
          <cell r="AT374" t="str">
            <v>0</v>
          </cell>
          <cell r="AU374" t="str">
            <v>062</v>
          </cell>
          <cell r="AV374" t="str">
            <v>DINAS PENDIDIKAN - PPPK</v>
          </cell>
          <cell r="AW374" t="str">
            <v>SDN BENUA ANYAR 03</v>
          </cell>
          <cell r="AX374" t="str">
            <v>T - 02</v>
          </cell>
        </row>
        <row r="375">
          <cell r="A375" t="str">
            <v>198508212022212011</v>
          </cell>
          <cell r="B375" t="str">
            <v>DEWI MEGAWATI, S.Pd</v>
          </cell>
          <cell r="C375" t="str">
            <v>6371026108850010</v>
          </cell>
          <cell r="D375" t="str">
            <v>21-Aug-85</v>
          </cell>
          <cell r="F375" t="str">
            <v>JFU</v>
          </cell>
          <cell r="G375" t="str">
            <v>00</v>
          </cell>
          <cell r="H375" t="str">
            <v>III/a</v>
          </cell>
          <cell r="I375" t="str">
            <v>P3K</v>
          </cell>
          <cell r="K375" t="str">
            <v>YA</v>
          </cell>
          <cell r="M375" t="str">
            <v>ANDI ARIANTO</v>
          </cell>
          <cell r="N375" t="str">
            <v>122</v>
          </cell>
          <cell r="O375" t="str">
            <v>BPD KALSEL</v>
          </cell>
          <cell r="P375" t="str">
            <v>847506748731000</v>
          </cell>
          <cell r="Q375" t="str">
            <v>0320301022637</v>
          </cell>
          <cell r="R375" t="str">
            <v>K3</v>
          </cell>
          <cell r="S375">
            <v>2</v>
          </cell>
          <cell r="T375">
            <v>1</v>
          </cell>
          <cell r="U375" t="str">
            <v>3</v>
          </cell>
          <cell r="V375">
            <v>2966500</v>
          </cell>
          <cell r="W375">
            <v>296650</v>
          </cell>
          <cell r="X375">
            <v>118660</v>
          </cell>
          <cell r="Y375">
            <v>415310</v>
          </cell>
          <cell r="Z375">
            <v>0</v>
          </cell>
          <cell r="AA375">
            <v>0</v>
          </cell>
          <cell r="AB375">
            <v>0</v>
          </cell>
          <cell r="AC375">
            <v>185000</v>
          </cell>
          <cell r="AD375">
            <v>289680</v>
          </cell>
          <cell r="AE375">
            <v>0</v>
          </cell>
          <cell r="AF375">
            <v>87</v>
          </cell>
          <cell r="AG375">
            <v>142672</v>
          </cell>
          <cell r="AH375">
            <v>7120</v>
          </cell>
          <cell r="AI375">
            <v>21359</v>
          </cell>
          <cell r="AJ375">
            <v>109909</v>
          </cell>
          <cell r="AK375" t="str">
            <v>0</v>
          </cell>
          <cell r="AL375">
            <v>35668</v>
          </cell>
          <cell r="AM375">
            <v>0</v>
          </cell>
          <cell r="AN375" t="str">
            <v>0</v>
          </cell>
          <cell r="AO375">
            <v>316728</v>
          </cell>
          <cell r="AP375">
            <v>3711000</v>
          </cell>
          <cell r="AQ375">
            <v>0</v>
          </cell>
          <cell r="AR375">
            <v>0</v>
          </cell>
          <cell r="AS375" t="str">
            <v>0</v>
          </cell>
          <cell r="AT375" t="str">
            <v>0</v>
          </cell>
          <cell r="AU375" t="str">
            <v>062</v>
          </cell>
          <cell r="AV375" t="str">
            <v>DINAS PENDIDIKAN - PPPK</v>
          </cell>
          <cell r="AW375" t="str">
            <v>SDN BENUA ANYAR 04</v>
          </cell>
          <cell r="AX375" t="str">
            <v>T - 03</v>
          </cell>
        </row>
        <row r="376">
          <cell r="A376" t="str">
            <v>199508192022212004</v>
          </cell>
          <cell r="B376" t="str">
            <v>DAMAYANTI, S.Pd</v>
          </cell>
          <cell r="C376" t="str">
            <v>6304055908950001</v>
          </cell>
          <cell r="D376" t="str">
            <v>19-Aug-95</v>
          </cell>
          <cell r="F376" t="str">
            <v>JFU</v>
          </cell>
          <cell r="G376" t="str">
            <v>00</v>
          </cell>
          <cell r="H376" t="str">
            <v>III/a</v>
          </cell>
          <cell r="I376" t="str">
            <v>P3K</v>
          </cell>
          <cell r="K376" t="str">
            <v>TIDAK</v>
          </cell>
          <cell r="N376" t="str">
            <v>122</v>
          </cell>
          <cell r="O376" t="str">
            <v>BPD KALSEL</v>
          </cell>
          <cell r="P376" t="str">
            <v>847506177731000</v>
          </cell>
          <cell r="Q376" t="str">
            <v>0010301516569</v>
          </cell>
          <cell r="R376" t="str">
            <v>T0</v>
          </cell>
          <cell r="S376">
            <v>0</v>
          </cell>
          <cell r="T376">
            <v>0</v>
          </cell>
          <cell r="U376" t="str">
            <v>0</v>
          </cell>
          <cell r="V376">
            <v>2966500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185000</v>
          </cell>
          <cell r="AD376">
            <v>72420</v>
          </cell>
          <cell r="AE376">
            <v>0</v>
          </cell>
          <cell r="AF376">
            <v>6</v>
          </cell>
          <cell r="AG376">
            <v>126060</v>
          </cell>
          <cell r="AH376">
            <v>7120</v>
          </cell>
          <cell r="AI376">
            <v>21359</v>
          </cell>
          <cell r="AJ376">
            <v>96411</v>
          </cell>
          <cell r="AK376" t="str">
            <v>0</v>
          </cell>
          <cell r="AL376">
            <v>31515</v>
          </cell>
          <cell r="AM376">
            <v>0</v>
          </cell>
          <cell r="AN376" t="str">
            <v>0</v>
          </cell>
          <cell r="AO376">
            <v>282465</v>
          </cell>
          <cell r="AP376">
            <v>3096000</v>
          </cell>
          <cell r="AQ376">
            <v>0</v>
          </cell>
          <cell r="AR376">
            <v>0</v>
          </cell>
          <cell r="AS376" t="str">
            <v>0</v>
          </cell>
          <cell r="AT376" t="str">
            <v>0</v>
          </cell>
          <cell r="AU376" t="str">
            <v>062</v>
          </cell>
          <cell r="AV376" t="str">
            <v>DINAS PENDIDIKAN - PPPK</v>
          </cell>
          <cell r="AW376" t="str">
            <v>SDN BENUA ANYAR 04</v>
          </cell>
          <cell r="AX376" t="str">
            <v>T - 03</v>
          </cell>
        </row>
        <row r="377">
          <cell r="A377" t="str">
            <v>198001282022212006</v>
          </cell>
          <cell r="B377" t="str">
            <v>MARIATUL KIFTIAH, S.Pd</v>
          </cell>
          <cell r="C377" t="str">
            <v>6371016801800010</v>
          </cell>
          <cell r="D377" t="str">
            <v>28-Jan-80</v>
          </cell>
          <cell r="F377" t="str">
            <v>JFU</v>
          </cell>
          <cell r="G377" t="str">
            <v>00</v>
          </cell>
          <cell r="H377" t="str">
            <v>III/a</v>
          </cell>
          <cell r="I377" t="str">
            <v>P3K</v>
          </cell>
          <cell r="K377" t="str">
            <v>YA</v>
          </cell>
          <cell r="M377" t="str">
            <v>HIDAYATUR RAHMAN</v>
          </cell>
          <cell r="N377" t="str">
            <v>122</v>
          </cell>
          <cell r="O377" t="str">
            <v>BPD KALSEL</v>
          </cell>
          <cell r="P377" t="str">
            <v>575642533731000</v>
          </cell>
          <cell r="Q377" t="str">
            <v>0010301151690</v>
          </cell>
          <cell r="R377" t="str">
            <v>K3</v>
          </cell>
          <cell r="S377">
            <v>2</v>
          </cell>
          <cell r="T377">
            <v>1</v>
          </cell>
          <cell r="U377" t="str">
            <v>3</v>
          </cell>
          <cell r="V377">
            <v>2966500</v>
          </cell>
          <cell r="W377">
            <v>296650</v>
          </cell>
          <cell r="X377">
            <v>118660</v>
          </cell>
          <cell r="Y377">
            <v>415310</v>
          </cell>
          <cell r="Z377">
            <v>0</v>
          </cell>
          <cell r="AA377">
            <v>0</v>
          </cell>
          <cell r="AB377">
            <v>0</v>
          </cell>
          <cell r="AC377">
            <v>185000</v>
          </cell>
          <cell r="AD377">
            <v>289680</v>
          </cell>
          <cell r="AE377">
            <v>0</v>
          </cell>
          <cell r="AF377">
            <v>87</v>
          </cell>
          <cell r="AG377">
            <v>142672</v>
          </cell>
          <cell r="AH377">
            <v>7120</v>
          </cell>
          <cell r="AI377">
            <v>21359</v>
          </cell>
          <cell r="AJ377">
            <v>109909</v>
          </cell>
          <cell r="AK377" t="str">
            <v>0</v>
          </cell>
          <cell r="AL377">
            <v>35668</v>
          </cell>
          <cell r="AM377">
            <v>0</v>
          </cell>
          <cell r="AN377" t="str">
            <v>0</v>
          </cell>
          <cell r="AO377">
            <v>316728</v>
          </cell>
          <cell r="AP377">
            <v>3711000</v>
          </cell>
          <cell r="AQ377">
            <v>0</v>
          </cell>
          <cell r="AR377">
            <v>0</v>
          </cell>
          <cell r="AS377" t="str">
            <v>0</v>
          </cell>
          <cell r="AT377" t="str">
            <v>0</v>
          </cell>
          <cell r="AU377" t="str">
            <v>062</v>
          </cell>
          <cell r="AV377" t="str">
            <v>DINAS PENDIDIKAN - PPPK</v>
          </cell>
          <cell r="AW377" t="str">
            <v>SDN BENUA ANYAR 08</v>
          </cell>
          <cell r="AX377" t="str">
            <v>T - 04</v>
          </cell>
        </row>
        <row r="378">
          <cell r="A378" t="str">
            <v>198408022022212016</v>
          </cell>
          <cell r="B378" t="str">
            <v>PUTRI ERNA YULIANTI, S.Pd</v>
          </cell>
          <cell r="C378" t="str">
            <v>6303054208840010</v>
          </cell>
          <cell r="D378" t="str">
            <v>02-Aug-84</v>
          </cell>
          <cell r="F378" t="str">
            <v>JFU</v>
          </cell>
          <cell r="G378" t="str">
            <v>00</v>
          </cell>
          <cell r="H378" t="str">
            <v>III/a</v>
          </cell>
          <cell r="I378" t="str">
            <v>P3K</v>
          </cell>
          <cell r="K378" t="str">
            <v>YA</v>
          </cell>
          <cell r="M378" t="str">
            <v>AULIA SYAHBANA</v>
          </cell>
          <cell r="N378" t="str">
            <v>122</v>
          </cell>
          <cell r="O378" t="str">
            <v>BPD KALSEL</v>
          </cell>
          <cell r="P378" t="str">
            <v>412793010731000</v>
          </cell>
          <cell r="Q378" t="str">
            <v>3200582364</v>
          </cell>
          <cell r="R378" t="str">
            <v>K3</v>
          </cell>
          <cell r="S378">
            <v>2</v>
          </cell>
          <cell r="T378">
            <v>1</v>
          </cell>
          <cell r="U378" t="str">
            <v>3</v>
          </cell>
          <cell r="V378">
            <v>2966500</v>
          </cell>
          <cell r="W378">
            <v>296650</v>
          </cell>
          <cell r="X378">
            <v>118660</v>
          </cell>
          <cell r="Y378">
            <v>415310</v>
          </cell>
          <cell r="Z378">
            <v>0</v>
          </cell>
          <cell r="AA378">
            <v>0</v>
          </cell>
          <cell r="AB378">
            <v>0</v>
          </cell>
          <cell r="AC378">
            <v>185000</v>
          </cell>
          <cell r="AD378">
            <v>289680</v>
          </cell>
          <cell r="AE378">
            <v>0</v>
          </cell>
          <cell r="AF378">
            <v>87</v>
          </cell>
          <cell r="AG378">
            <v>142672</v>
          </cell>
          <cell r="AH378">
            <v>7120</v>
          </cell>
          <cell r="AI378">
            <v>21359</v>
          </cell>
          <cell r="AJ378">
            <v>109909</v>
          </cell>
          <cell r="AK378" t="str">
            <v>0</v>
          </cell>
          <cell r="AL378">
            <v>35668</v>
          </cell>
          <cell r="AM378">
            <v>0</v>
          </cell>
          <cell r="AN378" t="str">
            <v>0</v>
          </cell>
          <cell r="AO378">
            <v>316728</v>
          </cell>
          <cell r="AP378">
            <v>3711000</v>
          </cell>
          <cell r="AQ378">
            <v>0</v>
          </cell>
          <cell r="AR378">
            <v>0</v>
          </cell>
          <cell r="AS378" t="str">
            <v>0</v>
          </cell>
          <cell r="AT378" t="str">
            <v>0</v>
          </cell>
          <cell r="AU378" t="str">
            <v>062</v>
          </cell>
          <cell r="AV378" t="str">
            <v>DINAS PENDIDIKAN - PPPK</v>
          </cell>
          <cell r="AW378" t="str">
            <v>SDN BENUA ANYAR 09</v>
          </cell>
          <cell r="AX378" t="str">
            <v>T - 05</v>
          </cell>
        </row>
        <row r="379">
          <cell r="A379" t="str">
            <v>196712172022211002</v>
          </cell>
          <cell r="B379" t="str">
            <v>SUFRIYADIE, S.Pd</v>
          </cell>
          <cell r="C379" t="str">
            <v>6304051712670002</v>
          </cell>
          <cell r="D379" t="str">
            <v>17-Dec-67</v>
          </cell>
          <cell r="F379" t="str">
            <v>JFU</v>
          </cell>
          <cell r="G379" t="str">
            <v>00</v>
          </cell>
          <cell r="H379" t="str">
            <v>III/a</v>
          </cell>
          <cell r="I379" t="str">
            <v>P3K</v>
          </cell>
          <cell r="K379" t="str">
            <v>YA</v>
          </cell>
          <cell r="M379" t="str">
            <v>MASNAH</v>
          </cell>
          <cell r="N379" t="str">
            <v>122</v>
          </cell>
          <cell r="O379" t="str">
            <v>BPD KALSEL</v>
          </cell>
          <cell r="P379" t="str">
            <v>165156266731000</v>
          </cell>
          <cell r="Q379" t="str">
            <v>3200518984</v>
          </cell>
          <cell r="R379" t="str">
            <v>K2</v>
          </cell>
          <cell r="S379">
            <v>1</v>
          </cell>
          <cell r="T379">
            <v>1</v>
          </cell>
          <cell r="U379" t="str">
            <v>2</v>
          </cell>
          <cell r="V379">
            <v>2966500</v>
          </cell>
          <cell r="W379">
            <v>296650</v>
          </cell>
          <cell r="X379">
            <v>59330</v>
          </cell>
          <cell r="Y379">
            <v>355980</v>
          </cell>
          <cell r="Z379">
            <v>0</v>
          </cell>
          <cell r="AA379">
            <v>0</v>
          </cell>
          <cell r="AB379">
            <v>0</v>
          </cell>
          <cell r="AC379">
            <v>185000</v>
          </cell>
          <cell r="AD379">
            <v>217260</v>
          </cell>
          <cell r="AE379">
            <v>0</v>
          </cell>
          <cell r="AF379">
            <v>16</v>
          </cell>
          <cell r="AG379">
            <v>140299</v>
          </cell>
          <cell r="AH379">
            <v>7120</v>
          </cell>
          <cell r="AI379">
            <v>21359</v>
          </cell>
          <cell r="AJ379">
            <v>107981</v>
          </cell>
          <cell r="AK379" t="str">
            <v>0</v>
          </cell>
          <cell r="AL379">
            <v>35075</v>
          </cell>
          <cell r="AM379">
            <v>0</v>
          </cell>
          <cell r="AN379" t="str">
            <v>0</v>
          </cell>
          <cell r="AO379">
            <v>311834</v>
          </cell>
          <cell r="AP379">
            <v>3581700</v>
          </cell>
          <cell r="AQ379">
            <v>0</v>
          </cell>
          <cell r="AR379">
            <v>0</v>
          </cell>
          <cell r="AS379" t="str">
            <v>0</v>
          </cell>
          <cell r="AT379" t="str">
            <v>0</v>
          </cell>
          <cell r="AU379" t="str">
            <v>062</v>
          </cell>
          <cell r="AV379" t="str">
            <v>DINAS PENDIDIKAN - PPPK</v>
          </cell>
          <cell r="AW379" t="str">
            <v>SDN BENUA ANYAR 10</v>
          </cell>
          <cell r="AX379" t="str">
            <v>T - 06</v>
          </cell>
        </row>
        <row r="380">
          <cell r="A380" t="str">
            <v>197804262022212006</v>
          </cell>
          <cell r="B380" t="str">
            <v>ABDALIAH, S.Pd</v>
          </cell>
          <cell r="C380" t="str">
            <v>6303046604780001</v>
          </cell>
          <cell r="D380" t="str">
            <v>26-Apr-78</v>
          </cell>
          <cell r="F380" t="str">
            <v>JFU</v>
          </cell>
          <cell r="G380" t="str">
            <v>00</v>
          </cell>
          <cell r="H380" t="str">
            <v>III/a</v>
          </cell>
          <cell r="I380" t="str">
            <v>P3K</v>
          </cell>
          <cell r="K380" t="str">
            <v>TIDAK</v>
          </cell>
          <cell r="N380" t="str">
            <v>122</v>
          </cell>
          <cell r="O380" t="str">
            <v>BPD KALSEL</v>
          </cell>
          <cell r="P380" t="str">
            <v>167251115731000</v>
          </cell>
          <cell r="Q380" t="str">
            <v>3200587846</v>
          </cell>
          <cell r="R380" t="str">
            <v>T0</v>
          </cell>
          <cell r="S380">
            <v>0</v>
          </cell>
          <cell r="T380">
            <v>0</v>
          </cell>
          <cell r="U380" t="str">
            <v>0</v>
          </cell>
          <cell r="V380">
            <v>2966500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185000</v>
          </cell>
          <cell r="AD380">
            <v>72420</v>
          </cell>
          <cell r="AE380">
            <v>0</v>
          </cell>
          <cell r="AF380">
            <v>6</v>
          </cell>
          <cell r="AG380">
            <v>126060</v>
          </cell>
          <cell r="AH380">
            <v>7120</v>
          </cell>
          <cell r="AI380">
            <v>21359</v>
          </cell>
          <cell r="AJ380">
            <v>96411</v>
          </cell>
          <cell r="AK380" t="str">
            <v>0</v>
          </cell>
          <cell r="AL380">
            <v>31515</v>
          </cell>
          <cell r="AM380">
            <v>0</v>
          </cell>
          <cell r="AN380" t="str">
            <v>0</v>
          </cell>
          <cell r="AO380">
            <v>282465</v>
          </cell>
          <cell r="AP380">
            <v>3096000</v>
          </cell>
          <cell r="AQ380">
            <v>0</v>
          </cell>
          <cell r="AR380">
            <v>0</v>
          </cell>
          <cell r="AS380" t="str">
            <v>0</v>
          </cell>
          <cell r="AT380" t="str">
            <v>0</v>
          </cell>
          <cell r="AU380" t="str">
            <v>062</v>
          </cell>
          <cell r="AV380" t="str">
            <v>DINAS PENDIDIKAN - PPPK</v>
          </cell>
          <cell r="AW380" t="str">
            <v>SDN BENUA ANYAR 10</v>
          </cell>
          <cell r="AX380" t="str">
            <v>T - 06</v>
          </cell>
        </row>
        <row r="381">
          <cell r="A381" t="str">
            <v>199509122022212007</v>
          </cell>
          <cell r="B381" t="str">
            <v>KHAIRUNNISA, S.Pd</v>
          </cell>
          <cell r="C381" t="str">
            <v>6304035209950001</v>
          </cell>
          <cell r="D381" t="str">
            <v>12-Sep-95</v>
          </cell>
          <cell r="F381" t="str">
            <v>JFU</v>
          </cell>
          <cell r="G381" t="str">
            <v>00</v>
          </cell>
          <cell r="H381" t="str">
            <v>III/a</v>
          </cell>
          <cell r="I381" t="str">
            <v>P3K</v>
          </cell>
          <cell r="K381" t="str">
            <v>YA</v>
          </cell>
          <cell r="M381" t="str">
            <v>MUHAMMAD RADINI</v>
          </cell>
          <cell r="N381" t="str">
            <v>122</v>
          </cell>
          <cell r="O381" t="str">
            <v>BPD KALSEL</v>
          </cell>
          <cell r="P381" t="str">
            <v>820322220731000</v>
          </cell>
          <cell r="Q381" t="str">
            <v>0010301405275</v>
          </cell>
          <cell r="R381" t="str">
            <v>K2</v>
          </cell>
          <cell r="S381">
            <v>1</v>
          </cell>
          <cell r="T381">
            <v>1</v>
          </cell>
          <cell r="U381" t="str">
            <v>2</v>
          </cell>
          <cell r="V381">
            <v>2966500</v>
          </cell>
          <cell r="W381">
            <v>296650</v>
          </cell>
          <cell r="X381">
            <v>59330</v>
          </cell>
          <cell r="Y381">
            <v>355980</v>
          </cell>
          <cell r="Z381">
            <v>0</v>
          </cell>
          <cell r="AA381">
            <v>0</v>
          </cell>
          <cell r="AB381">
            <v>0</v>
          </cell>
          <cell r="AC381">
            <v>185000</v>
          </cell>
          <cell r="AD381">
            <v>217260</v>
          </cell>
          <cell r="AE381">
            <v>0</v>
          </cell>
          <cell r="AF381">
            <v>16</v>
          </cell>
          <cell r="AG381">
            <v>140299</v>
          </cell>
          <cell r="AH381">
            <v>7120</v>
          </cell>
          <cell r="AI381">
            <v>21359</v>
          </cell>
          <cell r="AJ381">
            <v>107981</v>
          </cell>
          <cell r="AK381" t="str">
            <v>0</v>
          </cell>
          <cell r="AL381">
            <v>35075</v>
          </cell>
          <cell r="AM381">
            <v>0</v>
          </cell>
          <cell r="AN381" t="str">
            <v>0</v>
          </cell>
          <cell r="AO381">
            <v>311834</v>
          </cell>
          <cell r="AP381">
            <v>3581700</v>
          </cell>
          <cell r="AQ381">
            <v>0</v>
          </cell>
          <cell r="AR381">
            <v>0</v>
          </cell>
          <cell r="AS381" t="str">
            <v>0</v>
          </cell>
          <cell r="AT381" t="str">
            <v>0</v>
          </cell>
          <cell r="AU381" t="str">
            <v>062</v>
          </cell>
          <cell r="AV381" t="str">
            <v>DINAS PENDIDIKAN - PPPK</v>
          </cell>
          <cell r="AW381" t="str">
            <v>SDN BENUA ANYAR 10</v>
          </cell>
          <cell r="AX381" t="str">
            <v>T - 06</v>
          </cell>
        </row>
        <row r="382">
          <cell r="A382" t="str">
            <v>199604212022212004</v>
          </cell>
          <cell r="B382" t="str">
            <v>ALVINDA DEVIANTI KARTIKA, S.Pd</v>
          </cell>
          <cell r="C382" t="str">
            <v>6301036104960001</v>
          </cell>
          <cell r="D382" t="str">
            <v>21-Apr-96</v>
          </cell>
          <cell r="F382" t="str">
            <v>JFU</v>
          </cell>
          <cell r="G382" t="str">
            <v>00</v>
          </cell>
          <cell r="H382" t="str">
            <v>III/a</v>
          </cell>
          <cell r="I382" t="str">
            <v>P3K</v>
          </cell>
          <cell r="K382" t="str">
            <v>YA</v>
          </cell>
          <cell r="M382" t="str">
            <v>HASAN NOOR RAMADHAN</v>
          </cell>
          <cell r="N382" t="str">
            <v>122</v>
          </cell>
          <cell r="O382" t="str">
            <v>BPD KALSEL</v>
          </cell>
          <cell r="P382" t="str">
            <v>652336884731000</v>
          </cell>
          <cell r="Q382" t="str">
            <v>3200588265</v>
          </cell>
          <cell r="R382" t="str">
            <v>K1</v>
          </cell>
          <cell r="S382">
            <v>0</v>
          </cell>
          <cell r="T382">
            <v>1</v>
          </cell>
          <cell r="U382" t="str">
            <v>1</v>
          </cell>
          <cell r="V382">
            <v>2966500</v>
          </cell>
          <cell r="W382">
            <v>296650</v>
          </cell>
          <cell r="X382">
            <v>0</v>
          </cell>
          <cell r="Y382">
            <v>296650</v>
          </cell>
          <cell r="Z382">
            <v>0</v>
          </cell>
          <cell r="AA382">
            <v>0</v>
          </cell>
          <cell r="AB382">
            <v>0</v>
          </cell>
          <cell r="AC382">
            <v>185000</v>
          </cell>
          <cell r="AD382">
            <v>144840</v>
          </cell>
          <cell r="AE382">
            <v>0</v>
          </cell>
          <cell r="AF382">
            <v>44</v>
          </cell>
          <cell r="AG382">
            <v>137926</v>
          </cell>
          <cell r="AH382">
            <v>7120</v>
          </cell>
          <cell r="AI382">
            <v>21359</v>
          </cell>
          <cell r="AJ382">
            <v>106052</v>
          </cell>
          <cell r="AK382" t="str">
            <v>0</v>
          </cell>
          <cell r="AL382">
            <v>34482</v>
          </cell>
          <cell r="AM382">
            <v>0</v>
          </cell>
          <cell r="AN382" t="str">
            <v>0</v>
          </cell>
          <cell r="AO382">
            <v>306939</v>
          </cell>
          <cell r="AP382">
            <v>3452500</v>
          </cell>
          <cell r="AQ382">
            <v>0</v>
          </cell>
          <cell r="AR382">
            <v>0</v>
          </cell>
          <cell r="AS382" t="str">
            <v>0</v>
          </cell>
          <cell r="AT382" t="str">
            <v>0</v>
          </cell>
          <cell r="AU382" t="str">
            <v>062</v>
          </cell>
          <cell r="AV382" t="str">
            <v>DINAS PENDIDIKAN - PPPK</v>
          </cell>
          <cell r="AW382" t="str">
            <v>SDN BENUA ANYAR 10</v>
          </cell>
          <cell r="AX382" t="str">
            <v>T - 06</v>
          </cell>
        </row>
        <row r="383">
          <cell r="A383" t="str">
            <v>197905032022212009</v>
          </cell>
          <cell r="B383" t="str">
            <v>MUZDALIFAH, S.Pd</v>
          </cell>
          <cell r="C383" t="str">
            <v>6371014305790011</v>
          </cell>
          <cell r="D383" t="str">
            <v>03-May-79</v>
          </cell>
          <cell r="F383" t="str">
            <v>JFU</v>
          </cell>
          <cell r="G383" t="str">
            <v>00</v>
          </cell>
          <cell r="H383" t="str">
            <v>III/a</v>
          </cell>
          <cell r="I383" t="str">
            <v>P3K</v>
          </cell>
          <cell r="K383" t="str">
            <v>YA</v>
          </cell>
          <cell r="M383" t="str">
            <v>M. ERFANSYAH</v>
          </cell>
          <cell r="N383" t="str">
            <v>122</v>
          </cell>
          <cell r="O383" t="str">
            <v>BPD KALSEL</v>
          </cell>
          <cell r="P383" t="str">
            <v>156364200731000</v>
          </cell>
          <cell r="Q383" t="str">
            <v>0010301152651</v>
          </cell>
          <cell r="R383" t="str">
            <v>K3</v>
          </cell>
          <cell r="S383">
            <v>2</v>
          </cell>
          <cell r="T383">
            <v>1</v>
          </cell>
          <cell r="U383" t="str">
            <v>3</v>
          </cell>
          <cell r="V383">
            <v>2966500</v>
          </cell>
          <cell r="W383">
            <v>296650</v>
          </cell>
          <cell r="X383">
            <v>118660</v>
          </cell>
          <cell r="Y383">
            <v>415310</v>
          </cell>
          <cell r="Z383">
            <v>0</v>
          </cell>
          <cell r="AA383">
            <v>0</v>
          </cell>
          <cell r="AB383">
            <v>0</v>
          </cell>
          <cell r="AC383">
            <v>185000</v>
          </cell>
          <cell r="AD383">
            <v>289680</v>
          </cell>
          <cell r="AE383">
            <v>0</v>
          </cell>
          <cell r="AF383">
            <v>87</v>
          </cell>
          <cell r="AG383">
            <v>142672</v>
          </cell>
          <cell r="AH383">
            <v>7120</v>
          </cell>
          <cell r="AI383">
            <v>21359</v>
          </cell>
          <cell r="AJ383">
            <v>109909</v>
          </cell>
          <cell r="AK383" t="str">
            <v>0</v>
          </cell>
          <cell r="AL383">
            <v>35668</v>
          </cell>
          <cell r="AM383">
            <v>0</v>
          </cell>
          <cell r="AN383" t="str">
            <v>0</v>
          </cell>
          <cell r="AO383">
            <v>316728</v>
          </cell>
          <cell r="AP383">
            <v>3711000</v>
          </cell>
          <cell r="AQ383">
            <v>0</v>
          </cell>
          <cell r="AR383">
            <v>0</v>
          </cell>
          <cell r="AS383" t="str">
            <v>0</v>
          </cell>
          <cell r="AT383" t="str">
            <v>0</v>
          </cell>
          <cell r="AU383" t="str">
            <v>062</v>
          </cell>
          <cell r="AV383" t="str">
            <v>DINAS PENDIDIKAN - PPPK</v>
          </cell>
          <cell r="AW383" t="str">
            <v>SDN KARANG MEKAR 01</v>
          </cell>
          <cell r="AX383" t="str">
            <v>T - 07</v>
          </cell>
        </row>
        <row r="384">
          <cell r="A384" t="str">
            <v>198101012022212022</v>
          </cell>
          <cell r="B384" t="str">
            <v>SITI AMINAH, S.Pd</v>
          </cell>
          <cell r="C384" t="str">
            <v>6371034101810020</v>
          </cell>
          <cell r="D384" t="str">
            <v>01-Jan-81</v>
          </cell>
          <cell r="F384" t="str">
            <v>JFU</v>
          </cell>
          <cell r="G384" t="str">
            <v>00</v>
          </cell>
          <cell r="H384" t="str">
            <v>III/a</v>
          </cell>
          <cell r="I384" t="str">
            <v>P3K</v>
          </cell>
          <cell r="K384" t="str">
            <v>YA</v>
          </cell>
          <cell r="M384" t="str">
            <v>RACHMAT HIDAYAT</v>
          </cell>
          <cell r="N384" t="str">
            <v>122</v>
          </cell>
          <cell r="O384" t="str">
            <v>BPD KALSEL</v>
          </cell>
          <cell r="P384" t="str">
            <v>156560153731000</v>
          </cell>
          <cell r="Q384" t="str">
            <v>0010301468702</v>
          </cell>
          <cell r="R384" t="str">
            <v>K3</v>
          </cell>
          <cell r="S384">
            <v>2</v>
          </cell>
          <cell r="T384">
            <v>1</v>
          </cell>
          <cell r="U384" t="str">
            <v>3</v>
          </cell>
          <cell r="V384">
            <v>2966500</v>
          </cell>
          <cell r="W384">
            <v>296650</v>
          </cell>
          <cell r="X384">
            <v>118660</v>
          </cell>
          <cell r="Y384">
            <v>415310</v>
          </cell>
          <cell r="Z384">
            <v>0</v>
          </cell>
          <cell r="AA384">
            <v>0</v>
          </cell>
          <cell r="AB384">
            <v>0</v>
          </cell>
          <cell r="AC384">
            <v>185000</v>
          </cell>
          <cell r="AD384">
            <v>289680</v>
          </cell>
          <cell r="AE384">
            <v>0</v>
          </cell>
          <cell r="AF384">
            <v>87</v>
          </cell>
          <cell r="AG384">
            <v>142672</v>
          </cell>
          <cell r="AH384">
            <v>7120</v>
          </cell>
          <cell r="AI384">
            <v>21359</v>
          </cell>
          <cell r="AJ384">
            <v>109909</v>
          </cell>
          <cell r="AK384" t="str">
            <v>0</v>
          </cell>
          <cell r="AL384">
            <v>35668</v>
          </cell>
          <cell r="AM384">
            <v>0</v>
          </cell>
          <cell r="AN384" t="str">
            <v>0</v>
          </cell>
          <cell r="AO384">
            <v>316728</v>
          </cell>
          <cell r="AP384">
            <v>3711000</v>
          </cell>
          <cell r="AQ384">
            <v>0</v>
          </cell>
          <cell r="AR384">
            <v>0</v>
          </cell>
          <cell r="AS384" t="str">
            <v>0</v>
          </cell>
          <cell r="AT384" t="str">
            <v>0</v>
          </cell>
          <cell r="AU384" t="str">
            <v>062</v>
          </cell>
          <cell r="AV384" t="str">
            <v>DINAS PENDIDIKAN - PPPK</v>
          </cell>
          <cell r="AW384" t="str">
            <v>SDN KARANG MEKAR 01</v>
          </cell>
          <cell r="AX384" t="str">
            <v>T - 07</v>
          </cell>
        </row>
        <row r="385">
          <cell r="A385" t="str">
            <v>198204212022211004</v>
          </cell>
          <cell r="B385" t="str">
            <v>MUHAMAD YUDI, S.Pd</v>
          </cell>
          <cell r="C385" t="str">
            <v>6303022104820000</v>
          </cell>
          <cell r="D385" t="str">
            <v>21-Apr-82</v>
          </cell>
          <cell r="F385" t="str">
            <v>JFU</v>
          </cell>
          <cell r="G385" t="str">
            <v>00</v>
          </cell>
          <cell r="H385" t="str">
            <v>III/a</v>
          </cell>
          <cell r="I385" t="str">
            <v>P3K</v>
          </cell>
          <cell r="K385" t="str">
            <v>YA</v>
          </cell>
          <cell r="M385" t="str">
            <v>RIDAWATI, S.PD.I</v>
          </cell>
          <cell r="N385" t="str">
            <v>122</v>
          </cell>
          <cell r="O385" t="str">
            <v>BPD KALSEL</v>
          </cell>
          <cell r="P385" t="str">
            <v>662649060731000</v>
          </cell>
          <cell r="Q385" t="str">
            <v>0160301056535</v>
          </cell>
          <cell r="R385" t="str">
            <v>K3</v>
          </cell>
          <cell r="S385">
            <v>2</v>
          </cell>
          <cell r="T385">
            <v>1</v>
          </cell>
          <cell r="U385" t="str">
            <v>3</v>
          </cell>
          <cell r="V385">
            <v>2966500</v>
          </cell>
          <cell r="W385">
            <v>296650</v>
          </cell>
          <cell r="X385">
            <v>118660</v>
          </cell>
          <cell r="Y385">
            <v>415310</v>
          </cell>
          <cell r="Z385">
            <v>0</v>
          </cell>
          <cell r="AA385">
            <v>0</v>
          </cell>
          <cell r="AB385">
            <v>0</v>
          </cell>
          <cell r="AC385">
            <v>185000</v>
          </cell>
          <cell r="AD385">
            <v>289680</v>
          </cell>
          <cell r="AE385">
            <v>0</v>
          </cell>
          <cell r="AF385">
            <v>87</v>
          </cell>
          <cell r="AG385">
            <v>142672</v>
          </cell>
          <cell r="AH385">
            <v>7120</v>
          </cell>
          <cell r="AI385">
            <v>21359</v>
          </cell>
          <cell r="AJ385">
            <v>109909</v>
          </cell>
          <cell r="AK385" t="str">
            <v>0</v>
          </cell>
          <cell r="AL385">
            <v>35668</v>
          </cell>
          <cell r="AM385">
            <v>0</v>
          </cell>
          <cell r="AN385" t="str">
            <v>0</v>
          </cell>
          <cell r="AO385">
            <v>316728</v>
          </cell>
          <cell r="AP385">
            <v>3711000</v>
          </cell>
          <cell r="AQ385">
            <v>0</v>
          </cell>
          <cell r="AR385">
            <v>0</v>
          </cell>
          <cell r="AS385" t="str">
            <v>0</v>
          </cell>
          <cell r="AT385" t="str">
            <v>0</v>
          </cell>
          <cell r="AU385" t="str">
            <v>062</v>
          </cell>
          <cell r="AV385" t="str">
            <v>DINAS PENDIDIKAN - PPPK</v>
          </cell>
          <cell r="AW385" t="str">
            <v>SDN KARANG MEKAR 01</v>
          </cell>
          <cell r="AX385" t="str">
            <v>T - 07</v>
          </cell>
        </row>
        <row r="386">
          <cell r="A386" t="str">
            <v>198207202022212010</v>
          </cell>
          <cell r="B386" t="str">
            <v>ANISAH, S.Pd</v>
          </cell>
          <cell r="C386" t="str">
            <v>6303026007820007</v>
          </cell>
          <cell r="D386" t="str">
            <v>20-Jul-82</v>
          </cell>
          <cell r="F386" t="str">
            <v>JFU</v>
          </cell>
          <cell r="G386" t="str">
            <v>00</v>
          </cell>
          <cell r="H386" t="str">
            <v>III/a</v>
          </cell>
          <cell r="I386" t="str">
            <v>P3K</v>
          </cell>
          <cell r="K386" t="str">
            <v>YA</v>
          </cell>
          <cell r="M386" t="str">
            <v>HELDIANNOOR</v>
          </cell>
          <cell r="N386" t="str">
            <v>122</v>
          </cell>
          <cell r="O386" t="str">
            <v>BPD KALSEL</v>
          </cell>
          <cell r="P386" t="str">
            <v>167179183732000</v>
          </cell>
          <cell r="Q386" t="str">
            <v>0010301154465</v>
          </cell>
          <cell r="R386" t="str">
            <v>K2</v>
          </cell>
          <cell r="S386">
            <v>1</v>
          </cell>
          <cell r="T386">
            <v>1</v>
          </cell>
          <cell r="U386" t="str">
            <v>2</v>
          </cell>
          <cell r="V386">
            <v>2966500</v>
          </cell>
          <cell r="W386">
            <v>296650</v>
          </cell>
          <cell r="X386">
            <v>59330</v>
          </cell>
          <cell r="Y386">
            <v>355980</v>
          </cell>
          <cell r="Z386">
            <v>0</v>
          </cell>
          <cell r="AA386">
            <v>0</v>
          </cell>
          <cell r="AB386">
            <v>0</v>
          </cell>
          <cell r="AC386">
            <v>185000</v>
          </cell>
          <cell r="AD386">
            <v>217260</v>
          </cell>
          <cell r="AE386">
            <v>0</v>
          </cell>
          <cell r="AF386">
            <v>16</v>
          </cell>
          <cell r="AG386">
            <v>140299</v>
          </cell>
          <cell r="AH386">
            <v>7120</v>
          </cell>
          <cell r="AI386">
            <v>21359</v>
          </cell>
          <cell r="AJ386">
            <v>107981</v>
          </cell>
          <cell r="AK386" t="str">
            <v>0</v>
          </cell>
          <cell r="AL386">
            <v>35075</v>
          </cell>
          <cell r="AM386">
            <v>0</v>
          </cell>
          <cell r="AN386" t="str">
            <v>0</v>
          </cell>
          <cell r="AO386">
            <v>311834</v>
          </cell>
          <cell r="AP386">
            <v>3581700</v>
          </cell>
          <cell r="AQ386">
            <v>0</v>
          </cell>
          <cell r="AR386">
            <v>0</v>
          </cell>
          <cell r="AS386" t="str">
            <v>0</v>
          </cell>
          <cell r="AT386" t="str">
            <v>0</v>
          </cell>
          <cell r="AU386" t="str">
            <v>062</v>
          </cell>
          <cell r="AV386" t="str">
            <v>DINAS PENDIDIKAN - PPPK</v>
          </cell>
          <cell r="AW386" t="str">
            <v>SDN KARANG MEKAR 01</v>
          </cell>
          <cell r="AX386" t="str">
            <v>T - 07</v>
          </cell>
        </row>
        <row r="387">
          <cell r="A387" t="str">
            <v>198602212022212013</v>
          </cell>
          <cell r="B387" t="str">
            <v>ANA RIANTI, S.Pd</v>
          </cell>
          <cell r="C387" t="str">
            <v>6371026102860003</v>
          </cell>
          <cell r="D387" t="str">
            <v>21-Feb-86</v>
          </cell>
          <cell r="F387" t="str">
            <v>JFU</v>
          </cell>
          <cell r="G387" t="str">
            <v>00</v>
          </cell>
          <cell r="H387" t="str">
            <v>III/a</v>
          </cell>
          <cell r="I387" t="str">
            <v>P3K</v>
          </cell>
          <cell r="K387" t="str">
            <v>YA</v>
          </cell>
          <cell r="M387" t="str">
            <v>ASHFIA FADHLILLAH MU'AZ</v>
          </cell>
          <cell r="N387" t="str">
            <v>122</v>
          </cell>
          <cell r="O387" t="str">
            <v>BPD KALSEL</v>
          </cell>
          <cell r="P387" t="str">
            <v>156364184731000</v>
          </cell>
          <cell r="Q387" t="str">
            <v>0010301154075</v>
          </cell>
          <cell r="R387" t="str">
            <v>K2</v>
          </cell>
          <cell r="S387">
            <v>1</v>
          </cell>
          <cell r="T387">
            <v>1</v>
          </cell>
          <cell r="U387" t="str">
            <v>2</v>
          </cell>
          <cell r="V387">
            <v>2966500</v>
          </cell>
          <cell r="W387">
            <v>296650</v>
          </cell>
          <cell r="X387">
            <v>59330</v>
          </cell>
          <cell r="Y387">
            <v>355980</v>
          </cell>
          <cell r="Z387">
            <v>0</v>
          </cell>
          <cell r="AA387">
            <v>0</v>
          </cell>
          <cell r="AB387">
            <v>0</v>
          </cell>
          <cell r="AC387">
            <v>185000</v>
          </cell>
          <cell r="AD387">
            <v>217260</v>
          </cell>
          <cell r="AE387">
            <v>0</v>
          </cell>
          <cell r="AF387">
            <v>16</v>
          </cell>
          <cell r="AG387">
            <v>140299</v>
          </cell>
          <cell r="AH387">
            <v>7120</v>
          </cell>
          <cell r="AI387">
            <v>21359</v>
          </cell>
          <cell r="AJ387">
            <v>107981</v>
          </cell>
          <cell r="AK387" t="str">
            <v>0</v>
          </cell>
          <cell r="AL387">
            <v>35075</v>
          </cell>
          <cell r="AM387">
            <v>0</v>
          </cell>
          <cell r="AN387" t="str">
            <v>0</v>
          </cell>
          <cell r="AO387">
            <v>311834</v>
          </cell>
          <cell r="AP387">
            <v>3581700</v>
          </cell>
          <cell r="AQ387">
            <v>0</v>
          </cell>
          <cell r="AR387">
            <v>0</v>
          </cell>
          <cell r="AS387" t="str">
            <v>0</v>
          </cell>
          <cell r="AT387" t="str">
            <v>0</v>
          </cell>
          <cell r="AU387" t="str">
            <v>062</v>
          </cell>
          <cell r="AV387" t="str">
            <v>DINAS PENDIDIKAN - PPPK</v>
          </cell>
          <cell r="AW387" t="str">
            <v>SDN KARANG MEKAR 01</v>
          </cell>
          <cell r="AX387" t="str">
            <v>T - 07</v>
          </cell>
        </row>
        <row r="388">
          <cell r="A388" t="str">
            <v>199104112022212009</v>
          </cell>
          <cell r="B388" t="str">
            <v>PURNAMA SARI RAMADHAN, S.Pd</v>
          </cell>
          <cell r="C388" t="str">
            <v>6371015104910005</v>
          </cell>
          <cell r="D388" t="str">
            <v>11-Apr-91</v>
          </cell>
          <cell r="F388" t="str">
            <v>JFU</v>
          </cell>
          <cell r="G388" t="str">
            <v>00</v>
          </cell>
          <cell r="H388" t="str">
            <v>III/a</v>
          </cell>
          <cell r="I388" t="str">
            <v>P3K</v>
          </cell>
          <cell r="K388" t="str">
            <v>YA</v>
          </cell>
          <cell r="M388" t="str">
            <v>NUBHAN</v>
          </cell>
          <cell r="N388" t="str">
            <v>122</v>
          </cell>
          <cell r="O388" t="str">
            <v>BPD KALSEL</v>
          </cell>
          <cell r="P388" t="str">
            <v>638282400731000</v>
          </cell>
          <cell r="Q388" t="str">
            <v>3200506889</v>
          </cell>
          <cell r="R388" t="str">
            <v>K2</v>
          </cell>
          <cell r="S388">
            <v>1</v>
          </cell>
          <cell r="T388">
            <v>1</v>
          </cell>
          <cell r="U388" t="str">
            <v>2</v>
          </cell>
          <cell r="V388">
            <v>2966500</v>
          </cell>
          <cell r="W388">
            <v>296650</v>
          </cell>
          <cell r="X388">
            <v>59330</v>
          </cell>
          <cell r="Y388">
            <v>355980</v>
          </cell>
          <cell r="Z388">
            <v>0</v>
          </cell>
          <cell r="AA388">
            <v>0</v>
          </cell>
          <cell r="AB388">
            <v>0</v>
          </cell>
          <cell r="AC388">
            <v>185000</v>
          </cell>
          <cell r="AD388">
            <v>217260</v>
          </cell>
          <cell r="AE388">
            <v>0</v>
          </cell>
          <cell r="AF388">
            <v>16</v>
          </cell>
          <cell r="AG388">
            <v>140299</v>
          </cell>
          <cell r="AH388">
            <v>7120</v>
          </cell>
          <cell r="AI388">
            <v>21359</v>
          </cell>
          <cell r="AJ388">
            <v>107981</v>
          </cell>
          <cell r="AK388" t="str">
            <v>0</v>
          </cell>
          <cell r="AL388">
            <v>35075</v>
          </cell>
          <cell r="AM388">
            <v>0</v>
          </cell>
          <cell r="AN388" t="str">
            <v>0</v>
          </cell>
          <cell r="AO388">
            <v>311834</v>
          </cell>
          <cell r="AP388">
            <v>3581700</v>
          </cell>
          <cell r="AQ388">
            <v>0</v>
          </cell>
          <cell r="AR388">
            <v>0</v>
          </cell>
          <cell r="AS388" t="str">
            <v>0</v>
          </cell>
          <cell r="AT388" t="str">
            <v>0</v>
          </cell>
          <cell r="AU388" t="str">
            <v>062</v>
          </cell>
          <cell r="AV388" t="str">
            <v>DINAS PENDIDIKAN - PPPK</v>
          </cell>
          <cell r="AW388" t="str">
            <v>SDN KARANG MEKAR 01</v>
          </cell>
          <cell r="AX388" t="str">
            <v>T - 07</v>
          </cell>
        </row>
        <row r="389">
          <cell r="A389" t="str">
            <v>199405172022212003</v>
          </cell>
          <cell r="B389" t="str">
            <v>EFRIANA, S.Pd.</v>
          </cell>
          <cell r="C389" t="str">
            <v>6371055705940003</v>
          </cell>
          <cell r="D389" t="str">
            <v>17-May-94</v>
          </cell>
          <cell r="F389" t="str">
            <v>JFU</v>
          </cell>
          <cell r="G389" t="str">
            <v>00</v>
          </cell>
          <cell r="H389" t="str">
            <v>III/a</v>
          </cell>
          <cell r="I389" t="str">
            <v>P3K</v>
          </cell>
          <cell r="K389" t="str">
            <v>TIDAK</v>
          </cell>
          <cell r="N389" t="str">
            <v>122</v>
          </cell>
          <cell r="O389" t="str">
            <v>BPD KALSEL</v>
          </cell>
          <cell r="P389" t="str">
            <v>813695533731000</v>
          </cell>
          <cell r="Q389" t="str">
            <v>0010301464157</v>
          </cell>
          <cell r="R389" t="str">
            <v>T0</v>
          </cell>
          <cell r="S389">
            <v>0</v>
          </cell>
          <cell r="T389">
            <v>0</v>
          </cell>
          <cell r="U389" t="str">
            <v>0</v>
          </cell>
          <cell r="V389">
            <v>2966500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185000</v>
          </cell>
          <cell r="AD389">
            <v>72420</v>
          </cell>
          <cell r="AE389">
            <v>0</v>
          </cell>
          <cell r="AF389">
            <v>6</v>
          </cell>
          <cell r="AG389">
            <v>126060</v>
          </cell>
          <cell r="AH389">
            <v>7120</v>
          </cell>
          <cell r="AI389">
            <v>21359</v>
          </cell>
          <cell r="AJ389">
            <v>96411</v>
          </cell>
          <cell r="AK389" t="str">
            <v>0</v>
          </cell>
          <cell r="AL389">
            <v>31515</v>
          </cell>
          <cell r="AM389">
            <v>0</v>
          </cell>
          <cell r="AN389" t="str">
            <v>0</v>
          </cell>
          <cell r="AO389">
            <v>282465</v>
          </cell>
          <cell r="AP389">
            <v>3096000</v>
          </cell>
          <cell r="AQ389">
            <v>0</v>
          </cell>
          <cell r="AR389">
            <v>0</v>
          </cell>
          <cell r="AS389" t="str">
            <v>0</v>
          </cell>
          <cell r="AT389" t="str">
            <v>0</v>
          </cell>
          <cell r="AU389" t="str">
            <v>062</v>
          </cell>
          <cell r="AV389" t="str">
            <v>DINAS PENDIDIKAN - PPPK</v>
          </cell>
          <cell r="AW389" t="str">
            <v>SDN KARANG MEKAR 01</v>
          </cell>
          <cell r="AX389" t="str">
            <v>T - 07</v>
          </cell>
        </row>
        <row r="390">
          <cell r="A390" t="str">
            <v>199406062022212008</v>
          </cell>
          <cell r="B390" t="str">
            <v>DZUWAIRIYAH, S.Pd</v>
          </cell>
          <cell r="C390" t="str">
            <v>6371044606940012</v>
          </cell>
          <cell r="D390" t="str">
            <v>06-Jun-94</v>
          </cell>
          <cell r="F390" t="str">
            <v>JFU</v>
          </cell>
          <cell r="G390" t="str">
            <v>00</v>
          </cell>
          <cell r="H390" t="str">
            <v>III/a</v>
          </cell>
          <cell r="I390" t="str">
            <v>P3K</v>
          </cell>
          <cell r="K390" t="str">
            <v>TIDAK</v>
          </cell>
          <cell r="N390" t="str">
            <v>122</v>
          </cell>
          <cell r="O390" t="str">
            <v>BPD KALSEL</v>
          </cell>
          <cell r="P390" t="str">
            <v>813568672731000</v>
          </cell>
          <cell r="Q390" t="str">
            <v>0010301464140</v>
          </cell>
          <cell r="R390" t="str">
            <v>T0</v>
          </cell>
          <cell r="S390">
            <v>0</v>
          </cell>
          <cell r="T390">
            <v>0</v>
          </cell>
          <cell r="U390" t="str">
            <v>0</v>
          </cell>
          <cell r="V390">
            <v>2966500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185000</v>
          </cell>
          <cell r="AD390">
            <v>72420</v>
          </cell>
          <cell r="AE390">
            <v>0</v>
          </cell>
          <cell r="AF390">
            <v>6</v>
          </cell>
          <cell r="AG390">
            <v>126060</v>
          </cell>
          <cell r="AH390">
            <v>7120</v>
          </cell>
          <cell r="AI390">
            <v>21359</v>
          </cell>
          <cell r="AJ390">
            <v>96411</v>
          </cell>
          <cell r="AK390" t="str">
            <v>0</v>
          </cell>
          <cell r="AL390">
            <v>31515</v>
          </cell>
          <cell r="AM390">
            <v>0</v>
          </cell>
          <cell r="AN390" t="str">
            <v>0</v>
          </cell>
          <cell r="AO390">
            <v>282465</v>
          </cell>
          <cell r="AP390">
            <v>3096000</v>
          </cell>
          <cell r="AQ390">
            <v>0</v>
          </cell>
          <cell r="AR390">
            <v>0</v>
          </cell>
          <cell r="AS390" t="str">
            <v>0</v>
          </cell>
          <cell r="AT390" t="str">
            <v>0</v>
          </cell>
          <cell r="AU390" t="str">
            <v>062</v>
          </cell>
          <cell r="AV390" t="str">
            <v>DINAS PENDIDIKAN - PPPK</v>
          </cell>
          <cell r="AW390" t="str">
            <v>SDN KARANG MEKAR 01</v>
          </cell>
          <cell r="AX390" t="str">
            <v>T - 07</v>
          </cell>
        </row>
        <row r="391">
          <cell r="A391" t="str">
            <v>199506282022212004</v>
          </cell>
          <cell r="B391" t="str">
            <v>FATHUL JANNAH, S.Pd</v>
          </cell>
          <cell r="C391" t="str">
            <v>6371016806950010</v>
          </cell>
          <cell r="D391" t="str">
            <v>28-Jun-95</v>
          </cell>
          <cell r="F391" t="str">
            <v>JFU</v>
          </cell>
          <cell r="G391" t="str">
            <v>00</v>
          </cell>
          <cell r="H391" t="str">
            <v>III/a</v>
          </cell>
          <cell r="I391" t="str">
            <v>P3K</v>
          </cell>
          <cell r="K391" t="str">
            <v>YA</v>
          </cell>
          <cell r="M391" t="str">
            <v>MAHYUDI</v>
          </cell>
          <cell r="N391" t="str">
            <v>122</v>
          </cell>
          <cell r="O391" t="str">
            <v>BPD KALSEL</v>
          </cell>
          <cell r="P391" t="str">
            <v>650265200731000</v>
          </cell>
          <cell r="Q391" t="str">
            <v>3200522736</v>
          </cell>
          <cell r="R391" t="str">
            <v>K1</v>
          </cell>
          <cell r="S391">
            <v>0</v>
          </cell>
          <cell r="T391">
            <v>1</v>
          </cell>
          <cell r="U391" t="str">
            <v>1</v>
          </cell>
          <cell r="V391">
            <v>2966500</v>
          </cell>
          <cell r="W391">
            <v>296650</v>
          </cell>
          <cell r="X391">
            <v>0</v>
          </cell>
          <cell r="Y391">
            <v>296650</v>
          </cell>
          <cell r="Z391">
            <v>0</v>
          </cell>
          <cell r="AA391">
            <v>0</v>
          </cell>
          <cell r="AB391">
            <v>0</v>
          </cell>
          <cell r="AC391">
            <v>185000</v>
          </cell>
          <cell r="AD391">
            <v>144840</v>
          </cell>
          <cell r="AE391">
            <v>0</v>
          </cell>
          <cell r="AF391">
            <v>44</v>
          </cell>
          <cell r="AG391">
            <v>137926</v>
          </cell>
          <cell r="AH391">
            <v>7120</v>
          </cell>
          <cell r="AI391">
            <v>21359</v>
          </cell>
          <cell r="AJ391">
            <v>106052</v>
          </cell>
          <cell r="AK391" t="str">
            <v>0</v>
          </cell>
          <cell r="AL391">
            <v>34482</v>
          </cell>
          <cell r="AM391">
            <v>0</v>
          </cell>
          <cell r="AN391" t="str">
            <v>0</v>
          </cell>
          <cell r="AO391">
            <v>306939</v>
          </cell>
          <cell r="AP391">
            <v>3452500</v>
          </cell>
          <cell r="AQ391">
            <v>0</v>
          </cell>
          <cell r="AR391">
            <v>0</v>
          </cell>
          <cell r="AS391" t="str">
            <v>0</v>
          </cell>
          <cell r="AT391" t="str">
            <v>0</v>
          </cell>
          <cell r="AU391" t="str">
            <v>062</v>
          </cell>
          <cell r="AV391" t="str">
            <v>DINAS PENDIDIKAN - PPPK</v>
          </cell>
          <cell r="AW391" t="str">
            <v>SDN KARANG MEKAR 01</v>
          </cell>
          <cell r="AX391" t="str">
            <v>T - 07</v>
          </cell>
        </row>
        <row r="392">
          <cell r="A392" t="str">
            <v>199511152022212002</v>
          </cell>
          <cell r="B392" t="str">
            <v>NISA FITRIANI, S.Pd</v>
          </cell>
          <cell r="C392" t="str">
            <v>6303035511950001</v>
          </cell>
          <cell r="D392" t="str">
            <v>15-Nov-95</v>
          </cell>
          <cell r="F392" t="str">
            <v>JFU</v>
          </cell>
          <cell r="G392" t="str">
            <v>00</v>
          </cell>
          <cell r="H392" t="str">
            <v>III/a</v>
          </cell>
          <cell r="I392" t="str">
            <v>P3K</v>
          </cell>
          <cell r="K392" t="str">
            <v>TIDAK</v>
          </cell>
          <cell r="N392" t="str">
            <v>122</v>
          </cell>
          <cell r="O392" t="str">
            <v>BPD KALSEL</v>
          </cell>
          <cell r="P392" t="str">
            <v>635320146732000</v>
          </cell>
          <cell r="Q392" t="str">
            <v>3200520091</v>
          </cell>
          <cell r="R392" t="str">
            <v>T0</v>
          </cell>
          <cell r="S392">
            <v>0</v>
          </cell>
          <cell r="T392">
            <v>0</v>
          </cell>
          <cell r="U392" t="str">
            <v>0</v>
          </cell>
          <cell r="V392">
            <v>2966500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185000</v>
          </cell>
          <cell r="AD392">
            <v>72420</v>
          </cell>
          <cell r="AE392">
            <v>0</v>
          </cell>
          <cell r="AF392">
            <v>6</v>
          </cell>
          <cell r="AG392">
            <v>126060</v>
          </cell>
          <cell r="AH392">
            <v>7120</v>
          </cell>
          <cell r="AI392">
            <v>21359</v>
          </cell>
          <cell r="AJ392">
            <v>96411</v>
          </cell>
          <cell r="AK392" t="str">
            <v>0</v>
          </cell>
          <cell r="AL392">
            <v>31515</v>
          </cell>
          <cell r="AM392">
            <v>0</v>
          </cell>
          <cell r="AN392" t="str">
            <v>0</v>
          </cell>
          <cell r="AO392">
            <v>282465</v>
          </cell>
          <cell r="AP392">
            <v>3096000</v>
          </cell>
          <cell r="AQ392">
            <v>0</v>
          </cell>
          <cell r="AR392">
            <v>0</v>
          </cell>
          <cell r="AS392" t="str">
            <v>0</v>
          </cell>
          <cell r="AT392" t="str">
            <v>0</v>
          </cell>
          <cell r="AU392" t="str">
            <v>062</v>
          </cell>
          <cell r="AV392" t="str">
            <v>DINAS PENDIDIKAN - PPPK</v>
          </cell>
          <cell r="AW392" t="str">
            <v>SDN KARANG MEKAR 01</v>
          </cell>
          <cell r="AX392" t="str">
            <v>T - 07</v>
          </cell>
        </row>
        <row r="393">
          <cell r="A393" t="str">
            <v>199605122022212003</v>
          </cell>
          <cell r="B393" t="str">
            <v>MAYLIA TRI AUDINA, S.Pd</v>
          </cell>
          <cell r="C393" t="str">
            <v>6371055205960005</v>
          </cell>
          <cell r="D393" t="str">
            <v>12-May-96</v>
          </cell>
          <cell r="F393" t="str">
            <v>JFU</v>
          </cell>
          <cell r="G393" t="str">
            <v>00</v>
          </cell>
          <cell r="H393" t="str">
            <v>III/a</v>
          </cell>
          <cell r="I393" t="str">
            <v>P3K</v>
          </cell>
          <cell r="K393" t="str">
            <v>TIDAK</v>
          </cell>
          <cell r="N393" t="str">
            <v>122</v>
          </cell>
          <cell r="O393" t="str">
            <v>BPD KALSEL</v>
          </cell>
          <cell r="P393" t="str">
            <v>650466345731000</v>
          </cell>
          <cell r="Q393" t="str">
            <v>3200517775</v>
          </cell>
          <cell r="R393" t="str">
            <v>T0</v>
          </cell>
          <cell r="S393">
            <v>0</v>
          </cell>
          <cell r="T393">
            <v>0</v>
          </cell>
          <cell r="U393" t="str">
            <v>0</v>
          </cell>
          <cell r="V393">
            <v>2966500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185000</v>
          </cell>
          <cell r="AD393">
            <v>72420</v>
          </cell>
          <cell r="AE393">
            <v>0</v>
          </cell>
          <cell r="AF393">
            <v>6</v>
          </cell>
          <cell r="AG393">
            <v>126060</v>
          </cell>
          <cell r="AH393">
            <v>7120</v>
          </cell>
          <cell r="AI393">
            <v>21359</v>
          </cell>
          <cell r="AJ393">
            <v>96411</v>
          </cell>
          <cell r="AK393" t="str">
            <v>0</v>
          </cell>
          <cell r="AL393">
            <v>31515</v>
          </cell>
          <cell r="AM393">
            <v>0</v>
          </cell>
          <cell r="AN393" t="str">
            <v>0</v>
          </cell>
          <cell r="AO393">
            <v>282465</v>
          </cell>
          <cell r="AP393">
            <v>3096000</v>
          </cell>
          <cell r="AQ393">
            <v>0</v>
          </cell>
          <cell r="AR393">
            <v>0</v>
          </cell>
          <cell r="AS393" t="str">
            <v>0</v>
          </cell>
          <cell r="AT393" t="str">
            <v>0</v>
          </cell>
          <cell r="AU393" t="str">
            <v>062</v>
          </cell>
          <cell r="AV393" t="str">
            <v>DINAS PENDIDIKAN - PPPK</v>
          </cell>
          <cell r="AW393" t="str">
            <v>SDN KARANG MEKAR 01</v>
          </cell>
          <cell r="AX393" t="str">
            <v>T - 07</v>
          </cell>
        </row>
        <row r="394">
          <cell r="A394" t="str">
            <v>199807162022212002</v>
          </cell>
          <cell r="B394" t="str">
            <v>SALASIAH, S. Pd</v>
          </cell>
          <cell r="C394" t="str">
            <v>6371014507970010</v>
          </cell>
          <cell r="D394" t="str">
            <v>16-Jul-98</v>
          </cell>
          <cell r="F394" t="str">
            <v>JFU</v>
          </cell>
          <cell r="G394" t="str">
            <v>00</v>
          </cell>
          <cell r="H394" t="str">
            <v>III/a</v>
          </cell>
          <cell r="I394" t="str">
            <v>P3K</v>
          </cell>
          <cell r="K394" t="str">
            <v>TIDAK</v>
          </cell>
          <cell r="N394" t="str">
            <v>122</v>
          </cell>
          <cell r="O394" t="str">
            <v>BPD KALSEL</v>
          </cell>
          <cell r="P394" t="str">
            <v>852159631731000</v>
          </cell>
          <cell r="Q394" t="str">
            <v>3200520288</v>
          </cell>
          <cell r="R394" t="str">
            <v>T0</v>
          </cell>
          <cell r="S394">
            <v>0</v>
          </cell>
          <cell r="T394">
            <v>0</v>
          </cell>
          <cell r="U394" t="str">
            <v>0</v>
          </cell>
          <cell r="V394">
            <v>2966500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185000</v>
          </cell>
          <cell r="AD394">
            <v>72420</v>
          </cell>
          <cell r="AE394">
            <v>0</v>
          </cell>
          <cell r="AF394">
            <v>6</v>
          </cell>
          <cell r="AG394">
            <v>126060</v>
          </cell>
          <cell r="AH394">
            <v>7120</v>
          </cell>
          <cell r="AI394">
            <v>21359</v>
          </cell>
          <cell r="AJ394">
            <v>96411</v>
          </cell>
          <cell r="AK394" t="str">
            <v>0</v>
          </cell>
          <cell r="AL394">
            <v>31515</v>
          </cell>
          <cell r="AM394">
            <v>0</v>
          </cell>
          <cell r="AN394" t="str">
            <v>0</v>
          </cell>
          <cell r="AO394">
            <v>282465</v>
          </cell>
          <cell r="AP394">
            <v>3096000</v>
          </cell>
          <cell r="AQ394">
            <v>0</v>
          </cell>
          <cell r="AR394">
            <v>0</v>
          </cell>
          <cell r="AS394" t="str">
            <v>0</v>
          </cell>
          <cell r="AT394" t="str">
            <v>0</v>
          </cell>
          <cell r="AU394" t="str">
            <v>062</v>
          </cell>
          <cell r="AV394" t="str">
            <v>DINAS PENDIDIKAN - PPPK</v>
          </cell>
          <cell r="AW394" t="str">
            <v>SDN KARANG MEKAR 01</v>
          </cell>
          <cell r="AX394" t="str">
            <v>T - 07</v>
          </cell>
        </row>
        <row r="395">
          <cell r="A395" t="str">
            <v>198701232022212008</v>
          </cell>
          <cell r="B395" t="str">
            <v>SITI RAUDHAH, S.Pd</v>
          </cell>
          <cell r="C395" t="str">
            <v>6371026301870004</v>
          </cell>
          <cell r="D395" t="str">
            <v>23-Jan-87</v>
          </cell>
          <cell r="F395" t="str">
            <v>JFU</v>
          </cell>
          <cell r="G395" t="str">
            <v>00</v>
          </cell>
          <cell r="H395" t="str">
            <v>III/a</v>
          </cell>
          <cell r="I395" t="str">
            <v>P3K</v>
          </cell>
          <cell r="K395" t="str">
            <v>YA</v>
          </cell>
          <cell r="M395" t="str">
            <v>DENI SETIAWAN</v>
          </cell>
          <cell r="N395" t="str">
            <v>122</v>
          </cell>
          <cell r="O395" t="str">
            <v>BPD KALSEL</v>
          </cell>
          <cell r="P395" t="str">
            <v>847786126731000</v>
          </cell>
          <cell r="Q395" t="str">
            <v>0010301152152</v>
          </cell>
          <cell r="R395" t="str">
            <v>K2</v>
          </cell>
          <cell r="S395">
            <v>1</v>
          </cell>
          <cell r="T395">
            <v>1</v>
          </cell>
          <cell r="U395" t="str">
            <v>2</v>
          </cell>
          <cell r="V395">
            <v>2966500</v>
          </cell>
          <cell r="W395">
            <v>296650</v>
          </cell>
          <cell r="X395">
            <v>59330</v>
          </cell>
          <cell r="Y395">
            <v>355980</v>
          </cell>
          <cell r="Z395">
            <v>0</v>
          </cell>
          <cell r="AA395">
            <v>0</v>
          </cell>
          <cell r="AB395">
            <v>0</v>
          </cell>
          <cell r="AC395">
            <v>185000</v>
          </cell>
          <cell r="AD395">
            <v>217260</v>
          </cell>
          <cell r="AE395">
            <v>0</v>
          </cell>
          <cell r="AF395">
            <v>16</v>
          </cell>
          <cell r="AG395">
            <v>140299</v>
          </cell>
          <cell r="AH395">
            <v>7120</v>
          </cell>
          <cell r="AI395">
            <v>21359</v>
          </cell>
          <cell r="AJ395">
            <v>107981</v>
          </cell>
          <cell r="AK395" t="str">
            <v>0</v>
          </cell>
          <cell r="AL395">
            <v>35075</v>
          </cell>
          <cell r="AM395">
            <v>0</v>
          </cell>
          <cell r="AN395" t="str">
            <v>0</v>
          </cell>
          <cell r="AO395">
            <v>311834</v>
          </cell>
          <cell r="AP395">
            <v>3581700</v>
          </cell>
          <cell r="AQ395">
            <v>0</v>
          </cell>
          <cell r="AR395">
            <v>0</v>
          </cell>
          <cell r="AS395" t="str">
            <v>0</v>
          </cell>
          <cell r="AT395" t="str">
            <v>0</v>
          </cell>
          <cell r="AU395" t="str">
            <v>062</v>
          </cell>
          <cell r="AV395" t="str">
            <v>DINAS PENDIDIKAN - PPPK</v>
          </cell>
          <cell r="AW395" t="str">
            <v>SDN KARANG MEKAR 04</v>
          </cell>
          <cell r="AX395" t="str">
            <v>T - 10</v>
          </cell>
        </row>
        <row r="396">
          <cell r="A396" t="str">
            <v>199203082022212006</v>
          </cell>
          <cell r="B396" t="str">
            <v>RINA ARIYANI, S.Mat</v>
          </cell>
          <cell r="C396" t="str">
            <v>6371024803920003</v>
          </cell>
          <cell r="D396" t="str">
            <v>08-Mar-92</v>
          </cell>
          <cell r="F396" t="str">
            <v>JFU</v>
          </cell>
          <cell r="G396" t="str">
            <v>00</v>
          </cell>
          <cell r="H396" t="str">
            <v>III/a</v>
          </cell>
          <cell r="I396" t="str">
            <v>P3K</v>
          </cell>
          <cell r="K396" t="str">
            <v>TIDAK</v>
          </cell>
          <cell r="N396" t="str">
            <v>122</v>
          </cell>
          <cell r="O396" t="str">
            <v>BPD KALSEL</v>
          </cell>
          <cell r="P396" t="str">
            <v>844885384731000</v>
          </cell>
          <cell r="Q396" t="str">
            <v>0010301145181</v>
          </cell>
          <cell r="R396" t="str">
            <v>T0</v>
          </cell>
          <cell r="S396">
            <v>0</v>
          </cell>
          <cell r="T396">
            <v>0</v>
          </cell>
          <cell r="U396" t="str">
            <v>0</v>
          </cell>
          <cell r="V396">
            <v>2966500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185000</v>
          </cell>
          <cell r="AD396">
            <v>72420</v>
          </cell>
          <cell r="AE396">
            <v>0</v>
          </cell>
          <cell r="AF396">
            <v>6</v>
          </cell>
          <cell r="AG396">
            <v>126060</v>
          </cell>
          <cell r="AH396">
            <v>7120</v>
          </cell>
          <cell r="AI396">
            <v>21359</v>
          </cell>
          <cell r="AJ396">
            <v>96411</v>
          </cell>
          <cell r="AK396" t="str">
            <v>0</v>
          </cell>
          <cell r="AL396">
            <v>31515</v>
          </cell>
          <cell r="AM396">
            <v>0</v>
          </cell>
          <cell r="AN396" t="str">
            <v>0</v>
          </cell>
          <cell r="AO396">
            <v>282465</v>
          </cell>
          <cell r="AP396">
            <v>3096000</v>
          </cell>
          <cell r="AQ396">
            <v>0</v>
          </cell>
          <cell r="AR396">
            <v>0</v>
          </cell>
          <cell r="AS396" t="str">
            <v>0</v>
          </cell>
          <cell r="AT396" t="str">
            <v>0</v>
          </cell>
          <cell r="AU396" t="str">
            <v>062</v>
          </cell>
          <cell r="AV396" t="str">
            <v>DINAS PENDIDIKAN - PPPK</v>
          </cell>
          <cell r="AW396" t="str">
            <v>SDN KARANG MEKAR 04</v>
          </cell>
          <cell r="AX396" t="str">
            <v>T - 10</v>
          </cell>
        </row>
        <row r="397">
          <cell r="A397" t="str">
            <v>199209072022212008</v>
          </cell>
          <cell r="B397" t="str">
            <v>NOR RIZKA, S.Pd</v>
          </cell>
          <cell r="C397" t="str">
            <v>6371034709920006</v>
          </cell>
          <cell r="D397" t="str">
            <v>07-Sep-92</v>
          </cell>
          <cell r="F397" t="str">
            <v>JFU</v>
          </cell>
          <cell r="G397" t="str">
            <v>00</v>
          </cell>
          <cell r="H397" t="str">
            <v>III/a</v>
          </cell>
          <cell r="I397" t="str">
            <v>P3K</v>
          </cell>
          <cell r="K397" t="str">
            <v>YA</v>
          </cell>
          <cell r="M397" t="str">
            <v>AKHMAD ABDUL AZIZ</v>
          </cell>
          <cell r="N397" t="str">
            <v>122</v>
          </cell>
          <cell r="O397" t="str">
            <v>BPD KALSEL</v>
          </cell>
          <cell r="P397" t="str">
            <v>845585099731000</v>
          </cell>
          <cell r="Q397" t="str">
            <v>0010301151498</v>
          </cell>
          <cell r="R397" t="str">
            <v>K2</v>
          </cell>
          <cell r="S397">
            <v>1</v>
          </cell>
          <cell r="T397">
            <v>1</v>
          </cell>
          <cell r="U397" t="str">
            <v>2</v>
          </cell>
          <cell r="V397">
            <v>2966500</v>
          </cell>
          <cell r="W397">
            <v>296650</v>
          </cell>
          <cell r="X397">
            <v>59330</v>
          </cell>
          <cell r="Y397">
            <v>355980</v>
          </cell>
          <cell r="Z397">
            <v>0</v>
          </cell>
          <cell r="AA397">
            <v>0</v>
          </cell>
          <cell r="AB397">
            <v>0</v>
          </cell>
          <cell r="AC397">
            <v>185000</v>
          </cell>
          <cell r="AD397">
            <v>217260</v>
          </cell>
          <cell r="AE397">
            <v>0</v>
          </cell>
          <cell r="AF397">
            <v>16</v>
          </cell>
          <cell r="AG397">
            <v>140299</v>
          </cell>
          <cell r="AH397">
            <v>7120</v>
          </cell>
          <cell r="AI397">
            <v>21359</v>
          </cell>
          <cell r="AJ397">
            <v>107981</v>
          </cell>
          <cell r="AK397" t="str">
            <v>0</v>
          </cell>
          <cell r="AL397">
            <v>35075</v>
          </cell>
          <cell r="AM397">
            <v>0</v>
          </cell>
          <cell r="AN397" t="str">
            <v>0</v>
          </cell>
          <cell r="AO397">
            <v>311834</v>
          </cell>
          <cell r="AP397">
            <v>3581700</v>
          </cell>
          <cell r="AQ397">
            <v>0</v>
          </cell>
          <cell r="AR397">
            <v>0</v>
          </cell>
          <cell r="AS397" t="str">
            <v>0</v>
          </cell>
          <cell r="AT397" t="str">
            <v>0</v>
          </cell>
          <cell r="AU397" t="str">
            <v>062</v>
          </cell>
          <cell r="AV397" t="str">
            <v>DINAS PENDIDIKAN - PPPK</v>
          </cell>
          <cell r="AW397" t="str">
            <v>SDN KARANG MEKAR 04</v>
          </cell>
          <cell r="AX397" t="str">
            <v>T - 10</v>
          </cell>
        </row>
        <row r="398">
          <cell r="A398" t="str">
            <v>199406012022211004</v>
          </cell>
          <cell r="B398" t="str">
            <v>MUHAMMAD ZAKARIA, S.Pd</v>
          </cell>
          <cell r="C398" t="str">
            <v>6371010106940016</v>
          </cell>
          <cell r="D398" t="str">
            <v>01-Jun-94</v>
          </cell>
          <cell r="F398" t="str">
            <v>JFU</v>
          </cell>
          <cell r="G398" t="str">
            <v>00</v>
          </cell>
          <cell r="H398" t="str">
            <v>III/a</v>
          </cell>
          <cell r="I398" t="str">
            <v>P3K</v>
          </cell>
          <cell r="K398" t="str">
            <v>TIDAK</v>
          </cell>
          <cell r="N398" t="str">
            <v>122</v>
          </cell>
          <cell r="O398" t="str">
            <v>BPD KALSEL</v>
          </cell>
          <cell r="P398" t="str">
            <v>937524650736000</v>
          </cell>
          <cell r="Q398" t="str">
            <v>0160301055948</v>
          </cell>
          <cell r="R398" t="str">
            <v>T0</v>
          </cell>
          <cell r="S398">
            <v>0</v>
          </cell>
          <cell r="T398">
            <v>0</v>
          </cell>
          <cell r="U398" t="str">
            <v>0</v>
          </cell>
          <cell r="V398">
            <v>2966500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185000</v>
          </cell>
          <cell r="AD398">
            <v>72420</v>
          </cell>
          <cell r="AE398">
            <v>0</v>
          </cell>
          <cell r="AF398">
            <v>6</v>
          </cell>
          <cell r="AG398">
            <v>126060</v>
          </cell>
          <cell r="AH398">
            <v>7120</v>
          </cell>
          <cell r="AI398">
            <v>21359</v>
          </cell>
          <cell r="AJ398">
            <v>96411</v>
          </cell>
          <cell r="AK398" t="str">
            <v>0</v>
          </cell>
          <cell r="AL398">
            <v>31515</v>
          </cell>
          <cell r="AM398">
            <v>0</v>
          </cell>
          <cell r="AN398" t="str">
            <v>0</v>
          </cell>
          <cell r="AO398">
            <v>282465</v>
          </cell>
          <cell r="AP398">
            <v>3096000</v>
          </cell>
          <cell r="AQ398">
            <v>0</v>
          </cell>
          <cell r="AR398">
            <v>0</v>
          </cell>
          <cell r="AS398" t="str">
            <v>0</v>
          </cell>
          <cell r="AT398" t="str">
            <v>0</v>
          </cell>
          <cell r="AU398" t="str">
            <v>062</v>
          </cell>
          <cell r="AV398" t="str">
            <v>DINAS PENDIDIKAN - PPPK</v>
          </cell>
          <cell r="AW398" t="str">
            <v>SDN KARANG MEKAR 04</v>
          </cell>
          <cell r="AX398" t="str">
            <v>T - 10</v>
          </cell>
        </row>
        <row r="399">
          <cell r="A399" t="str">
            <v>198202242022212013</v>
          </cell>
          <cell r="B399" t="str">
            <v>HENY KUSUMA WARDHANI, S.Pd</v>
          </cell>
          <cell r="C399" t="str">
            <v>6371036402820007</v>
          </cell>
          <cell r="D399" t="str">
            <v>24-Feb-82</v>
          </cell>
          <cell r="F399" t="str">
            <v>JFU</v>
          </cell>
          <cell r="G399" t="str">
            <v>00</v>
          </cell>
          <cell r="H399" t="str">
            <v>III/a</v>
          </cell>
          <cell r="I399" t="str">
            <v>P3K</v>
          </cell>
          <cell r="K399" t="str">
            <v>TIDAK</v>
          </cell>
          <cell r="N399" t="str">
            <v>122</v>
          </cell>
          <cell r="O399" t="str">
            <v>BPD KALSEL</v>
          </cell>
          <cell r="P399" t="str">
            <v>167252287731000</v>
          </cell>
          <cell r="Q399" t="str">
            <v>0010301155138</v>
          </cell>
          <cell r="R399" t="str">
            <v>T0</v>
          </cell>
          <cell r="S399">
            <v>0</v>
          </cell>
          <cell r="T399">
            <v>0</v>
          </cell>
          <cell r="U399" t="str">
            <v>0</v>
          </cell>
          <cell r="V399">
            <v>2966500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185000</v>
          </cell>
          <cell r="AD399">
            <v>72420</v>
          </cell>
          <cell r="AE399">
            <v>0</v>
          </cell>
          <cell r="AF399">
            <v>6</v>
          </cell>
          <cell r="AG399">
            <v>126060</v>
          </cell>
          <cell r="AH399">
            <v>7120</v>
          </cell>
          <cell r="AI399">
            <v>21359</v>
          </cell>
          <cell r="AJ399">
            <v>96411</v>
          </cell>
          <cell r="AK399" t="str">
            <v>0</v>
          </cell>
          <cell r="AL399">
            <v>31515</v>
          </cell>
          <cell r="AM399">
            <v>0</v>
          </cell>
          <cell r="AN399" t="str">
            <v>0</v>
          </cell>
          <cell r="AO399">
            <v>282465</v>
          </cell>
          <cell r="AP399">
            <v>3096000</v>
          </cell>
          <cell r="AQ399">
            <v>0</v>
          </cell>
          <cell r="AR399">
            <v>0</v>
          </cell>
          <cell r="AS399" t="str">
            <v>0</v>
          </cell>
          <cell r="AT399" t="str">
            <v>0</v>
          </cell>
          <cell r="AU399" t="str">
            <v>062</v>
          </cell>
          <cell r="AV399" t="str">
            <v>DINAS PENDIDIKAN - PPPK</v>
          </cell>
          <cell r="AW399" t="str">
            <v>SDN KARANG MEKAR 05</v>
          </cell>
          <cell r="AX399" t="str">
            <v>T - 11</v>
          </cell>
        </row>
        <row r="400">
          <cell r="A400" t="str">
            <v>198501202022212015</v>
          </cell>
          <cell r="B400" t="str">
            <v>SRI HARTATI, S.Pd.</v>
          </cell>
          <cell r="C400" t="str">
            <v>6371056001850011</v>
          </cell>
          <cell r="D400" t="str">
            <v>20-Jan-85</v>
          </cell>
          <cell r="F400" t="str">
            <v>JFU</v>
          </cell>
          <cell r="G400" t="str">
            <v>00</v>
          </cell>
          <cell r="H400" t="str">
            <v>III/a</v>
          </cell>
          <cell r="I400" t="str">
            <v>P3K</v>
          </cell>
          <cell r="K400" t="str">
            <v>YA</v>
          </cell>
          <cell r="M400" t="str">
            <v>AKHMAD JUBAIDI</v>
          </cell>
          <cell r="N400" t="str">
            <v>122</v>
          </cell>
          <cell r="O400" t="str">
            <v>BPD KALSEL</v>
          </cell>
          <cell r="P400" t="str">
            <v>156363921731000</v>
          </cell>
          <cell r="Q400" t="str">
            <v>0010301155329</v>
          </cell>
          <cell r="R400" t="str">
            <v>K3</v>
          </cell>
          <cell r="S400">
            <v>2</v>
          </cell>
          <cell r="T400">
            <v>1</v>
          </cell>
          <cell r="U400" t="str">
            <v>3</v>
          </cell>
          <cell r="V400">
            <v>2966500</v>
          </cell>
          <cell r="W400">
            <v>296650</v>
          </cell>
          <cell r="X400">
            <v>118660</v>
          </cell>
          <cell r="Y400">
            <v>415310</v>
          </cell>
          <cell r="Z400">
            <v>0</v>
          </cell>
          <cell r="AA400">
            <v>0</v>
          </cell>
          <cell r="AB400">
            <v>0</v>
          </cell>
          <cell r="AC400">
            <v>185000</v>
          </cell>
          <cell r="AD400">
            <v>289680</v>
          </cell>
          <cell r="AE400">
            <v>0</v>
          </cell>
          <cell r="AF400">
            <v>87</v>
          </cell>
          <cell r="AG400">
            <v>142672</v>
          </cell>
          <cell r="AH400">
            <v>7120</v>
          </cell>
          <cell r="AI400">
            <v>21359</v>
          </cell>
          <cell r="AJ400">
            <v>109909</v>
          </cell>
          <cell r="AK400" t="str">
            <v>0</v>
          </cell>
          <cell r="AL400">
            <v>35668</v>
          </cell>
          <cell r="AM400">
            <v>0</v>
          </cell>
          <cell r="AN400" t="str">
            <v>0</v>
          </cell>
          <cell r="AO400">
            <v>316728</v>
          </cell>
          <cell r="AP400">
            <v>3711000</v>
          </cell>
          <cell r="AQ400">
            <v>0</v>
          </cell>
          <cell r="AR400">
            <v>0</v>
          </cell>
          <cell r="AS400" t="str">
            <v>0</v>
          </cell>
          <cell r="AT400" t="str">
            <v>0</v>
          </cell>
          <cell r="AU400" t="str">
            <v>062</v>
          </cell>
          <cell r="AV400" t="str">
            <v>DINAS PENDIDIKAN - PPPK</v>
          </cell>
          <cell r="AW400" t="str">
            <v>SDN KARANG MEKAR 05</v>
          </cell>
          <cell r="AX400" t="str">
            <v>T - 11</v>
          </cell>
        </row>
        <row r="401">
          <cell r="A401" t="str">
            <v>198901232022212006</v>
          </cell>
          <cell r="B401" t="str">
            <v>ROHANA, S.Pd</v>
          </cell>
          <cell r="C401" t="str">
            <v>6371056301890004</v>
          </cell>
          <cell r="D401" t="str">
            <v>23-Jan-89</v>
          </cell>
          <cell r="F401" t="str">
            <v>JFU</v>
          </cell>
          <cell r="G401" t="str">
            <v>00</v>
          </cell>
          <cell r="H401" t="str">
            <v>III/a</v>
          </cell>
          <cell r="I401" t="str">
            <v>P3K</v>
          </cell>
          <cell r="K401" t="str">
            <v>YA</v>
          </cell>
          <cell r="M401" t="str">
            <v>AKHMAD MALIKI</v>
          </cell>
          <cell r="N401" t="str">
            <v>122</v>
          </cell>
          <cell r="O401" t="str">
            <v>BPD KALSEL</v>
          </cell>
          <cell r="P401" t="str">
            <v>844028233731000</v>
          </cell>
          <cell r="Q401" t="str">
            <v>0010301155293</v>
          </cell>
          <cell r="R401" t="str">
            <v>K2</v>
          </cell>
          <cell r="S401">
            <v>1</v>
          </cell>
          <cell r="T401">
            <v>1</v>
          </cell>
          <cell r="U401" t="str">
            <v>2</v>
          </cell>
          <cell r="V401">
            <v>2966500</v>
          </cell>
          <cell r="W401">
            <v>296650</v>
          </cell>
          <cell r="X401">
            <v>59330</v>
          </cell>
          <cell r="Y401">
            <v>355980</v>
          </cell>
          <cell r="Z401">
            <v>0</v>
          </cell>
          <cell r="AA401">
            <v>0</v>
          </cell>
          <cell r="AB401">
            <v>0</v>
          </cell>
          <cell r="AC401">
            <v>185000</v>
          </cell>
          <cell r="AD401">
            <v>217260</v>
          </cell>
          <cell r="AE401">
            <v>0</v>
          </cell>
          <cell r="AF401">
            <v>16</v>
          </cell>
          <cell r="AG401">
            <v>140299</v>
          </cell>
          <cell r="AH401">
            <v>7120</v>
          </cell>
          <cell r="AI401">
            <v>21359</v>
          </cell>
          <cell r="AJ401">
            <v>107981</v>
          </cell>
          <cell r="AK401" t="str">
            <v>0</v>
          </cell>
          <cell r="AL401">
            <v>35075</v>
          </cell>
          <cell r="AM401">
            <v>0</v>
          </cell>
          <cell r="AN401" t="str">
            <v>0</v>
          </cell>
          <cell r="AO401">
            <v>311834</v>
          </cell>
          <cell r="AP401">
            <v>3581700</v>
          </cell>
          <cell r="AQ401">
            <v>0</v>
          </cell>
          <cell r="AR401">
            <v>0</v>
          </cell>
          <cell r="AS401" t="str">
            <v>0</v>
          </cell>
          <cell r="AT401" t="str">
            <v>0</v>
          </cell>
          <cell r="AU401" t="str">
            <v>062</v>
          </cell>
          <cell r="AV401" t="str">
            <v>DINAS PENDIDIKAN - PPPK</v>
          </cell>
          <cell r="AW401" t="str">
            <v>SDN KARANG MEKAR 05</v>
          </cell>
          <cell r="AX401" t="str">
            <v>T - 11</v>
          </cell>
        </row>
        <row r="402">
          <cell r="A402" t="str">
            <v>199007302022212008</v>
          </cell>
          <cell r="B402" t="str">
            <v>KHAIRUNNISA, S.Pd</v>
          </cell>
          <cell r="C402" t="str">
            <v>6371027007900011</v>
          </cell>
          <cell r="D402" t="str">
            <v>30-Jul-90</v>
          </cell>
          <cell r="F402" t="str">
            <v>JFU</v>
          </cell>
          <cell r="G402" t="str">
            <v>00</v>
          </cell>
          <cell r="H402" t="str">
            <v>III/a</v>
          </cell>
          <cell r="I402" t="str">
            <v>P3K</v>
          </cell>
          <cell r="K402" t="str">
            <v>YA</v>
          </cell>
          <cell r="M402" t="str">
            <v>HENDRA</v>
          </cell>
          <cell r="N402" t="str">
            <v>122</v>
          </cell>
          <cell r="O402" t="str">
            <v>BPD KALSEL</v>
          </cell>
          <cell r="P402" t="str">
            <v>164659286731000</v>
          </cell>
          <cell r="Q402" t="str">
            <v>0320301022580</v>
          </cell>
          <cell r="R402" t="str">
            <v>K3</v>
          </cell>
          <cell r="S402">
            <v>2</v>
          </cell>
          <cell r="T402">
            <v>1</v>
          </cell>
          <cell r="U402" t="str">
            <v>3</v>
          </cell>
          <cell r="V402">
            <v>2966500</v>
          </cell>
          <cell r="W402">
            <v>296650</v>
          </cell>
          <cell r="X402">
            <v>118660</v>
          </cell>
          <cell r="Y402">
            <v>415310</v>
          </cell>
          <cell r="Z402">
            <v>0</v>
          </cell>
          <cell r="AA402">
            <v>0</v>
          </cell>
          <cell r="AB402">
            <v>0</v>
          </cell>
          <cell r="AC402">
            <v>185000</v>
          </cell>
          <cell r="AD402">
            <v>289680</v>
          </cell>
          <cell r="AE402">
            <v>0</v>
          </cell>
          <cell r="AF402">
            <v>87</v>
          </cell>
          <cell r="AG402">
            <v>142672</v>
          </cell>
          <cell r="AH402">
            <v>7120</v>
          </cell>
          <cell r="AI402">
            <v>21359</v>
          </cell>
          <cell r="AJ402">
            <v>109909</v>
          </cell>
          <cell r="AK402" t="str">
            <v>0</v>
          </cell>
          <cell r="AL402">
            <v>35668</v>
          </cell>
          <cell r="AM402">
            <v>0</v>
          </cell>
          <cell r="AN402" t="str">
            <v>0</v>
          </cell>
          <cell r="AO402">
            <v>316728</v>
          </cell>
          <cell r="AP402">
            <v>3711000</v>
          </cell>
          <cell r="AQ402">
            <v>0</v>
          </cell>
          <cell r="AR402">
            <v>0</v>
          </cell>
          <cell r="AS402" t="str">
            <v>0</v>
          </cell>
          <cell r="AT402" t="str">
            <v>0</v>
          </cell>
          <cell r="AU402" t="str">
            <v>062</v>
          </cell>
          <cell r="AV402" t="str">
            <v>DINAS PENDIDIKAN - PPPK</v>
          </cell>
          <cell r="AW402" t="str">
            <v>SDN KARANG MEKAR 05</v>
          </cell>
          <cell r="AX402" t="str">
            <v>T - 11</v>
          </cell>
        </row>
        <row r="403">
          <cell r="A403" t="str">
            <v>199111282022212006</v>
          </cell>
          <cell r="B403" t="str">
            <v>BRINDA NOVILDA ARISCA, S.Pd</v>
          </cell>
          <cell r="C403" t="str">
            <v>6371056811910006</v>
          </cell>
          <cell r="D403" t="str">
            <v>28-Nov-91</v>
          </cell>
          <cell r="F403" t="str">
            <v>JFU</v>
          </cell>
          <cell r="G403" t="str">
            <v>00</v>
          </cell>
          <cell r="H403" t="str">
            <v>III/a</v>
          </cell>
          <cell r="I403" t="str">
            <v>P3K</v>
          </cell>
          <cell r="K403" t="str">
            <v>YA</v>
          </cell>
          <cell r="M403" t="str">
            <v>ZEFRY ARBI ALKATIRI</v>
          </cell>
          <cell r="N403" t="str">
            <v>122</v>
          </cell>
          <cell r="O403" t="str">
            <v>BPD KALSEL</v>
          </cell>
          <cell r="P403" t="str">
            <v>902149806731000</v>
          </cell>
          <cell r="Q403" t="str">
            <v>0010301424062</v>
          </cell>
          <cell r="R403" t="str">
            <v>K3</v>
          </cell>
          <cell r="S403">
            <v>2</v>
          </cell>
          <cell r="T403">
            <v>1</v>
          </cell>
          <cell r="U403" t="str">
            <v>3</v>
          </cell>
          <cell r="V403">
            <v>2966500</v>
          </cell>
          <cell r="W403">
            <v>296650</v>
          </cell>
          <cell r="X403">
            <v>118660</v>
          </cell>
          <cell r="Y403">
            <v>415310</v>
          </cell>
          <cell r="Z403">
            <v>0</v>
          </cell>
          <cell r="AA403">
            <v>0</v>
          </cell>
          <cell r="AB403">
            <v>0</v>
          </cell>
          <cell r="AC403">
            <v>185000</v>
          </cell>
          <cell r="AD403">
            <v>289680</v>
          </cell>
          <cell r="AE403">
            <v>0</v>
          </cell>
          <cell r="AF403">
            <v>87</v>
          </cell>
          <cell r="AG403">
            <v>142672</v>
          </cell>
          <cell r="AH403">
            <v>7120</v>
          </cell>
          <cell r="AI403">
            <v>21359</v>
          </cell>
          <cell r="AJ403">
            <v>109909</v>
          </cell>
          <cell r="AK403" t="str">
            <v>0</v>
          </cell>
          <cell r="AL403">
            <v>35668</v>
          </cell>
          <cell r="AM403">
            <v>0</v>
          </cell>
          <cell r="AN403" t="str">
            <v>0</v>
          </cell>
          <cell r="AO403">
            <v>316728</v>
          </cell>
          <cell r="AP403">
            <v>3711000</v>
          </cell>
          <cell r="AQ403">
            <v>0</v>
          </cell>
          <cell r="AR403">
            <v>0</v>
          </cell>
          <cell r="AS403" t="str">
            <v>0</v>
          </cell>
          <cell r="AT403" t="str">
            <v>0</v>
          </cell>
          <cell r="AU403" t="str">
            <v>062</v>
          </cell>
          <cell r="AV403" t="str">
            <v>DINAS PENDIDIKAN - PPPK</v>
          </cell>
          <cell r="AW403" t="str">
            <v>SDN KARANG MEKAR 05</v>
          </cell>
          <cell r="AX403" t="str">
            <v>T - 11</v>
          </cell>
        </row>
        <row r="404">
          <cell r="A404" t="str">
            <v>199303012022212007</v>
          </cell>
          <cell r="B404" t="str">
            <v>MARIYATUL, S.Pd</v>
          </cell>
          <cell r="C404" t="str">
            <v>6304044103930001</v>
          </cell>
          <cell r="D404" t="str">
            <v>01-Mar-93</v>
          </cell>
          <cell r="F404" t="str">
            <v>JFU</v>
          </cell>
          <cell r="G404" t="str">
            <v>00</v>
          </cell>
          <cell r="H404" t="str">
            <v>III/a</v>
          </cell>
          <cell r="I404" t="str">
            <v>P3K</v>
          </cell>
          <cell r="K404" t="str">
            <v>YA</v>
          </cell>
          <cell r="M404" t="str">
            <v>JULIANTO SAMUDRA</v>
          </cell>
          <cell r="N404" t="str">
            <v>122</v>
          </cell>
          <cell r="O404" t="str">
            <v>BPD KALSEL</v>
          </cell>
          <cell r="P404" t="str">
            <v>742000540731000</v>
          </cell>
          <cell r="Q404" t="str">
            <v>0010301155312</v>
          </cell>
          <cell r="R404" t="str">
            <v>K3</v>
          </cell>
          <cell r="S404">
            <v>2</v>
          </cell>
          <cell r="T404">
            <v>1</v>
          </cell>
          <cell r="U404" t="str">
            <v>3</v>
          </cell>
          <cell r="V404">
            <v>2966500</v>
          </cell>
          <cell r="W404">
            <v>296650</v>
          </cell>
          <cell r="X404">
            <v>118660</v>
          </cell>
          <cell r="Y404">
            <v>415310</v>
          </cell>
          <cell r="Z404">
            <v>0</v>
          </cell>
          <cell r="AA404">
            <v>0</v>
          </cell>
          <cell r="AB404">
            <v>0</v>
          </cell>
          <cell r="AC404">
            <v>185000</v>
          </cell>
          <cell r="AD404">
            <v>289680</v>
          </cell>
          <cell r="AE404">
            <v>0</v>
          </cell>
          <cell r="AF404">
            <v>87</v>
          </cell>
          <cell r="AG404">
            <v>142672</v>
          </cell>
          <cell r="AH404">
            <v>7120</v>
          </cell>
          <cell r="AI404">
            <v>21359</v>
          </cell>
          <cell r="AJ404">
            <v>109909</v>
          </cell>
          <cell r="AK404" t="str">
            <v>0</v>
          </cell>
          <cell r="AL404">
            <v>35668</v>
          </cell>
          <cell r="AM404">
            <v>0</v>
          </cell>
          <cell r="AN404" t="str">
            <v>0</v>
          </cell>
          <cell r="AO404">
            <v>316728</v>
          </cell>
          <cell r="AP404">
            <v>3711000</v>
          </cell>
          <cell r="AQ404">
            <v>0</v>
          </cell>
          <cell r="AR404">
            <v>0</v>
          </cell>
          <cell r="AS404" t="str">
            <v>0</v>
          </cell>
          <cell r="AT404" t="str">
            <v>0</v>
          </cell>
          <cell r="AU404" t="str">
            <v>062</v>
          </cell>
          <cell r="AV404" t="str">
            <v>DINAS PENDIDIKAN - PPPK</v>
          </cell>
          <cell r="AW404" t="str">
            <v>SDN KARANG MEKAR 05</v>
          </cell>
          <cell r="AX404" t="str">
            <v>T - 11</v>
          </cell>
        </row>
        <row r="405">
          <cell r="A405" t="str">
            <v>199306112022212006</v>
          </cell>
          <cell r="B405" t="str">
            <v>SAPTARINA SASMITA DANIKA, S.Pd</v>
          </cell>
          <cell r="C405" t="str">
            <v>6371055106930005</v>
          </cell>
          <cell r="D405" t="str">
            <v>11-Jun-93</v>
          </cell>
          <cell r="F405" t="str">
            <v>JFU</v>
          </cell>
          <cell r="G405" t="str">
            <v>00</v>
          </cell>
          <cell r="H405" t="str">
            <v>III/a</v>
          </cell>
          <cell r="I405" t="str">
            <v>P3K</v>
          </cell>
          <cell r="K405" t="str">
            <v>YA</v>
          </cell>
          <cell r="M405" t="str">
            <v>IHSAN FAUZI</v>
          </cell>
          <cell r="N405" t="str">
            <v>122</v>
          </cell>
          <cell r="O405" t="str">
            <v>BPD KALSEL</v>
          </cell>
          <cell r="P405" t="str">
            <v>844027755731000</v>
          </cell>
          <cell r="Q405" t="str">
            <v>0010301152269</v>
          </cell>
          <cell r="R405" t="str">
            <v>K2</v>
          </cell>
          <cell r="S405">
            <v>1</v>
          </cell>
          <cell r="T405">
            <v>1</v>
          </cell>
          <cell r="U405" t="str">
            <v>2</v>
          </cell>
          <cell r="V405">
            <v>2966500</v>
          </cell>
          <cell r="W405">
            <v>296650</v>
          </cell>
          <cell r="X405">
            <v>59330</v>
          </cell>
          <cell r="Y405">
            <v>355980</v>
          </cell>
          <cell r="Z405">
            <v>0</v>
          </cell>
          <cell r="AA405">
            <v>0</v>
          </cell>
          <cell r="AB405">
            <v>0</v>
          </cell>
          <cell r="AC405">
            <v>185000</v>
          </cell>
          <cell r="AD405">
            <v>217260</v>
          </cell>
          <cell r="AE405">
            <v>0</v>
          </cell>
          <cell r="AF405">
            <v>16</v>
          </cell>
          <cell r="AG405">
            <v>140299</v>
          </cell>
          <cell r="AH405">
            <v>7120</v>
          </cell>
          <cell r="AI405">
            <v>21359</v>
          </cell>
          <cell r="AJ405">
            <v>107981</v>
          </cell>
          <cell r="AK405" t="str">
            <v>0</v>
          </cell>
          <cell r="AL405">
            <v>35075</v>
          </cell>
          <cell r="AM405">
            <v>0</v>
          </cell>
          <cell r="AN405" t="str">
            <v>0</v>
          </cell>
          <cell r="AO405">
            <v>311834</v>
          </cell>
          <cell r="AP405">
            <v>3581700</v>
          </cell>
          <cell r="AQ405">
            <v>0</v>
          </cell>
          <cell r="AR405">
            <v>0</v>
          </cell>
          <cell r="AS405" t="str">
            <v>0</v>
          </cell>
          <cell r="AT405" t="str">
            <v>0</v>
          </cell>
          <cell r="AU405" t="str">
            <v>062</v>
          </cell>
          <cell r="AV405" t="str">
            <v>DINAS PENDIDIKAN - PPPK</v>
          </cell>
          <cell r="AW405" t="str">
            <v>SDN KARANG MEKAR 05</v>
          </cell>
          <cell r="AX405" t="str">
            <v>T - 11</v>
          </cell>
        </row>
        <row r="406">
          <cell r="A406" t="str">
            <v>199510182022211002</v>
          </cell>
          <cell r="B406" t="str">
            <v>MARDANI, S.Pd.</v>
          </cell>
          <cell r="C406" t="str">
            <v>6303041810950005</v>
          </cell>
          <cell r="D406" t="str">
            <v>18-Oct-95</v>
          </cell>
          <cell r="F406" t="str">
            <v>JFU</v>
          </cell>
          <cell r="G406" t="str">
            <v>00</v>
          </cell>
          <cell r="H406" t="str">
            <v>III/a</v>
          </cell>
          <cell r="I406" t="str">
            <v>P3K</v>
          </cell>
          <cell r="K406" t="str">
            <v>TIDAK</v>
          </cell>
          <cell r="N406" t="str">
            <v>122</v>
          </cell>
          <cell r="O406" t="str">
            <v>BPD KALSEL</v>
          </cell>
          <cell r="P406" t="str">
            <v>911038909732000</v>
          </cell>
          <cell r="Q406" t="str">
            <v>3200588087</v>
          </cell>
          <cell r="R406" t="str">
            <v>T0</v>
          </cell>
          <cell r="S406">
            <v>0</v>
          </cell>
          <cell r="T406">
            <v>0</v>
          </cell>
          <cell r="U406" t="str">
            <v>0</v>
          </cell>
          <cell r="V406">
            <v>2966500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185000</v>
          </cell>
          <cell r="AD406">
            <v>72420</v>
          </cell>
          <cell r="AE406">
            <v>0</v>
          </cell>
          <cell r="AF406">
            <v>6</v>
          </cell>
          <cell r="AG406">
            <v>126060</v>
          </cell>
          <cell r="AH406">
            <v>7120</v>
          </cell>
          <cell r="AI406">
            <v>21359</v>
          </cell>
          <cell r="AJ406">
            <v>96411</v>
          </cell>
          <cell r="AK406" t="str">
            <v>0</v>
          </cell>
          <cell r="AL406">
            <v>31515</v>
          </cell>
          <cell r="AM406">
            <v>0</v>
          </cell>
          <cell r="AN406" t="str">
            <v>0</v>
          </cell>
          <cell r="AO406">
            <v>282465</v>
          </cell>
          <cell r="AP406">
            <v>3096000</v>
          </cell>
          <cell r="AQ406">
            <v>0</v>
          </cell>
          <cell r="AR406">
            <v>0</v>
          </cell>
          <cell r="AS406" t="str">
            <v>0</v>
          </cell>
          <cell r="AT406" t="str">
            <v>0</v>
          </cell>
          <cell r="AU406" t="str">
            <v>062</v>
          </cell>
          <cell r="AV406" t="str">
            <v>DINAS PENDIDIKAN - PPPK</v>
          </cell>
          <cell r="AW406" t="str">
            <v>SDN KARANG MEKAR 05</v>
          </cell>
          <cell r="AX406" t="str">
            <v>T - 11</v>
          </cell>
        </row>
        <row r="407">
          <cell r="A407" t="str">
            <v>199608142022211001</v>
          </cell>
          <cell r="B407" t="str">
            <v>ABDUL WAHID, S.Pd.</v>
          </cell>
          <cell r="C407" t="str">
            <v>6308021408960001</v>
          </cell>
          <cell r="D407" t="str">
            <v>14-Aug-96</v>
          </cell>
          <cell r="F407" t="str">
            <v>JFU</v>
          </cell>
          <cell r="G407" t="str">
            <v>00</v>
          </cell>
          <cell r="H407" t="str">
            <v>III/a</v>
          </cell>
          <cell r="I407" t="str">
            <v>P3K</v>
          </cell>
          <cell r="K407" t="str">
            <v>TIDAK</v>
          </cell>
          <cell r="N407" t="str">
            <v>122</v>
          </cell>
          <cell r="O407" t="str">
            <v>BPD KALSEL</v>
          </cell>
          <cell r="P407" t="str">
            <v>836418855731000</v>
          </cell>
          <cell r="Q407" t="str">
            <v>0160301056572</v>
          </cell>
          <cell r="R407" t="str">
            <v>T0</v>
          </cell>
          <cell r="S407">
            <v>0</v>
          </cell>
          <cell r="T407">
            <v>0</v>
          </cell>
          <cell r="U407" t="str">
            <v>0</v>
          </cell>
          <cell r="V407">
            <v>2966500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185000</v>
          </cell>
          <cell r="AD407">
            <v>72420</v>
          </cell>
          <cell r="AE407">
            <v>0</v>
          </cell>
          <cell r="AF407">
            <v>6</v>
          </cell>
          <cell r="AG407">
            <v>126060</v>
          </cell>
          <cell r="AH407">
            <v>7120</v>
          </cell>
          <cell r="AI407">
            <v>21359</v>
          </cell>
          <cell r="AJ407">
            <v>96411</v>
          </cell>
          <cell r="AK407" t="str">
            <v>0</v>
          </cell>
          <cell r="AL407">
            <v>31515</v>
          </cell>
          <cell r="AM407">
            <v>0</v>
          </cell>
          <cell r="AN407" t="str">
            <v>0</v>
          </cell>
          <cell r="AO407">
            <v>282465</v>
          </cell>
          <cell r="AP407">
            <v>3096000</v>
          </cell>
          <cell r="AQ407">
            <v>0</v>
          </cell>
          <cell r="AR407">
            <v>0</v>
          </cell>
          <cell r="AS407" t="str">
            <v>0</v>
          </cell>
          <cell r="AT407" t="str">
            <v>0</v>
          </cell>
          <cell r="AU407" t="str">
            <v>062</v>
          </cell>
          <cell r="AV407" t="str">
            <v>DINAS PENDIDIKAN - PPPK</v>
          </cell>
          <cell r="AW407" t="str">
            <v>SDN KARANG MEKAR 05</v>
          </cell>
          <cell r="AX407" t="str">
            <v>T - 11</v>
          </cell>
        </row>
        <row r="408">
          <cell r="A408" t="str">
            <v>197804092022212008</v>
          </cell>
          <cell r="B408" t="str">
            <v>HELLEYAWATI, S.Pd</v>
          </cell>
          <cell r="C408" t="str">
            <v>6371054904780009</v>
          </cell>
          <cell r="D408" t="str">
            <v>09-Apr-78</v>
          </cell>
          <cell r="F408" t="str">
            <v>JFU</v>
          </cell>
          <cell r="G408" t="str">
            <v>00</v>
          </cell>
          <cell r="H408" t="str">
            <v>III/a</v>
          </cell>
          <cell r="I408" t="str">
            <v>P3K</v>
          </cell>
          <cell r="K408" t="str">
            <v>YA</v>
          </cell>
          <cell r="M408" t="str">
            <v>YUNANI</v>
          </cell>
          <cell r="N408" t="str">
            <v>122</v>
          </cell>
          <cell r="O408" t="str">
            <v>BPD KALSEL</v>
          </cell>
          <cell r="P408" t="str">
            <v>779729581731000</v>
          </cell>
          <cell r="Q408" t="str">
            <v>0010301148392</v>
          </cell>
          <cell r="R408" t="str">
            <v>K1</v>
          </cell>
          <cell r="S408">
            <v>0</v>
          </cell>
          <cell r="T408">
            <v>1</v>
          </cell>
          <cell r="U408" t="str">
            <v>1</v>
          </cell>
          <cell r="V408">
            <v>2966500</v>
          </cell>
          <cell r="W408">
            <v>296650</v>
          </cell>
          <cell r="X408">
            <v>0</v>
          </cell>
          <cell r="Y408">
            <v>296650</v>
          </cell>
          <cell r="Z408">
            <v>0</v>
          </cell>
          <cell r="AA408">
            <v>0</v>
          </cell>
          <cell r="AB408">
            <v>0</v>
          </cell>
          <cell r="AC408">
            <v>185000</v>
          </cell>
          <cell r="AD408">
            <v>144840</v>
          </cell>
          <cell r="AE408">
            <v>0</v>
          </cell>
          <cell r="AF408">
            <v>44</v>
          </cell>
          <cell r="AG408">
            <v>137926</v>
          </cell>
          <cell r="AH408">
            <v>7120</v>
          </cell>
          <cell r="AI408">
            <v>21359</v>
          </cell>
          <cell r="AJ408">
            <v>106052</v>
          </cell>
          <cell r="AK408" t="str">
            <v>0</v>
          </cell>
          <cell r="AL408">
            <v>34482</v>
          </cell>
          <cell r="AM408">
            <v>0</v>
          </cell>
          <cell r="AN408" t="str">
            <v>0</v>
          </cell>
          <cell r="AO408">
            <v>306939</v>
          </cell>
          <cell r="AP408">
            <v>3452500</v>
          </cell>
          <cell r="AQ408">
            <v>0</v>
          </cell>
          <cell r="AR408">
            <v>0</v>
          </cell>
          <cell r="AS408" t="str">
            <v>0</v>
          </cell>
          <cell r="AT408" t="str">
            <v>0</v>
          </cell>
          <cell r="AU408" t="str">
            <v>062</v>
          </cell>
          <cell r="AV408" t="str">
            <v>DINAS PENDIDIKAN - PPPK</v>
          </cell>
          <cell r="AW408" t="str">
            <v>SDN KARANG MEKAR 06</v>
          </cell>
          <cell r="AX408" t="str">
            <v>T - 12</v>
          </cell>
        </row>
        <row r="409">
          <cell r="A409" t="str">
            <v>198104012022211004</v>
          </cell>
          <cell r="B409" t="str">
            <v>ZULFIKAR ACE, S.Pd.I</v>
          </cell>
          <cell r="C409" t="str">
            <v>6371020104810004</v>
          </cell>
          <cell r="D409" t="str">
            <v>01-Apr-81</v>
          </cell>
          <cell r="F409" t="str">
            <v>JFU</v>
          </cell>
          <cell r="G409" t="str">
            <v>00</v>
          </cell>
          <cell r="H409" t="str">
            <v>III/a</v>
          </cell>
          <cell r="I409" t="str">
            <v>P3K</v>
          </cell>
          <cell r="K409" t="str">
            <v>YA</v>
          </cell>
          <cell r="M409" t="str">
            <v>ASNAWIYAH</v>
          </cell>
          <cell r="N409" t="str">
            <v>122</v>
          </cell>
          <cell r="O409" t="str">
            <v>BPD KALSEL</v>
          </cell>
          <cell r="P409" t="str">
            <v>161516471731000</v>
          </cell>
          <cell r="Q409" t="str">
            <v>0380301008457</v>
          </cell>
          <cell r="R409" t="str">
            <v>K2</v>
          </cell>
          <cell r="S409">
            <v>1</v>
          </cell>
          <cell r="T409">
            <v>1</v>
          </cell>
          <cell r="U409" t="str">
            <v>2</v>
          </cell>
          <cell r="V409">
            <v>2966500</v>
          </cell>
          <cell r="W409">
            <v>296650</v>
          </cell>
          <cell r="X409">
            <v>59330</v>
          </cell>
          <cell r="Y409">
            <v>355980</v>
          </cell>
          <cell r="Z409">
            <v>0</v>
          </cell>
          <cell r="AA409">
            <v>0</v>
          </cell>
          <cell r="AB409">
            <v>0</v>
          </cell>
          <cell r="AC409">
            <v>185000</v>
          </cell>
          <cell r="AD409">
            <v>217260</v>
          </cell>
          <cell r="AE409">
            <v>0</v>
          </cell>
          <cell r="AF409">
            <v>16</v>
          </cell>
          <cell r="AG409">
            <v>140299</v>
          </cell>
          <cell r="AH409">
            <v>7120</v>
          </cell>
          <cell r="AI409">
            <v>21359</v>
          </cell>
          <cell r="AJ409">
            <v>107981</v>
          </cell>
          <cell r="AK409" t="str">
            <v>0</v>
          </cell>
          <cell r="AL409">
            <v>35075</v>
          </cell>
          <cell r="AM409">
            <v>0</v>
          </cell>
          <cell r="AN409" t="str">
            <v>0</v>
          </cell>
          <cell r="AO409">
            <v>311834</v>
          </cell>
          <cell r="AP409">
            <v>3581700</v>
          </cell>
          <cell r="AQ409">
            <v>0</v>
          </cell>
          <cell r="AR409">
            <v>0</v>
          </cell>
          <cell r="AS409" t="str">
            <v>0</v>
          </cell>
          <cell r="AT409" t="str">
            <v>0</v>
          </cell>
          <cell r="AU409" t="str">
            <v>062</v>
          </cell>
          <cell r="AV409" t="str">
            <v>DINAS PENDIDIKAN - PPPK</v>
          </cell>
          <cell r="AW409" t="str">
            <v>SDN KARANG MEKAR 06</v>
          </cell>
          <cell r="AX409" t="str">
            <v>T - 12</v>
          </cell>
        </row>
        <row r="410">
          <cell r="A410" t="str">
            <v>199210082022212009</v>
          </cell>
          <cell r="B410" t="str">
            <v>DIAN ARNIA TANJUNG, S.Pd</v>
          </cell>
          <cell r="C410" t="str">
            <v>6371044810920005</v>
          </cell>
          <cell r="D410" t="str">
            <v>08-Oct-92</v>
          </cell>
          <cell r="F410" t="str">
            <v>JFU</v>
          </cell>
          <cell r="G410" t="str">
            <v>00</v>
          </cell>
          <cell r="H410" t="str">
            <v>III/a</v>
          </cell>
          <cell r="I410" t="str">
            <v>P3K</v>
          </cell>
          <cell r="K410" t="str">
            <v>YA</v>
          </cell>
          <cell r="L410" t="str">
            <v/>
          </cell>
          <cell r="M410" t="str">
            <v>M. A. A. BAYU PRATAMA, S.Kom</v>
          </cell>
          <cell r="N410" t="str">
            <v>122</v>
          </cell>
          <cell r="O410" t="str">
            <v>BPD KALSEL</v>
          </cell>
          <cell r="P410" t="str">
            <v>828651471731000</v>
          </cell>
          <cell r="Q410" t="str">
            <v>0380301029228</v>
          </cell>
          <cell r="R410" t="str">
            <v>K1</v>
          </cell>
          <cell r="S410">
            <v>0</v>
          </cell>
          <cell r="T410">
            <v>1</v>
          </cell>
          <cell r="U410" t="str">
            <v>1</v>
          </cell>
          <cell r="V410">
            <v>2966500</v>
          </cell>
          <cell r="W410">
            <v>296650</v>
          </cell>
          <cell r="X410">
            <v>0</v>
          </cell>
          <cell r="Y410">
            <v>296650</v>
          </cell>
          <cell r="Z410">
            <v>0</v>
          </cell>
          <cell r="AA410">
            <v>0</v>
          </cell>
          <cell r="AB410">
            <v>0</v>
          </cell>
          <cell r="AC410">
            <v>185000</v>
          </cell>
          <cell r="AD410">
            <v>144840</v>
          </cell>
          <cell r="AE410">
            <v>0</v>
          </cell>
          <cell r="AF410">
            <v>44</v>
          </cell>
          <cell r="AG410">
            <v>137926</v>
          </cell>
          <cell r="AH410">
            <v>7120</v>
          </cell>
          <cell r="AI410">
            <v>21359</v>
          </cell>
          <cell r="AJ410">
            <v>106052</v>
          </cell>
          <cell r="AK410" t="str">
            <v>0</v>
          </cell>
          <cell r="AL410">
            <v>34482</v>
          </cell>
          <cell r="AM410">
            <v>0</v>
          </cell>
          <cell r="AN410" t="str">
            <v>0</v>
          </cell>
          <cell r="AO410">
            <v>306939</v>
          </cell>
          <cell r="AP410">
            <v>3452500</v>
          </cell>
          <cell r="AQ410">
            <v>0</v>
          </cell>
          <cell r="AR410">
            <v>0</v>
          </cell>
          <cell r="AS410" t="str">
            <v>0</v>
          </cell>
          <cell r="AT410" t="str">
            <v>0</v>
          </cell>
          <cell r="AU410" t="str">
            <v>062</v>
          </cell>
          <cell r="AV410" t="str">
            <v>DINAS PENDIDIKAN - PPPK</v>
          </cell>
          <cell r="AW410" t="str">
            <v>SDN KARANG MEKAR 06</v>
          </cell>
          <cell r="AX410" t="str">
            <v>T - 12</v>
          </cell>
        </row>
        <row r="411">
          <cell r="A411" t="str">
            <v>199710122022212003</v>
          </cell>
          <cell r="B411" t="str">
            <v>SITI FATIMAH, S.Pd</v>
          </cell>
          <cell r="C411" t="str">
            <v>6371055210970003</v>
          </cell>
          <cell r="D411" t="str">
            <v>12-Oct-97</v>
          </cell>
          <cell r="F411" t="str">
            <v>JFU</v>
          </cell>
          <cell r="G411" t="str">
            <v>00</v>
          </cell>
          <cell r="H411" t="str">
            <v>III/a</v>
          </cell>
          <cell r="I411" t="str">
            <v>P3K</v>
          </cell>
          <cell r="K411" t="str">
            <v>TIDAK</v>
          </cell>
          <cell r="N411" t="str">
            <v>122</v>
          </cell>
          <cell r="O411" t="str">
            <v>BPD KALSEL</v>
          </cell>
          <cell r="P411" t="str">
            <v>433468980731000</v>
          </cell>
          <cell r="Q411" t="str">
            <v>3200517708</v>
          </cell>
          <cell r="R411" t="str">
            <v>T0</v>
          </cell>
          <cell r="S411">
            <v>0</v>
          </cell>
          <cell r="T411">
            <v>0</v>
          </cell>
          <cell r="U411" t="str">
            <v>0</v>
          </cell>
          <cell r="V411">
            <v>2966500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185000</v>
          </cell>
          <cell r="AD411">
            <v>72420</v>
          </cell>
          <cell r="AE411">
            <v>0</v>
          </cell>
          <cell r="AF411">
            <v>6</v>
          </cell>
          <cell r="AG411">
            <v>126060</v>
          </cell>
          <cell r="AH411">
            <v>7120</v>
          </cell>
          <cell r="AI411">
            <v>21359</v>
          </cell>
          <cell r="AJ411">
            <v>96411</v>
          </cell>
          <cell r="AK411" t="str">
            <v>0</v>
          </cell>
          <cell r="AL411">
            <v>31515</v>
          </cell>
          <cell r="AM411">
            <v>0</v>
          </cell>
          <cell r="AN411" t="str">
            <v>0</v>
          </cell>
          <cell r="AO411">
            <v>282465</v>
          </cell>
          <cell r="AP411">
            <v>3096000</v>
          </cell>
          <cell r="AQ411">
            <v>0</v>
          </cell>
          <cell r="AR411">
            <v>0</v>
          </cell>
          <cell r="AS411" t="str">
            <v>0</v>
          </cell>
          <cell r="AT411" t="str">
            <v>0</v>
          </cell>
          <cell r="AU411" t="str">
            <v>062</v>
          </cell>
          <cell r="AV411" t="str">
            <v>DINAS PENDIDIKAN - PPPK</v>
          </cell>
          <cell r="AW411" t="str">
            <v>SDN KARANG MEKAR 06</v>
          </cell>
          <cell r="AX411" t="str">
            <v>T - 12</v>
          </cell>
        </row>
        <row r="412">
          <cell r="A412" t="str">
            <v>199805142022211001</v>
          </cell>
          <cell r="B412" t="str">
            <v>MUHAMMAD ARMY AKBAR, S.Pd</v>
          </cell>
          <cell r="C412" t="str">
            <v>6371011405980004</v>
          </cell>
          <cell r="D412" t="str">
            <v>14-May-98</v>
          </cell>
          <cell r="F412" t="str">
            <v>JFU</v>
          </cell>
          <cell r="G412" t="str">
            <v>00</v>
          </cell>
          <cell r="H412" t="str">
            <v>III/a</v>
          </cell>
          <cell r="I412" t="str">
            <v>P3K</v>
          </cell>
          <cell r="K412" t="str">
            <v>TIDAK</v>
          </cell>
          <cell r="N412" t="str">
            <v>122</v>
          </cell>
          <cell r="O412" t="str">
            <v>BPD KALSEL</v>
          </cell>
          <cell r="P412" t="str">
            <v>852159383731000</v>
          </cell>
          <cell r="Q412" t="str">
            <v>3200510495</v>
          </cell>
          <cell r="R412" t="str">
            <v>T0</v>
          </cell>
          <cell r="S412">
            <v>0</v>
          </cell>
          <cell r="T412">
            <v>0</v>
          </cell>
          <cell r="U412" t="str">
            <v>0</v>
          </cell>
          <cell r="V412">
            <v>2966500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185000</v>
          </cell>
          <cell r="AD412">
            <v>72420</v>
          </cell>
          <cell r="AE412">
            <v>0</v>
          </cell>
          <cell r="AF412">
            <v>6</v>
          </cell>
          <cell r="AG412">
            <v>126060</v>
          </cell>
          <cell r="AH412">
            <v>7120</v>
          </cell>
          <cell r="AI412">
            <v>21359</v>
          </cell>
          <cell r="AJ412">
            <v>96411</v>
          </cell>
          <cell r="AK412" t="str">
            <v>0</v>
          </cell>
          <cell r="AL412">
            <v>31515</v>
          </cell>
          <cell r="AM412">
            <v>0</v>
          </cell>
          <cell r="AN412" t="str">
            <v>0</v>
          </cell>
          <cell r="AO412">
            <v>282465</v>
          </cell>
          <cell r="AP412">
            <v>3096000</v>
          </cell>
          <cell r="AQ412">
            <v>0</v>
          </cell>
          <cell r="AR412">
            <v>0</v>
          </cell>
          <cell r="AS412" t="str">
            <v>0</v>
          </cell>
          <cell r="AT412" t="str">
            <v>0</v>
          </cell>
          <cell r="AU412" t="str">
            <v>062</v>
          </cell>
          <cell r="AV412" t="str">
            <v>DINAS PENDIDIKAN - PPPK</v>
          </cell>
          <cell r="AW412" t="str">
            <v>SDN KARANG MEKAR 06</v>
          </cell>
          <cell r="AX412" t="str">
            <v>T - 12</v>
          </cell>
        </row>
        <row r="413">
          <cell r="A413" t="str">
            <v>198301212022212015</v>
          </cell>
          <cell r="B413" t="str">
            <v>SRI WILDALIANTI, S.Pd</v>
          </cell>
          <cell r="C413" t="str">
            <v>6371016101830008</v>
          </cell>
          <cell r="D413" t="str">
            <v>21-Jan-83</v>
          </cell>
          <cell r="F413" t="str">
            <v>JFU</v>
          </cell>
          <cell r="G413" t="str">
            <v>00</v>
          </cell>
          <cell r="H413" t="str">
            <v>III/a</v>
          </cell>
          <cell r="I413" t="str">
            <v>P3K</v>
          </cell>
          <cell r="K413" t="str">
            <v>YA</v>
          </cell>
          <cell r="M413" t="str">
            <v>AKHMAD GAJALI</v>
          </cell>
          <cell r="N413" t="str">
            <v>122</v>
          </cell>
          <cell r="O413" t="str">
            <v>BPD KALSEL</v>
          </cell>
          <cell r="P413" t="str">
            <v>156041600731000</v>
          </cell>
          <cell r="Q413" t="str">
            <v>0010301153625</v>
          </cell>
          <cell r="R413" t="str">
            <v>K3</v>
          </cell>
          <cell r="S413">
            <v>2</v>
          </cell>
          <cell r="T413">
            <v>1</v>
          </cell>
          <cell r="U413" t="str">
            <v>3</v>
          </cell>
          <cell r="V413">
            <v>2966500</v>
          </cell>
          <cell r="W413">
            <v>296650</v>
          </cell>
          <cell r="X413">
            <v>118660</v>
          </cell>
          <cell r="Y413">
            <v>415310</v>
          </cell>
          <cell r="Z413">
            <v>0</v>
          </cell>
          <cell r="AA413">
            <v>0</v>
          </cell>
          <cell r="AB413">
            <v>0</v>
          </cell>
          <cell r="AC413">
            <v>185000</v>
          </cell>
          <cell r="AD413">
            <v>289680</v>
          </cell>
          <cell r="AE413">
            <v>0</v>
          </cell>
          <cell r="AF413">
            <v>87</v>
          </cell>
          <cell r="AG413">
            <v>142672</v>
          </cell>
          <cell r="AH413">
            <v>7120</v>
          </cell>
          <cell r="AI413">
            <v>21359</v>
          </cell>
          <cell r="AJ413">
            <v>109909</v>
          </cell>
          <cell r="AK413" t="str">
            <v>0</v>
          </cell>
          <cell r="AL413">
            <v>35668</v>
          </cell>
          <cell r="AM413">
            <v>0</v>
          </cell>
          <cell r="AN413" t="str">
            <v>0</v>
          </cell>
          <cell r="AO413">
            <v>316728</v>
          </cell>
          <cell r="AP413">
            <v>3711000</v>
          </cell>
          <cell r="AQ413">
            <v>0</v>
          </cell>
          <cell r="AR413">
            <v>0</v>
          </cell>
          <cell r="AS413" t="str">
            <v>0</v>
          </cell>
          <cell r="AT413" t="str">
            <v>0</v>
          </cell>
          <cell r="AU413" t="str">
            <v>062</v>
          </cell>
          <cell r="AV413" t="str">
            <v>DINAS PENDIDIKAN - PPPK</v>
          </cell>
          <cell r="AW413" t="str">
            <v>SDN KARANG MEKAR 08</v>
          </cell>
          <cell r="AX413" t="str">
            <v>T - 14</v>
          </cell>
        </row>
        <row r="414">
          <cell r="A414" t="str">
            <v>198806252022212007</v>
          </cell>
          <cell r="B414" t="str">
            <v>MUFIDA YUNIKA, S.Pd</v>
          </cell>
          <cell r="C414" t="str">
            <v>6371046506880004</v>
          </cell>
          <cell r="D414" t="str">
            <v>25-Jun-88</v>
          </cell>
          <cell r="F414" t="str">
            <v>JFU</v>
          </cell>
          <cell r="G414" t="str">
            <v>00</v>
          </cell>
          <cell r="H414" t="str">
            <v>III/a</v>
          </cell>
          <cell r="I414" t="str">
            <v>P3K</v>
          </cell>
          <cell r="K414" t="str">
            <v>YA</v>
          </cell>
          <cell r="M414" t="str">
            <v>FITRYADY</v>
          </cell>
          <cell r="N414" t="str">
            <v>122</v>
          </cell>
          <cell r="O414" t="str">
            <v>BPD KALSEL</v>
          </cell>
          <cell r="P414" t="str">
            <v>940730773731000</v>
          </cell>
          <cell r="Q414" t="str">
            <v>0010301153729</v>
          </cell>
          <cell r="R414" t="str">
            <v>K3</v>
          </cell>
          <cell r="S414">
            <v>2</v>
          </cell>
          <cell r="T414">
            <v>1</v>
          </cell>
          <cell r="U414" t="str">
            <v>3</v>
          </cell>
          <cell r="V414">
            <v>2966500</v>
          </cell>
          <cell r="W414">
            <v>296650</v>
          </cell>
          <cell r="X414">
            <v>118660</v>
          </cell>
          <cell r="Y414">
            <v>415310</v>
          </cell>
          <cell r="Z414">
            <v>0</v>
          </cell>
          <cell r="AA414">
            <v>0</v>
          </cell>
          <cell r="AB414">
            <v>0</v>
          </cell>
          <cell r="AC414">
            <v>185000</v>
          </cell>
          <cell r="AD414">
            <v>289680</v>
          </cell>
          <cell r="AE414">
            <v>0</v>
          </cell>
          <cell r="AF414">
            <v>87</v>
          </cell>
          <cell r="AG414">
            <v>142672</v>
          </cell>
          <cell r="AH414">
            <v>7120</v>
          </cell>
          <cell r="AI414">
            <v>21359</v>
          </cell>
          <cell r="AJ414">
            <v>109909</v>
          </cell>
          <cell r="AK414" t="str">
            <v>0</v>
          </cell>
          <cell r="AL414">
            <v>35668</v>
          </cell>
          <cell r="AM414">
            <v>0</v>
          </cell>
          <cell r="AN414" t="str">
            <v>0</v>
          </cell>
          <cell r="AO414">
            <v>316728</v>
          </cell>
          <cell r="AP414">
            <v>3711000</v>
          </cell>
          <cell r="AQ414">
            <v>0</v>
          </cell>
          <cell r="AR414">
            <v>0</v>
          </cell>
          <cell r="AS414" t="str">
            <v>0</v>
          </cell>
          <cell r="AT414" t="str">
            <v>0</v>
          </cell>
          <cell r="AU414" t="str">
            <v>062</v>
          </cell>
          <cell r="AV414" t="str">
            <v>DINAS PENDIDIKAN - PPPK</v>
          </cell>
          <cell r="AW414" t="str">
            <v>SDN KARANG MEKAR 08</v>
          </cell>
          <cell r="AX414" t="str">
            <v>T - 14</v>
          </cell>
        </row>
        <row r="415">
          <cell r="A415" t="str">
            <v>199502032022212007</v>
          </cell>
          <cell r="B415" t="str">
            <v>KHAIRUN NISA, S.Pd</v>
          </cell>
          <cell r="C415" t="str">
            <v>6371024302950008</v>
          </cell>
          <cell r="D415" t="str">
            <v>03-Feb-95</v>
          </cell>
          <cell r="F415" t="str">
            <v>JFU</v>
          </cell>
          <cell r="G415" t="str">
            <v>00</v>
          </cell>
          <cell r="H415" t="str">
            <v>III/a</v>
          </cell>
          <cell r="I415" t="str">
            <v>P3K</v>
          </cell>
          <cell r="K415" t="str">
            <v>YA</v>
          </cell>
          <cell r="M415" t="str">
            <v>M. REZKI RAHMAN</v>
          </cell>
          <cell r="N415" t="str">
            <v>122</v>
          </cell>
          <cell r="O415" t="str">
            <v>BPD KALSEL</v>
          </cell>
          <cell r="P415" t="str">
            <v>938021581736000</v>
          </cell>
          <cell r="Q415" t="str">
            <v>0180306002751</v>
          </cell>
          <cell r="R415" t="str">
            <v>K2</v>
          </cell>
          <cell r="S415">
            <v>1</v>
          </cell>
          <cell r="T415">
            <v>1</v>
          </cell>
          <cell r="U415" t="str">
            <v>2</v>
          </cell>
          <cell r="V415">
            <v>2966500</v>
          </cell>
          <cell r="W415">
            <v>296650</v>
          </cell>
          <cell r="X415">
            <v>59330</v>
          </cell>
          <cell r="Y415">
            <v>355980</v>
          </cell>
          <cell r="Z415">
            <v>0</v>
          </cell>
          <cell r="AA415">
            <v>0</v>
          </cell>
          <cell r="AB415">
            <v>0</v>
          </cell>
          <cell r="AC415">
            <v>185000</v>
          </cell>
          <cell r="AD415">
            <v>217260</v>
          </cell>
          <cell r="AE415">
            <v>0</v>
          </cell>
          <cell r="AF415">
            <v>16</v>
          </cell>
          <cell r="AG415">
            <v>140299</v>
          </cell>
          <cell r="AH415">
            <v>7120</v>
          </cell>
          <cell r="AI415">
            <v>21359</v>
          </cell>
          <cell r="AJ415">
            <v>107981</v>
          </cell>
          <cell r="AK415" t="str">
            <v>0</v>
          </cell>
          <cell r="AL415">
            <v>35075</v>
          </cell>
          <cell r="AM415">
            <v>0</v>
          </cell>
          <cell r="AN415" t="str">
            <v>0</v>
          </cell>
          <cell r="AO415">
            <v>311834</v>
          </cell>
          <cell r="AP415">
            <v>3581700</v>
          </cell>
          <cell r="AQ415">
            <v>0</v>
          </cell>
          <cell r="AR415">
            <v>0</v>
          </cell>
          <cell r="AS415" t="str">
            <v>0</v>
          </cell>
          <cell r="AT415" t="str">
            <v>0</v>
          </cell>
          <cell r="AU415" t="str">
            <v>062</v>
          </cell>
          <cell r="AV415" t="str">
            <v>DINAS PENDIDIKAN - PPPK</v>
          </cell>
          <cell r="AW415" t="str">
            <v>SDN KARANG MEKAR 08</v>
          </cell>
          <cell r="AX415" t="str">
            <v>T - 14</v>
          </cell>
        </row>
        <row r="416">
          <cell r="A416" t="str">
            <v>197206092022212005</v>
          </cell>
          <cell r="B416" t="str">
            <v>HERNITATI, S.Ag</v>
          </cell>
          <cell r="C416" t="str">
            <v>6371024906720006</v>
          </cell>
          <cell r="D416" t="str">
            <v>09-Jun-72</v>
          </cell>
          <cell r="F416" t="str">
            <v>JFU</v>
          </cell>
          <cell r="G416" t="str">
            <v>00</v>
          </cell>
          <cell r="H416" t="str">
            <v>III/a</v>
          </cell>
          <cell r="I416" t="str">
            <v>P3K</v>
          </cell>
          <cell r="K416" t="str">
            <v>TIDAK</v>
          </cell>
          <cell r="N416" t="str">
            <v>122</v>
          </cell>
          <cell r="O416" t="str">
            <v>BPD KALSEL</v>
          </cell>
          <cell r="P416" t="str">
            <v>160346268731000</v>
          </cell>
          <cell r="Q416" t="str">
            <v>3200512153</v>
          </cell>
          <cell r="R416" t="str">
            <v>T0</v>
          </cell>
          <cell r="S416">
            <v>0</v>
          </cell>
          <cell r="T416">
            <v>0</v>
          </cell>
          <cell r="U416" t="str">
            <v>0</v>
          </cell>
          <cell r="V416">
            <v>2966500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185000</v>
          </cell>
          <cell r="AD416">
            <v>72420</v>
          </cell>
          <cell r="AE416">
            <v>0</v>
          </cell>
          <cell r="AF416">
            <v>6</v>
          </cell>
          <cell r="AG416">
            <v>126060</v>
          </cell>
          <cell r="AH416">
            <v>7120</v>
          </cell>
          <cell r="AI416">
            <v>21359</v>
          </cell>
          <cell r="AJ416">
            <v>96411</v>
          </cell>
          <cell r="AK416" t="str">
            <v>0</v>
          </cell>
          <cell r="AL416">
            <v>31515</v>
          </cell>
          <cell r="AM416">
            <v>0</v>
          </cell>
          <cell r="AN416" t="str">
            <v>0</v>
          </cell>
          <cell r="AO416">
            <v>282465</v>
          </cell>
          <cell r="AP416">
            <v>3096000</v>
          </cell>
          <cell r="AQ416">
            <v>0</v>
          </cell>
          <cell r="AR416">
            <v>0</v>
          </cell>
          <cell r="AS416" t="str">
            <v>0</v>
          </cell>
          <cell r="AT416" t="str">
            <v>0</v>
          </cell>
          <cell r="AU416" t="str">
            <v>062</v>
          </cell>
          <cell r="AV416" t="str">
            <v>DINAS PENDIDIKAN - PPPK</v>
          </cell>
          <cell r="AW416" t="str">
            <v>SDN KARANG MEKAR 09</v>
          </cell>
          <cell r="AX416" t="str">
            <v>T - 15</v>
          </cell>
        </row>
        <row r="417">
          <cell r="A417" t="str">
            <v>197404102022212004</v>
          </cell>
          <cell r="B417" t="str">
            <v>RUSMIYATI, S.Pd</v>
          </cell>
          <cell r="C417" t="str">
            <v>6303045004740002</v>
          </cell>
          <cell r="D417" t="str">
            <v>10-Apr-74</v>
          </cell>
          <cell r="F417" t="str">
            <v>JFU</v>
          </cell>
          <cell r="G417" t="str">
            <v>00</v>
          </cell>
          <cell r="H417" t="str">
            <v>III/a</v>
          </cell>
          <cell r="I417" t="str">
            <v>P3K</v>
          </cell>
          <cell r="K417" t="str">
            <v>TIDAK</v>
          </cell>
          <cell r="N417" t="str">
            <v>122</v>
          </cell>
          <cell r="O417" t="str">
            <v>BPD KALSEL</v>
          </cell>
          <cell r="P417" t="str">
            <v>165276593731000</v>
          </cell>
          <cell r="Q417" t="str">
            <v>3200510525</v>
          </cell>
          <cell r="R417" t="str">
            <v>T0</v>
          </cell>
          <cell r="S417">
            <v>0</v>
          </cell>
          <cell r="T417">
            <v>0</v>
          </cell>
          <cell r="U417" t="str">
            <v>0</v>
          </cell>
          <cell r="V417">
            <v>2966500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185000</v>
          </cell>
          <cell r="AD417">
            <v>72420</v>
          </cell>
          <cell r="AE417">
            <v>0</v>
          </cell>
          <cell r="AF417">
            <v>6</v>
          </cell>
          <cell r="AG417">
            <v>126060</v>
          </cell>
          <cell r="AH417">
            <v>7120</v>
          </cell>
          <cell r="AI417">
            <v>21359</v>
          </cell>
          <cell r="AJ417">
            <v>96411</v>
          </cell>
          <cell r="AK417" t="str">
            <v>0</v>
          </cell>
          <cell r="AL417">
            <v>31515</v>
          </cell>
          <cell r="AM417">
            <v>0</v>
          </cell>
          <cell r="AN417" t="str">
            <v>0</v>
          </cell>
          <cell r="AO417">
            <v>282465</v>
          </cell>
          <cell r="AP417">
            <v>3096000</v>
          </cell>
          <cell r="AQ417">
            <v>0</v>
          </cell>
          <cell r="AR417">
            <v>0</v>
          </cell>
          <cell r="AS417" t="str">
            <v>0</v>
          </cell>
          <cell r="AT417" t="str">
            <v>0</v>
          </cell>
          <cell r="AU417" t="str">
            <v>062</v>
          </cell>
          <cell r="AV417" t="str">
            <v>DINAS PENDIDIKAN - PPPK</v>
          </cell>
          <cell r="AW417" t="str">
            <v>SDN KARANG MEKAR 09</v>
          </cell>
          <cell r="AX417" t="str">
            <v>T - 15</v>
          </cell>
        </row>
        <row r="418">
          <cell r="A418" t="str">
            <v>198304032022212008</v>
          </cell>
          <cell r="B418" t="str">
            <v>AIDA SUSANTI, S.Pd</v>
          </cell>
          <cell r="C418" t="str">
            <v>6371024304830014</v>
          </cell>
          <cell r="D418" t="str">
            <v>03-Apr-83</v>
          </cell>
          <cell r="F418" t="str">
            <v>JFU</v>
          </cell>
          <cell r="G418" t="str">
            <v>00</v>
          </cell>
          <cell r="H418" t="str">
            <v>III/a</v>
          </cell>
          <cell r="I418" t="str">
            <v>P3K</v>
          </cell>
          <cell r="K418" t="str">
            <v>TIDAK</v>
          </cell>
          <cell r="N418" t="str">
            <v>122</v>
          </cell>
          <cell r="O418" t="str">
            <v>BPD KALSEL</v>
          </cell>
          <cell r="P418" t="str">
            <v>902161744736000</v>
          </cell>
          <cell r="Q418" t="str">
            <v>3200587811</v>
          </cell>
          <cell r="R418" t="str">
            <v>T0</v>
          </cell>
          <cell r="S418">
            <v>0</v>
          </cell>
          <cell r="T418">
            <v>0</v>
          </cell>
          <cell r="U418" t="str">
            <v>0</v>
          </cell>
          <cell r="V418">
            <v>2966500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185000</v>
          </cell>
          <cell r="AD418">
            <v>72420</v>
          </cell>
          <cell r="AE418">
            <v>0</v>
          </cell>
          <cell r="AF418">
            <v>6</v>
          </cell>
          <cell r="AG418">
            <v>126060</v>
          </cell>
          <cell r="AH418">
            <v>7120</v>
          </cell>
          <cell r="AI418">
            <v>21359</v>
          </cell>
          <cell r="AJ418">
            <v>96411</v>
          </cell>
          <cell r="AK418" t="str">
            <v>0</v>
          </cell>
          <cell r="AL418">
            <v>31515</v>
          </cell>
          <cell r="AM418">
            <v>0</v>
          </cell>
          <cell r="AN418" t="str">
            <v>0</v>
          </cell>
          <cell r="AO418">
            <v>282465</v>
          </cell>
          <cell r="AP418">
            <v>3096000</v>
          </cell>
          <cell r="AQ418">
            <v>0</v>
          </cell>
          <cell r="AR418">
            <v>0</v>
          </cell>
          <cell r="AS418" t="str">
            <v>0</v>
          </cell>
          <cell r="AT418" t="str">
            <v>0</v>
          </cell>
          <cell r="AU418" t="str">
            <v>062</v>
          </cell>
          <cell r="AV418" t="str">
            <v>DINAS PENDIDIKAN - PPPK</v>
          </cell>
          <cell r="AW418" t="str">
            <v>SDN KARANG MEKAR 09</v>
          </cell>
          <cell r="AX418" t="str">
            <v>T - 15</v>
          </cell>
        </row>
        <row r="419">
          <cell r="A419" t="str">
            <v>198512272022212017</v>
          </cell>
          <cell r="B419" t="str">
            <v>RAHMI REHANI, S.Pd</v>
          </cell>
          <cell r="C419" t="str">
            <v>6303036712850003</v>
          </cell>
          <cell r="D419" t="str">
            <v>27-Dec-85</v>
          </cell>
          <cell r="F419" t="str">
            <v>JFU</v>
          </cell>
          <cell r="G419" t="str">
            <v>00</v>
          </cell>
          <cell r="H419" t="str">
            <v>III/a</v>
          </cell>
          <cell r="I419" t="str">
            <v>P3K</v>
          </cell>
          <cell r="K419" t="str">
            <v>TIDAK</v>
          </cell>
          <cell r="N419" t="str">
            <v>122</v>
          </cell>
          <cell r="O419" t="str">
            <v>BPD KALSEL</v>
          </cell>
          <cell r="P419" t="str">
            <v>961400322732000</v>
          </cell>
          <cell r="Q419" t="str">
            <v>3200588214</v>
          </cell>
          <cell r="R419" t="str">
            <v>T0</v>
          </cell>
          <cell r="S419">
            <v>0</v>
          </cell>
          <cell r="T419">
            <v>0</v>
          </cell>
          <cell r="U419" t="str">
            <v>0</v>
          </cell>
          <cell r="V419">
            <v>2966500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185000</v>
          </cell>
          <cell r="AD419">
            <v>72420</v>
          </cell>
          <cell r="AE419">
            <v>0</v>
          </cell>
          <cell r="AF419">
            <v>6</v>
          </cell>
          <cell r="AG419">
            <v>126060</v>
          </cell>
          <cell r="AH419">
            <v>7120</v>
          </cell>
          <cell r="AI419">
            <v>21359</v>
          </cell>
          <cell r="AJ419">
            <v>96411</v>
          </cell>
          <cell r="AK419" t="str">
            <v>0</v>
          </cell>
          <cell r="AL419">
            <v>31515</v>
          </cell>
          <cell r="AM419">
            <v>0</v>
          </cell>
          <cell r="AN419" t="str">
            <v>0</v>
          </cell>
          <cell r="AO419">
            <v>282465</v>
          </cell>
          <cell r="AP419">
            <v>3096000</v>
          </cell>
          <cell r="AQ419">
            <v>0</v>
          </cell>
          <cell r="AR419">
            <v>0</v>
          </cell>
          <cell r="AS419" t="str">
            <v>0</v>
          </cell>
          <cell r="AT419" t="str">
            <v>0</v>
          </cell>
          <cell r="AU419" t="str">
            <v>062</v>
          </cell>
          <cell r="AV419" t="str">
            <v>DINAS PENDIDIKAN - PPPK</v>
          </cell>
          <cell r="AW419" t="str">
            <v>SDN KARANG MEKAR 09</v>
          </cell>
          <cell r="AX419" t="str">
            <v>T - 15</v>
          </cell>
        </row>
        <row r="420">
          <cell r="A420" t="str">
            <v>199011012022212008</v>
          </cell>
          <cell r="B420" t="str">
            <v>HUMAIRO, S.Pd</v>
          </cell>
          <cell r="C420" t="str">
            <v>6371044111900004</v>
          </cell>
          <cell r="D420" t="str">
            <v>01-Nov-90</v>
          </cell>
          <cell r="F420" t="str">
            <v>JFU</v>
          </cell>
          <cell r="G420" t="str">
            <v>00</v>
          </cell>
          <cell r="H420" t="str">
            <v>III/a</v>
          </cell>
          <cell r="I420" t="str">
            <v>P3K</v>
          </cell>
          <cell r="K420" t="str">
            <v>TIDAK</v>
          </cell>
          <cell r="N420" t="str">
            <v>122</v>
          </cell>
          <cell r="O420" t="str">
            <v>BPD KALSEL</v>
          </cell>
          <cell r="P420" t="str">
            <v>976957456731000</v>
          </cell>
          <cell r="Q420" t="str">
            <v>3200588068</v>
          </cell>
          <cell r="R420" t="str">
            <v>T0</v>
          </cell>
          <cell r="S420">
            <v>0</v>
          </cell>
          <cell r="T420">
            <v>0</v>
          </cell>
          <cell r="U420" t="str">
            <v>0</v>
          </cell>
          <cell r="V420">
            <v>2966500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185000</v>
          </cell>
          <cell r="AD420">
            <v>72420</v>
          </cell>
          <cell r="AE420">
            <v>0</v>
          </cell>
          <cell r="AF420">
            <v>6</v>
          </cell>
          <cell r="AG420">
            <v>126060</v>
          </cell>
          <cell r="AH420">
            <v>7120</v>
          </cell>
          <cell r="AI420">
            <v>21359</v>
          </cell>
          <cell r="AJ420">
            <v>96411</v>
          </cell>
          <cell r="AK420" t="str">
            <v>0</v>
          </cell>
          <cell r="AL420">
            <v>31515</v>
          </cell>
          <cell r="AM420">
            <v>0</v>
          </cell>
          <cell r="AN420" t="str">
            <v>0</v>
          </cell>
          <cell r="AO420">
            <v>282465</v>
          </cell>
          <cell r="AP420">
            <v>3096000</v>
          </cell>
          <cell r="AQ420">
            <v>0</v>
          </cell>
          <cell r="AR420">
            <v>0</v>
          </cell>
          <cell r="AS420" t="str">
            <v>0</v>
          </cell>
          <cell r="AT420" t="str">
            <v>0</v>
          </cell>
          <cell r="AU420" t="str">
            <v>062</v>
          </cell>
          <cell r="AV420" t="str">
            <v>DINAS PENDIDIKAN - PPPK</v>
          </cell>
          <cell r="AW420" t="str">
            <v>SDN KARANG MEKAR 09</v>
          </cell>
          <cell r="AX420" t="str">
            <v>T - 15</v>
          </cell>
        </row>
        <row r="421">
          <cell r="A421" t="str">
            <v>199407012022212007</v>
          </cell>
          <cell r="B421" t="str">
            <v>YULIA CHRISTINA, S.Pd</v>
          </cell>
          <cell r="C421" t="str">
            <v>6304164107940007</v>
          </cell>
          <cell r="D421" t="str">
            <v>01-Jul-94</v>
          </cell>
          <cell r="F421" t="str">
            <v>JFU</v>
          </cell>
          <cell r="G421" t="str">
            <v>00</v>
          </cell>
          <cell r="H421" t="str">
            <v>III/a</v>
          </cell>
          <cell r="I421" t="str">
            <v>P3K</v>
          </cell>
          <cell r="K421" t="str">
            <v>TIDAK</v>
          </cell>
          <cell r="N421" t="str">
            <v>122</v>
          </cell>
          <cell r="O421" t="str">
            <v>BPD KALSEL</v>
          </cell>
          <cell r="P421" t="str">
            <v>811521970731000</v>
          </cell>
          <cell r="Q421" t="str">
            <v>3200588362</v>
          </cell>
          <cell r="R421" t="str">
            <v>T0</v>
          </cell>
          <cell r="S421">
            <v>0</v>
          </cell>
          <cell r="T421">
            <v>0</v>
          </cell>
          <cell r="U421" t="str">
            <v>0</v>
          </cell>
          <cell r="V421">
            <v>2966500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185000</v>
          </cell>
          <cell r="AD421">
            <v>72420</v>
          </cell>
          <cell r="AE421">
            <v>0</v>
          </cell>
          <cell r="AF421">
            <v>6</v>
          </cell>
          <cell r="AG421">
            <v>126060</v>
          </cell>
          <cell r="AH421">
            <v>7120</v>
          </cell>
          <cell r="AI421">
            <v>21359</v>
          </cell>
          <cell r="AJ421">
            <v>96411</v>
          </cell>
          <cell r="AK421" t="str">
            <v>0</v>
          </cell>
          <cell r="AL421">
            <v>31515</v>
          </cell>
          <cell r="AM421">
            <v>0</v>
          </cell>
          <cell r="AN421" t="str">
            <v>0</v>
          </cell>
          <cell r="AO421">
            <v>282465</v>
          </cell>
          <cell r="AP421">
            <v>3096000</v>
          </cell>
          <cell r="AQ421">
            <v>0</v>
          </cell>
          <cell r="AR421">
            <v>0</v>
          </cell>
          <cell r="AS421" t="str">
            <v>0</v>
          </cell>
          <cell r="AT421" t="str">
            <v>0</v>
          </cell>
          <cell r="AU421" t="str">
            <v>062</v>
          </cell>
          <cell r="AV421" t="str">
            <v>DINAS PENDIDIKAN - PPPK</v>
          </cell>
          <cell r="AW421" t="str">
            <v>SDN KARANG MEKAR 09</v>
          </cell>
          <cell r="AX421" t="str">
            <v>T - 15</v>
          </cell>
        </row>
        <row r="422">
          <cell r="A422" t="str">
            <v>199609112022212004</v>
          </cell>
          <cell r="B422" t="str">
            <v>RUSI MILITA, S.Pd</v>
          </cell>
          <cell r="C422" t="str">
            <v>6371025109960005</v>
          </cell>
          <cell r="D422" t="str">
            <v>11-Sep-96</v>
          </cell>
          <cell r="F422" t="str">
            <v>JFU</v>
          </cell>
          <cell r="G422" t="str">
            <v>00</v>
          </cell>
          <cell r="H422" t="str">
            <v>III/a</v>
          </cell>
          <cell r="I422" t="str">
            <v>P3K</v>
          </cell>
          <cell r="K422" t="str">
            <v>YA</v>
          </cell>
          <cell r="M422" t="str">
            <v>ARI WAHYU FATIKHA KRISNA</v>
          </cell>
          <cell r="N422" t="str">
            <v>122</v>
          </cell>
          <cell r="O422" t="str">
            <v>BPD KALSEL</v>
          </cell>
          <cell r="P422" t="str">
            <v>650266851732000</v>
          </cell>
          <cell r="Q422" t="str">
            <v>0010301426504</v>
          </cell>
          <cell r="R422" t="str">
            <v>K2</v>
          </cell>
          <cell r="S422">
            <v>1</v>
          </cell>
          <cell r="T422">
            <v>1</v>
          </cell>
          <cell r="U422" t="str">
            <v>2</v>
          </cell>
          <cell r="V422">
            <v>2966500</v>
          </cell>
          <cell r="W422">
            <v>296650</v>
          </cell>
          <cell r="X422">
            <v>59330</v>
          </cell>
          <cell r="Y422">
            <v>355980</v>
          </cell>
          <cell r="Z422">
            <v>0</v>
          </cell>
          <cell r="AA422">
            <v>0</v>
          </cell>
          <cell r="AB422">
            <v>0</v>
          </cell>
          <cell r="AC422">
            <v>185000</v>
          </cell>
          <cell r="AD422">
            <v>217260</v>
          </cell>
          <cell r="AE422">
            <v>0</v>
          </cell>
          <cell r="AF422">
            <v>16</v>
          </cell>
          <cell r="AG422">
            <v>140299</v>
          </cell>
          <cell r="AH422">
            <v>7120</v>
          </cell>
          <cell r="AI422">
            <v>21359</v>
          </cell>
          <cell r="AJ422">
            <v>107981</v>
          </cell>
          <cell r="AK422" t="str">
            <v>0</v>
          </cell>
          <cell r="AL422">
            <v>35075</v>
          </cell>
          <cell r="AM422">
            <v>0</v>
          </cell>
          <cell r="AN422" t="str">
            <v>0</v>
          </cell>
          <cell r="AO422">
            <v>311834</v>
          </cell>
          <cell r="AP422">
            <v>3581700</v>
          </cell>
          <cell r="AQ422">
            <v>0</v>
          </cell>
          <cell r="AR422">
            <v>0</v>
          </cell>
          <cell r="AS422" t="str">
            <v>0</v>
          </cell>
          <cell r="AT422" t="str">
            <v>0</v>
          </cell>
          <cell r="AU422" t="str">
            <v>062</v>
          </cell>
          <cell r="AV422" t="str">
            <v>DINAS PENDIDIKAN - PPPK</v>
          </cell>
          <cell r="AW422" t="str">
            <v>SDN KARANG MEKAR 09</v>
          </cell>
          <cell r="AX422" t="str">
            <v>T - 15</v>
          </cell>
        </row>
        <row r="423">
          <cell r="A423" t="str">
            <v>198008302022212004</v>
          </cell>
          <cell r="B423" t="str">
            <v>SRI HARTATI, S.Pd</v>
          </cell>
          <cell r="C423" t="str">
            <v>6371017008800003</v>
          </cell>
          <cell r="D423" t="str">
            <v>30-Aug-80</v>
          </cell>
          <cell r="F423" t="str">
            <v>JFU</v>
          </cell>
          <cell r="G423" t="str">
            <v>00</v>
          </cell>
          <cell r="H423" t="str">
            <v>III/a</v>
          </cell>
          <cell r="I423" t="str">
            <v>P3K</v>
          </cell>
          <cell r="K423" t="str">
            <v>YA</v>
          </cell>
          <cell r="M423" t="str">
            <v>MUHAMMAD IRPAN</v>
          </cell>
          <cell r="N423" t="str">
            <v>122</v>
          </cell>
          <cell r="O423" t="str">
            <v>BPD KALSEL</v>
          </cell>
          <cell r="P423" t="str">
            <v>160175287731000</v>
          </cell>
          <cell r="Q423" t="str">
            <v>0010301153854</v>
          </cell>
          <cell r="R423" t="str">
            <v>K3</v>
          </cell>
          <cell r="S423">
            <v>2</v>
          </cell>
          <cell r="T423">
            <v>1</v>
          </cell>
          <cell r="U423" t="str">
            <v>3</v>
          </cell>
          <cell r="V423">
            <v>2966500</v>
          </cell>
          <cell r="W423">
            <v>296650</v>
          </cell>
          <cell r="X423">
            <v>118660</v>
          </cell>
          <cell r="Y423">
            <v>415310</v>
          </cell>
          <cell r="Z423">
            <v>0</v>
          </cell>
          <cell r="AA423">
            <v>0</v>
          </cell>
          <cell r="AB423">
            <v>0</v>
          </cell>
          <cell r="AC423">
            <v>185000</v>
          </cell>
          <cell r="AD423">
            <v>289680</v>
          </cell>
          <cell r="AE423">
            <v>0</v>
          </cell>
          <cell r="AF423">
            <v>87</v>
          </cell>
          <cell r="AG423">
            <v>142672</v>
          </cell>
          <cell r="AH423">
            <v>7120</v>
          </cell>
          <cell r="AI423">
            <v>21359</v>
          </cell>
          <cell r="AJ423">
            <v>109909</v>
          </cell>
          <cell r="AK423" t="str">
            <v>0</v>
          </cell>
          <cell r="AL423">
            <v>35668</v>
          </cell>
          <cell r="AM423">
            <v>0</v>
          </cell>
          <cell r="AN423" t="str">
            <v>0</v>
          </cell>
          <cell r="AO423">
            <v>316728</v>
          </cell>
          <cell r="AP423">
            <v>3711000</v>
          </cell>
          <cell r="AQ423">
            <v>0</v>
          </cell>
          <cell r="AR423">
            <v>0</v>
          </cell>
          <cell r="AS423" t="str">
            <v>0</v>
          </cell>
          <cell r="AT423" t="str">
            <v>0</v>
          </cell>
          <cell r="AU423" t="str">
            <v>062</v>
          </cell>
          <cell r="AV423" t="str">
            <v>DINAS PENDIDIKAN - PPPK</v>
          </cell>
          <cell r="AW423" t="str">
            <v>SDN KEBUN BUNGA 01</v>
          </cell>
          <cell r="AX423" t="str">
            <v>T - 18</v>
          </cell>
        </row>
        <row r="424">
          <cell r="A424" t="str">
            <v>198204302022212011</v>
          </cell>
          <cell r="B424" t="str">
            <v>YAYIN ITA PRIHARTINI, S.Pd</v>
          </cell>
          <cell r="C424" t="str">
            <v>3515017004820002</v>
          </cell>
          <cell r="D424" t="str">
            <v>30-Apr-82</v>
          </cell>
          <cell r="F424" t="str">
            <v>JFU</v>
          </cell>
          <cell r="G424" t="str">
            <v>00</v>
          </cell>
          <cell r="H424" t="str">
            <v>III/a</v>
          </cell>
          <cell r="I424" t="str">
            <v>P3K</v>
          </cell>
          <cell r="K424" t="str">
            <v>TIDAK</v>
          </cell>
          <cell r="N424" t="str">
            <v>122</v>
          </cell>
          <cell r="O424" t="str">
            <v>BPD KALSEL</v>
          </cell>
          <cell r="P424" t="str">
            <v>453631228603000</v>
          </cell>
          <cell r="Q424" t="str">
            <v>3200484273</v>
          </cell>
          <cell r="R424" t="str">
            <v>T0</v>
          </cell>
          <cell r="S424">
            <v>0</v>
          </cell>
          <cell r="T424">
            <v>0</v>
          </cell>
          <cell r="U424" t="str">
            <v>0</v>
          </cell>
          <cell r="V424">
            <v>2966500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185000</v>
          </cell>
          <cell r="AD424">
            <v>72420</v>
          </cell>
          <cell r="AE424">
            <v>0</v>
          </cell>
          <cell r="AF424">
            <v>6</v>
          </cell>
          <cell r="AG424">
            <v>126060</v>
          </cell>
          <cell r="AH424">
            <v>7120</v>
          </cell>
          <cell r="AI424">
            <v>21359</v>
          </cell>
          <cell r="AJ424">
            <v>96411</v>
          </cell>
          <cell r="AK424" t="str">
            <v>0</v>
          </cell>
          <cell r="AL424">
            <v>31515</v>
          </cell>
          <cell r="AM424">
            <v>0</v>
          </cell>
          <cell r="AN424" t="str">
            <v>0</v>
          </cell>
          <cell r="AO424">
            <v>282465</v>
          </cell>
          <cell r="AP424">
            <v>3096000</v>
          </cell>
          <cell r="AQ424">
            <v>0</v>
          </cell>
          <cell r="AR424">
            <v>0</v>
          </cell>
          <cell r="AS424" t="str">
            <v>0</v>
          </cell>
          <cell r="AT424" t="str">
            <v>0</v>
          </cell>
          <cell r="AU424" t="str">
            <v>062</v>
          </cell>
          <cell r="AV424" t="str">
            <v>DINAS PENDIDIKAN - PPPK</v>
          </cell>
          <cell r="AW424" t="str">
            <v>SDN KEBUN BUNGA 01</v>
          </cell>
          <cell r="AX424" t="str">
            <v>T - 18</v>
          </cell>
        </row>
        <row r="425">
          <cell r="A425" t="str">
            <v>198503172022212020</v>
          </cell>
          <cell r="B425" t="str">
            <v>DEPI MARISA, S.Pd</v>
          </cell>
          <cell r="C425" t="str">
            <v>6371025703850002</v>
          </cell>
          <cell r="D425" t="str">
            <v>17-Mar-85</v>
          </cell>
          <cell r="F425" t="str">
            <v>JFU</v>
          </cell>
          <cell r="G425" t="str">
            <v>00</v>
          </cell>
          <cell r="H425" t="str">
            <v>III/a</v>
          </cell>
          <cell r="I425" t="str">
            <v>P3K</v>
          </cell>
          <cell r="K425" t="str">
            <v>YA</v>
          </cell>
          <cell r="M425" t="str">
            <v>MUHAMMAD YAMANI</v>
          </cell>
          <cell r="N425" t="str">
            <v>122</v>
          </cell>
          <cell r="O425" t="str">
            <v>BPD KALSEL</v>
          </cell>
          <cell r="P425" t="str">
            <v>164837098731000</v>
          </cell>
          <cell r="Q425" t="str">
            <v>0010301153999</v>
          </cell>
          <cell r="R425" t="str">
            <v>K2</v>
          </cell>
          <cell r="S425">
            <v>1</v>
          </cell>
          <cell r="T425">
            <v>1</v>
          </cell>
          <cell r="U425" t="str">
            <v>2</v>
          </cell>
          <cell r="V425">
            <v>2966500</v>
          </cell>
          <cell r="W425">
            <v>296650</v>
          </cell>
          <cell r="X425">
            <v>59330</v>
          </cell>
          <cell r="Y425">
            <v>355980</v>
          </cell>
          <cell r="Z425">
            <v>0</v>
          </cell>
          <cell r="AA425">
            <v>0</v>
          </cell>
          <cell r="AB425">
            <v>0</v>
          </cell>
          <cell r="AC425">
            <v>185000</v>
          </cell>
          <cell r="AD425">
            <v>217260</v>
          </cell>
          <cell r="AE425">
            <v>0</v>
          </cell>
          <cell r="AF425">
            <v>16</v>
          </cell>
          <cell r="AG425">
            <v>140299</v>
          </cell>
          <cell r="AH425">
            <v>7120</v>
          </cell>
          <cell r="AI425">
            <v>21359</v>
          </cell>
          <cell r="AJ425">
            <v>107981</v>
          </cell>
          <cell r="AK425" t="str">
            <v>0</v>
          </cell>
          <cell r="AL425">
            <v>35075</v>
          </cell>
          <cell r="AM425">
            <v>0</v>
          </cell>
          <cell r="AN425" t="str">
            <v>0</v>
          </cell>
          <cell r="AO425">
            <v>311834</v>
          </cell>
          <cell r="AP425">
            <v>3581700</v>
          </cell>
          <cell r="AQ425">
            <v>0</v>
          </cell>
          <cell r="AR425">
            <v>0</v>
          </cell>
          <cell r="AS425" t="str">
            <v>0</v>
          </cell>
          <cell r="AT425" t="str">
            <v>0</v>
          </cell>
          <cell r="AU425" t="str">
            <v>062</v>
          </cell>
          <cell r="AV425" t="str">
            <v>DINAS PENDIDIKAN - PPPK</v>
          </cell>
          <cell r="AW425" t="str">
            <v>SDN KEBUN BUNGA 01</v>
          </cell>
          <cell r="AX425" t="str">
            <v>T - 18</v>
          </cell>
        </row>
        <row r="426">
          <cell r="A426" t="str">
            <v>199604272022212005</v>
          </cell>
          <cell r="B426" t="str">
            <v>WINDA APRILISA, S.Pd</v>
          </cell>
          <cell r="C426" t="str">
            <v>6371046704960006</v>
          </cell>
          <cell r="D426" t="str">
            <v>27-Apr-96</v>
          </cell>
          <cell r="F426" t="str">
            <v>JFU</v>
          </cell>
          <cell r="G426" t="str">
            <v>00</v>
          </cell>
          <cell r="H426" t="str">
            <v>III/a</v>
          </cell>
          <cell r="I426" t="str">
            <v>P3K</v>
          </cell>
          <cell r="K426" t="str">
            <v>TIDAK</v>
          </cell>
          <cell r="N426" t="str">
            <v>122</v>
          </cell>
          <cell r="O426" t="str">
            <v>BPD KALSEL</v>
          </cell>
          <cell r="P426" t="str">
            <v>965048531731000</v>
          </cell>
          <cell r="Q426" t="str">
            <v>3200484362</v>
          </cell>
          <cell r="R426" t="str">
            <v>T0</v>
          </cell>
          <cell r="S426">
            <v>0</v>
          </cell>
          <cell r="T426">
            <v>0</v>
          </cell>
          <cell r="U426" t="str">
            <v>0</v>
          </cell>
          <cell r="V426">
            <v>2966500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185000</v>
          </cell>
          <cell r="AD426">
            <v>72420</v>
          </cell>
          <cell r="AE426">
            <v>0</v>
          </cell>
          <cell r="AF426">
            <v>6</v>
          </cell>
          <cell r="AG426">
            <v>126060</v>
          </cell>
          <cell r="AH426">
            <v>7120</v>
          </cell>
          <cell r="AI426">
            <v>21359</v>
          </cell>
          <cell r="AJ426">
            <v>96411</v>
          </cell>
          <cell r="AK426" t="str">
            <v>0</v>
          </cell>
          <cell r="AL426">
            <v>31515</v>
          </cell>
          <cell r="AM426">
            <v>0</v>
          </cell>
          <cell r="AN426" t="str">
            <v>0</v>
          </cell>
          <cell r="AO426">
            <v>282465</v>
          </cell>
          <cell r="AP426">
            <v>3096000</v>
          </cell>
          <cell r="AQ426">
            <v>0</v>
          </cell>
          <cell r="AR426">
            <v>0</v>
          </cell>
          <cell r="AS426" t="str">
            <v>0</v>
          </cell>
          <cell r="AT426" t="str">
            <v>0</v>
          </cell>
          <cell r="AU426" t="str">
            <v>062</v>
          </cell>
          <cell r="AV426" t="str">
            <v>DINAS PENDIDIKAN - PPPK</v>
          </cell>
          <cell r="AW426" t="str">
            <v>SDN KEBUN BUNGA 01</v>
          </cell>
          <cell r="AX426" t="str">
            <v>T - 18</v>
          </cell>
        </row>
        <row r="427">
          <cell r="A427" t="str">
            <v>199803202022212003</v>
          </cell>
          <cell r="B427" t="str">
            <v>YULIA PUTRI HANI, S.Pd</v>
          </cell>
          <cell r="C427" t="str">
            <v>6304136003980001</v>
          </cell>
          <cell r="D427" t="str">
            <v>20-Mar-98</v>
          </cell>
          <cell r="F427" t="str">
            <v>JFU</v>
          </cell>
          <cell r="G427" t="str">
            <v>00</v>
          </cell>
          <cell r="H427" t="str">
            <v>III/a</v>
          </cell>
          <cell r="I427" t="str">
            <v>P3K</v>
          </cell>
          <cell r="K427" t="str">
            <v>TIDAK</v>
          </cell>
          <cell r="N427" t="str">
            <v>122</v>
          </cell>
          <cell r="O427" t="str">
            <v>BPD KALSEL</v>
          </cell>
          <cell r="P427" t="str">
            <v>916298573731000</v>
          </cell>
          <cell r="Q427" t="str">
            <v>0010301467552</v>
          </cell>
          <cell r="R427" t="str">
            <v>T0</v>
          </cell>
          <cell r="S427">
            <v>0</v>
          </cell>
          <cell r="T427">
            <v>0</v>
          </cell>
          <cell r="U427" t="str">
            <v>0</v>
          </cell>
          <cell r="V427">
            <v>2966500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185000</v>
          </cell>
          <cell r="AD427">
            <v>72420</v>
          </cell>
          <cell r="AE427">
            <v>0</v>
          </cell>
          <cell r="AF427">
            <v>6</v>
          </cell>
          <cell r="AG427">
            <v>126060</v>
          </cell>
          <cell r="AH427">
            <v>7120</v>
          </cell>
          <cell r="AI427">
            <v>21359</v>
          </cell>
          <cell r="AJ427">
            <v>96411</v>
          </cell>
          <cell r="AK427" t="str">
            <v>0</v>
          </cell>
          <cell r="AL427">
            <v>31515</v>
          </cell>
          <cell r="AM427">
            <v>0</v>
          </cell>
          <cell r="AN427" t="str">
            <v>0</v>
          </cell>
          <cell r="AO427">
            <v>282465</v>
          </cell>
          <cell r="AP427">
            <v>3096000</v>
          </cell>
          <cell r="AQ427">
            <v>0</v>
          </cell>
          <cell r="AR427">
            <v>0</v>
          </cell>
          <cell r="AS427" t="str">
            <v>0</v>
          </cell>
          <cell r="AT427" t="str">
            <v>0</v>
          </cell>
          <cell r="AU427" t="str">
            <v>062</v>
          </cell>
          <cell r="AV427" t="str">
            <v>DINAS PENDIDIKAN - PPPK</v>
          </cell>
          <cell r="AW427" t="str">
            <v>SDN KEBUN BUNGA 01</v>
          </cell>
          <cell r="AX427" t="str">
            <v>T - 18</v>
          </cell>
        </row>
        <row r="428">
          <cell r="A428" t="str">
            <v>197006292022212001</v>
          </cell>
          <cell r="B428" t="str">
            <v>JUNI CHASANAH, S.Pd.</v>
          </cell>
          <cell r="C428" t="str">
            <v>6371026906700003</v>
          </cell>
          <cell r="D428" t="str">
            <v>29-Jun-70</v>
          </cell>
          <cell r="F428" t="str">
            <v>JFU</v>
          </cell>
          <cell r="G428" t="str">
            <v>00</v>
          </cell>
          <cell r="H428" t="str">
            <v>III/a</v>
          </cell>
          <cell r="I428" t="str">
            <v>P3K</v>
          </cell>
          <cell r="K428" t="str">
            <v>YA</v>
          </cell>
          <cell r="M428" t="str">
            <v>TAUFIQ ARRACHMAN</v>
          </cell>
          <cell r="N428" t="str">
            <v>122</v>
          </cell>
          <cell r="O428" t="str">
            <v>BPD KALSEL</v>
          </cell>
          <cell r="P428" t="str">
            <v>166058347731000</v>
          </cell>
          <cell r="Q428" t="str">
            <v>0010301142534</v>
          </cell>
          <cell r="R428" t="str">
            <v>K1</v>
          </cell>
          <cell r="S428">
            <v>0</v>
          </cell>
          <cell r="T428">
            <v>1</v>
          </cell>
          <cell r="U428" t="str">
            <v>1</v>
          </cell>
          <cell r="V428">
            <v>2966500</v>
          </cell>
          <cell r="W428">
            <v>296650</v>
          </cell>
          <cell r="X428">
            <v>0</v>
          </cell>
          <cell r="Y428">
            <v>296650</v>
          </cell>
          <cell r="Z428">
            <v>0</v>
          </cell>
          <cell r="AA428">
            <v>0</v>
          </cell>
          <cell r="AB428">
            <v>0</v>
          </cell>
          <cell r="AC428">
            <v>185000</v>
          </cell>
          <cell r="AD428">
            <v>144840</v>
          </cell>
          <cell r="AE428">
            <v>0</v>
          </cell>
          <cell r="AF428">
            <v>44</v>
          </cell>
          <cell r="AG428">
            <v>137926</v>
          </cell>
          <cell r="AH428">
            <v>7120</v>
          </cell>
          <cell r="AI428">
            <v>21359</v>
          </cell>
          <cell r="AJ428">
            <v>106052</v>
          </cell>
          <cell r="AK428" t="str">
            <v>0</v>
          </cell>
          <cell r="AL428">
            <v>34482</v>
          </cell>
          <cell r="AM428">
            <v>0</v>
          </cell>
          <cell r="AN428" t="str">
            <v>0</v>
          </cell>
          <cell r="AO428">
            <v>306939</v>
          </cell>
          <cell r="AP428">
            <v>3452500</v>
          </cell>
          <cell r="AQ428">
            <v>0</v>
          </cell>
          <cell r="AR428">
            <v>0</v>
          </cell>
          <cell r="AS428" t="str">
            <v>0</v>
          </cell>
          <cell r="AT428" t="str">
            <v>0</v>
          </cell>
          <cell r="AU428" t="str">
            <v>062</v>
          </cell>
          <cell r="AV428" t="str">
            <v>DINAS PENDIDIKAN - PPPK</v>
          </cell>
          <cell r="AW428" t="str">
            <v>SDN KEBUN BUNGA 03</v>
          </cell>
          <cell r="AX428" t="str">
            <v>T - 20</v>
          </cell>
        </row>
        <row r="429">
          <cell r="A429" t="str">
            <v>198307162022212012</v>
          </cell>
          <cell r="B429" t="str">
            <v>FITRIA, S.Pd.</v>
          </cell>
          <cell r="C429" t="str">
            <v>6371055607830009</v>
          </cell>
          <cell r="D429" t="str">
            <v>16-Jul-83</v>
          </cell>
          <cell r="F429" t="str">
            <v>JFU</v>
          </cell>
          <cell r="G429" t="str">
            <v>00</v>
          </cell>
          <cell r="H429" t="str">
            <v>III/a</v>
          </cell>
          <cell r="I429" t="str">
            <v>P3K</v>
          </cell>
          <cell r="K429" t="str">
            <v>YA</v>
          </cell>
          <cell r="M429" t="str">
            <v>FAISAL</v>
          </cell>
          <cell r="N429" t="str">
            <v>122</v>
          </cell>
          <cell r="O429" t="str">
            <v>BPD KALSEL</v>
          </cell>
          <cell r="P429" t="str">
            <v>166058339731000</v>
          </cell>
          <cell r="Q429" t="str">
            <v>0010301152602</v>
          </cell>
          <cell r="R429" t="str">
            <v>K3</v>
          </cell>
          <cell r="S429">
            <v>2</v>
          </cell>
          <cell r="T429">
            <v>1</v>
          </cell>
          <cell r="U429" t="str">
            <v>3</v>
          </cell>
          <cell r="V429">
            <v>2966500</v>
          </cell>
          <cell r="W429">
            <v>296650</v>
          </cell>
          <cell r="X429">
            <v>118660</v>
          </cell>
          <cell r="Y429">
            <v>415310</v>
          </cell>
          <cell r="Z429">
            <v>0</v>
          </cell>
          <cell r="AA429">
            <v>0</v>
          </cell>
          <cell r="AB429">
            <v>0</v>
          </cell>
          <cell r="AC429">
            <v>185000</v>
          </cell>
          <cell r="AD429">
            <v>289680</v>
          </cell>
          <cell r="AE429">
            <v>0</v>
          </cell>
          <cell r="AF429">
            <v>87</v>
          </cell>
          <cell r="AG429">
            <v>142672</v>
          </cell>
          <cell r="AH429">
            <v>7120</v>
          </cell>
          <cell r="AI429">
            <v>21359</v>
          </cell>
          <cell r="AJ429">
            <v>109909</v>
          </cell>
          <cell r="AK429" t="str">
            <v>0</v>
          </cell>
          <cell r="AL429">
            <v>35668</v>
          </cell>
          <cell r="AM429">
            <v>0</v>
          </cell>
          <cell r="AN429" t="str">
            <v>0</v>
          </cell>
          <cell r="AO429">
            <v>316728</v>
          </cell>
          <cell r="AP429">
            <v>3711000</v>
          </cell>
          <cell r="AQ429">
            <v>0</v>
          </cell>
          <cell r="AR429">
            <v>0</v>
          </cell>
          <cell r="AS429" t="str">
            <v>0</v>
          </cell>
          <cell r="AT429" t="str">
            <v>0</v>
          </cell>
          <cell r="AU429" t="str">
            <v>062</v>
          </cell>
          <cell r="AV429" t="str">
            <v>DINAS PENDIDIKAN - PPPK</v>
          </cell>
          <cell r="AW429" t="str">
            <v>SDN KEBUN BUNGA 03</v>
          </cell>
          <cell r="AX429" t="str">
            <v>T - 20</v>
          </cell>
        </row>
        <row r="430">
          <cell r="A430" t="str">
            <v>198909122022212008</v>
          </cell>
          <cell r="B430" t="str">
            <v>TUTI AISYAH, S.Pd</v>
          </cell>
          <cell r="C430" t="str">
            <v>6371015209890007</v>
          </cell>
          <cell r="D430" t="str">
            <v>12-Sep-89</v>
          </cell>
          <cell r="F430" t="str">
            <v>JFU</v>
          </cell>
          <cell r="G430" t="str">
            <v>00</v>
          </cell>
          <cell r="H430" t="str">
            <v>III/a</v>
          </cell>
          <cell r="I430" t="str">
            <v>P3K</v>
          </cell>
          <cell r="K430" t="str">
            <v>YA</v>
          </cell>
          <cell r="M430" t="str">
            <v>FAUZI</v>
          </cell>
          <cell r="N430" t="str">
            <v>122</v>
          </cell>
          <cell r="O430" t="str">
            <v>BPD KALSEL</v>
          </cell>
          <cell r="P430" t="str">
            <v>920082757736000</v>
          </cell>
          <cell r="Q430" t="str">
            <v>0160301042886</v>
          </cell>
          <cell r="R430" t="str">
            <v>K3</v>
          </cell>
          <cell r="S430">
            <v>2</v>
          </cell>
          <cell r="T430">
            <v>1</v>
          </cell>
          <cell r="U430" t="str">
            <v>3</v>
          </cell>
          <cell r="V430">
            <v>2966500</v>
          </cell>
          <cell r="W430">
            <v>296650</v>
          </cell>
          <cell r="X430">
            <v>118660</v>
          </cell>
          <cell r="Y430">
            <v>415310</v>
          </cell>
          <cell r="Z430">
            <v>0</v>
          </cell>
          <cell r="AA430">
            <v>0</v>
          </cell>
          <cell r="AB430">
            <v>0</v>
          </cell>
          <cell r="AC430">
            <v>185000</v>
          </cell>
          <cell r="AD430">
            <v>289680</v>
          </cell>
          <cell r="AE430">
            <v>0</v>
          </cell>
          <cell r="AF430">
            <v>87</v>
          </cell>
          <cell r="AG430">
            <v>142672</v>
          </cell>
          <cell r="AH430">
            <v>7120</v>
          </cell>
          <cell r="AI430">
            <v>21359</v>
          </cell>
          <cell r="AJ430">
            <v>109909</v>
          </cell>
          <cell r="AK430" t="str">
            <v>0</v>
          </cell>
          <cell r="AL430">
            <v>35668</v>
          </cell>
          <cell r="AM430">
            <v>0</v>
          </cell>
          <cell r="AN430" t="str">
            <v>0</v>
          </cell>
          <cell r="AO430">
            <v>316728</v>
          </cell>
          <cell r="AP430">
            <v>3711000</v>
          </cell>
          <cell r="AQ430">
            <v>0</v>
          </cell>
          <cell r="AR430">
            <v>0</v>
          </cell>
          <cell r="AS430" t="str">
            <v>0</v>
          </cell>
          <cell r="AT430" t="str">
            <v>0</v>
          </cell>
          <cell r="AU430" t="str">
            <v>062</v>
          </cell>
          <cell r="AV430" t="str">
            <v>DINAS PENDIDIKAN - PPPK</v>
          </cell>
          <cell r="AW430" t="str">
            <v>SDN KEBUN BUNGA 03</v>
          </cell>
          <cell r="AX430" t="str">
            <v>T - 20</v>
          </cell>
        </row>
        <row r="431">
          <cell r="A431" t="str">
            <v>199310192022212011</v>
          </cell>
          <cell r="B431" t="str">
            <v>SITI MARHAMAH, S.Pd</v>
          </cell>
          <cell r="C431" t="str">
            <v>6371025910930011</v>
          </cell>
          <cell r="D431" t="str">
            <v>19-Oct-93</v>
          </cell>
          <cell r="F431" t="str">
            <v>JFU</v>
          </cell>
          <cell r="G431" t="str">
            <v>00</v>
          </cell>
          <cell r="H431" t="str">
            <v>III/a</v>
          </cell>
          <cell r="I431" t="str">
            <v>P3K</v>
          </cell>
          <cell r="K431" t="str">
            <v>TIDAK</v>
          </cell>
          <cell r="N431" t="str">
            <v>122</v>
          </cell>
          <cell r="O431" t="str">
            <v>BPD KALSEL</v>
          </cell>
          <cell r="P431" t="str">
            <v>920082682736000</v>
          </cell>
          <cell r="Q431" t="str">
            <v>0160301055618</v>
          </cell>
          <cell r="R431" t="str">
            <v>T0</v>
          </cell>
          <cell r="S431">
            <v>0</v>
          </cell>
          <cell r="T431">
            <v>0</v>
          </cell>
          <cell r="U431" t="str">
            <v>0</v>
          </cell>
          <cell r="V431">
            <v>2966500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185000</v>
          </cell>
          <cell r="AD431">
            <v>72420</v>
          </cell>
          <cell r="AE431">
            <v>0</v>
          </cell>
          <cell r="AF431">
            <v>6</v>
          </cell>
          <cell r="AG431">
            <v>126060</v>
          </cell>
          <cell r="AH431">
            <v>7120</v>
          </cell>
          <cell r="AI431">
            <v>21359</v>
          </cell>
          <cell r="AJ431">
            <v>96411</v>
          </cell>
          <cell r="AK431" t="str">
            <v>0</v>
          </cell>
          <cell r="AL431">
            <v>31515</v>
          </cell>
          <cell r="AM431">
            <v>0</v>
          </cell>
          <cell r="AN431" t="str">
            <v>0</v>
          </cell>
          <cell r="AO431">
            <v>282465</v>
          </cell>
          <cell r="AP431">
            <v>3096000</v>
          </cell>
          <cell r="AQ431">
            <v>0</v>
          </cell>
          <cell r="AR431">
            <v>0</v>
          </cell>
          <cell r="AS431" t="str">
            <v>0</v>
          </cell>
          <cell r="AT431" t="str">
            <v>0</v>
          </cell>
          <cell r="AU431" t="str">
            <v>062</v>
          </cell>
          <cell r="AV431" t="str">
            <v>DINAS PENDIDIKAN - PPPK</v>
          </cell>
          <cell r="AW431" t="str">
            <v>SDN KEBUN BUNGA 03</v>
          </cell>
          <cell r="AX431" t="str">
            <v>T - 20</v>
          </cell>
        </row>
        <row r="432">
          <cell r="A432" t="str">
            <v>199512072022212004</v>
          </cell>
          <cell r="B432" t="str">
            <v>IKA VRENTINA, S.Pd</v>
          </cell>
          <cell r="C432" t="str">
            <v>6303044712950007</v>
          </cell>
          <cell r="D432" t="str">
            <v>07-Dec-95</v>
          </cell>
          <cell r="F432" t="str">
            <v>JFU</v>
          </cell>
          <cell r="G432" t="str">
            <v>00</v>
          </cell>
          <cell r="H432" t="str">
            <v>III/a</v>
          </cell>
          <cell r="I432" t="str">
            <v>P3K</v>
          </cell>
          <cell r="K432" t="str">
            <v>TIDAK</v>
          </cell>
          <cell r="N432" t="str">
            <v>122</v>
          </cell>
          <cell r="O432" t="str">
            <v>BPD KALSEL</v>
          </cell>
          <cell r="P432" t="str">
            <v>436751697732000</v>
          </cell>
          <cell r="Q432" t="str">
            <v>3200511211</v>
          </cell>
          <cell r="R432" t="str">
            <v>T0</v>
          </cell>
          <cell r="S432">
            <v>0</v>
          </cell>
          <cell r="T432">
            <v>0</v>
          </cell>
          <cell r="U432" t="str">
            <v>0</v>
          </cell>
          <cell r="V432">
            <v>2966500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185000</v>
          </cell>
          <cell r="AD432">
            <v>72420</v>
          </cell>
          <cell r="AE432">
            <v>0</v>
          </cell>
          <cell r="AF432">
            <v>6</v>
          </cell>
          <cell r="AG432">
            <v>126060</v>
          </cell>
          <cell r="AH432">
            <v>7120</v>
          </cell>
          <cell r="AI432">
            <v>21359</v>
          </cell>
          <cell r="AJ432">
            <v>96411</v>
          </cell>
          <cell r="AK432" t="str">
            <v>0</v>
          </cell>
          <cell r="AL432">
            <v>31515</v>
          </cell>
          <cell r="AM432">
            <v>0</v>
          </cell>
          <cell r="AN432" t="str">
            <v>0</v>
          </cell>
          <cell r="AO432">
            <v>282465</v>
          </cell>
          <cell r="AP432">
            <v>3096000</v>
          </cell>
          <cell r="AQ432">
            <v>0</v>
          </cell>
          <cell r="AR432">
            <v>0</v>
          </cell>
          <cell r="AS432" t="str">
            <v>0</v>
          </cell>
          <cell r="AT432" t="str">
            <v>0</v>
          </cell>
          <cell r="AU432" t="str">
            <v>062</v>
          </cell>
          <cell r="AV432" t="str">
            <v>DINAS PENDIDIKAN - PPPK</v>
          </cell>
          <cell r="AW432" t="str">
            <v>SDN KEBUN BUNGA 03</v>
          </cell>
          <cell r="AX432" t="str">
            <v>T - 20</v>
          </cell>
        </row>
        <row r="433">
          <cell r="A433" t="str">
            <v>198903012022212006</v>
          </cell>
          <cell r="B433" t="str">
            <v>NURUL FAZRIAH, S.Pd</v>
          </cell>
          <cell r="C433" t="str">
            <v>6303024103890003</v>
          </cell>
          <cell r="D433" t="str">
            <v>01-Mar-89</v>
          </cell>
          <cell r="F433" t="str">
            <v>JFU</v>
          </cell>
          <cell r="G433" t="str">
            <v>00</v>
          </cell>
          <cell r="H433" t="str">
            <v>III/a</v>
          </cell>
          <cell r="I433" t="str">
            <v>P3K</v>
          </cell>
          <cell r="K433" t="str">
            <v>TIDAK</v>
          </cell>
          <cell r="N433" t="str">
            <v>122</v>
          </cell>
          <cell r="O433" t="str">
            <v>BPD KALSEL</v>
          </cell>
          <cell r="P433" t="str">
            <v>943625517731000</v>
          </cell>
          <cell r="Q433" t="str">
            <v>3200510665</v>
          </cell>
          <cell r="R433" t="str">
            <v>T0</v>
          </cell>
          <cell r="S433">
            <v>0</v>
          </cell>
          <cell r="T433">
            <v>0</v>
          </cell>
          <cell r="U433" t="str">
            <v>0</v>
          </cell>
          <cell r="V433">
            <v>2966500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185000</v>
          </cell>
          <cell r="AD433">
            <v>72420</v>
          </cell>
          <cell r="AE433">
            <v>0</v>
          </cell>
          <cell r="AF433">
            <v>6</v>
          </cell>
          <cell r="AG433">
            <v>126060</v>
          </cell>
          <cell r="AH433">
            <v>7120</v>
          </cell>
          <cell r="AI433">
            <v>21359</v>
          </cell>
          <cell r="AJ433">
            <v>96411</v>
          </cell>
          <cell r="AK433" t="str">
            <v>0</v>
          </cell>
          <cell r="AL433">
            <v>31515</v>
          </cell>
          <cell r="AM433">
            <v>0</v>
          </cell>
          <cell r="AN433" t="str">
            <v>0</v>
          </cell>
          <cell r="AO433">
            <v>282465</v>
          </cell>
          <cell r="AP433">
            <v>3096000</v>
          </cell>
          <cell r="AQ433">
            <v>0</v>
          </cell>
          <cell r="AR433">
            <v>0</v>
          </cell>
          <cell r="AS433" t="str">
            <v>0</v>
          </cell>
          <cell r="AT433" t="str">
            <v>0</v>
          </cell>
          <cell r="AU433" t="str">
            <v>062</v>
          </cell>
          <cell r="AV433" t="str">
            <v>DINAS PENDIDIKAN - PPPK</v>
          </cell>
          <cell r="AW433" t="str">
            <v>SDN KEBUN BUNGA 04</v>
          </cell>
          <cell r="AX433" t="str">
            <v>T - 21</v>
          </cell>
        </row>
        <row r="434">
          <cell r="A434" t="str">
            <v>198908242022212009</v>
          </cell>
          <cell r="B434" t="str">
            <v>SRI HANDAYANI, S.Pd</v>
          </cell>
          <cell r="C434" t="str">
            <v>6371046408890004</v>
          </cell>
          <cell r="D434" t="str">
            <v>24-Aug-89</v>
          </cell>
          <cell r="F434" t="str">
            <v>JFU</v>
          </cell>
          <cell r="G434" t="str">
            <v>00</v>
          </cell>
          <cell r="H434" t="str">
            <v>III/a</v>
          </cell>
          <cell r="I434" t="str">
            <v>P3K</v>
          </cell>
          <cell r="K434" t="str">
            <v>TIDAK</v>
          </cell>
          <cell r="N434" t="str">
            <v>122</v>
          </cell>
          <cell r="O434" t="str">
            <v>BPD KALSEL</v>
          </cell>
          <cell r="P434" t="str">
            <v>434181871731000</v>
          </cell>
          <cell r="Q434" t="str">
            <v>3200588017</v>
          </cell>
          <cell r="R434" t="str">
            <v>T0</v>
          </cell>
          <cell r="S434">
            <v>0</v>
          </cell>
          <cell r="T434">
            <v>0</v>
          </cell>
          <cell r="U434" t="str">
            <v>0</v>
          </cell>
          <cell r="V434">
            <v>2966500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185000</v>
          </cell>
          <cell r="AD434">
            <v>72420</v>
          </cell>
          <cell r="AE434">
            <v>0</v>
          </cell>
          <cell r="AF434">
            <v>6</v>
          </cell>
          <cell r="AG434">
            <v>126060</v>
          </cell>
          <cell r="AH434">
            <v>7120</v>
          </cell>
          <cell r="AI434">
            <v>21359</v>
          </cell>
          <cell r="AJ434">
            <v>96411</v>
          </cell>
          <cell r="AK434" t="str">
            <v>0</v>
          </cell>
          <cell r="AL434">
            <v>31515</v>
          </cell>
          <cell r="AM434">
            <v>0</v>
          </cell>
          <cell r="AN434" t="str">
            <v>0</v>
          </cell>
          <cell r="AO434">
            <v>282465</v>
          </cell>
          <cell r="AP434">
            <v>3096000</v>
          </cell>
          <cell r="AQ434">
            <v>0</v>
          </cell>
          <cell r="AR434">
            <v>0</v>
          </cell>
          <cell r="AS434" t="str">
            <v>0</v>
          </cell>
          <cell r="AT434" t="str">
            <v>0</v>
          </cell>
          <cell r="AU434" t="str">
            <v>062</v>
          </cell>
          <cell r="AV434" t="str">
            <v>DINAS PENDIDIKAN - PPPK</v>
          </cell>
          <cell r="AW434" t="str">
            <v>SDN KEBUN BUNGA 04</v>
          </cell>
          <cell r="AX434" t="str">
            <v>T - 21</v>
          </cell>
        </row>
        <row r="435">
          <cell r="A435" t="str">
            <v>199010022022212005</v>
          </cell>
          <cell r="B435" t="str">
            <v>NOOR MULIYANA, S.Pd</v>
          </cell>
          <cell r="C435" t="str">
            <v>6371034210900008</v>
          </cell>
          <cell r="D435" t="str">
            <v>02-Oct-90</v>
          </cell>
          <cell r="F435" t="str">
            <v>JFU</v>
          </cell>
          <cell r="G435" t="str">
            <v>00</v>
          </cell>
          <cell r="H435" t="str">
            <v>III/a</v>
          </cell>
          <cell r="I435" t="str">
            <v>P3K</v>
          </cell>
          <cell r="K435" t="str">
            <v>TIDAK</v>
          </cell>
          <cell r="N435" t="str">
            <v>122</v>
          </cell>
          <cell r="O435" t="str">
            <v>BPD KALSEL</v>
          </cell>
          <cell r="P435" t="str">
            <v>169962362731000</v>
          </cell>
          <cell r="Q435" t="str">
            <v>0010301405085</v>
          </cell>
          <cell r="R435" t="str">
            <v>T0</v>
          </cell>
          <cell r="S435">
            <v>0</v>
          </cell>
          <cell r="T435">
            <v>0</v>
          </cell>
          <cell r="U435" t="str">
            <v>0</v>
          </cell>
          <cell r="V435">
            <v>2966500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185000</v>
          </cell>
          <cell r="AD435">
            <v>72420</v>
          </cell>
          <cell r="AE435">
            <v>0</v>
          </cell>
          <cell r="AF435">
            <v>6</v>
          </cell>
          <cell r="AG435">
            <v>126060</v>
          </cell>
          <cell r="AH435">
            <v>7120</v>
          </cell>
          <cell r="AI435">
            <v>21359</v>
          </cell>
          <cell r="AJ435">
            <v>96411</v>
          </cell>
          <cell r="AK435" t="str">
            <v>0</v>
          </cell>
          <cell r="AL435">
            <v>31515</v>
          </cell>
          <cell r="AM435">
            <v>0</v>
          </cell>
          <cell r="AN435" t="str">
            <v>0</v>
          </cell>
          <cell r="AO435">
            <v>282465</v>
          </cell>
          <cell r="AP435">
            <v>3096000</v>
          </cell>
          <cell r="AQ435">
            <v>0</v>
          </cell>
          <cell r="AR435">
            <v>0</v>
          </cell>
          <cell r="AS435" t="str">
            <v>0</v>
          </cell>
          <cell r="AT435" t="str">
            <v>0</v>
          </cell>
          <cell r="AU435" t="str">
            <v>062</v>
          </cell>
          <cell r="AV435" t="str">
            <v>DINAS PENDIDIKAN - PPPK</v>
          </cell>
          <cell r="AW435" t="str">
            <v>SDN KEBUN BUNGA 04</v>
          </cell>
          <cell r="AX435" t="str">
            <v>T - 21</v>
          </cell>
        </row>
        <row r="436">
          <cell r="A436" t="str">
            <v>199506142022212008</v>
          </cell>
          <cell r="B436" t="str">
            <v>NIE'MATURRAHMAH, S.Pd</v>
          </cell>
          <cell r="C436" t="str">
            <v>6371015406950004</v>
          </cell>
          <cell r="D436" t="str">
            <v>14-Jun-95</v>
          </cell>
          <cell r="F436" t="str">
            <v>JFU</v>
          </cell>
          <cell r="G436" t="str">
            <v>00</v>
          </cell>
          <cell r="H436" t="str">
            <v>III/a</v>
          </cell>
          <cell r="I436" t="str">
            <v>P3K</v>
          </cell>
          <cell r="K436" t="str">
            <v>TIDAK</v>
          </cell>
          <cell r="N436" t="str">
            <v>122</v>
          </cell>
          <cell r="O436" t="str">
            <v>BPD KALSEL</v>
          </cell>
          <cell r="P436" t="str">
            <v>844299263731000</v>
          </cell>
          <cell r="Q436" t="str">
            <v>0180306002677</v>
          </cell>
          <cell r="R436" t="str">
            <v>T0</v>
          </cell>
          <cell r="S436">
            <v>0</v>
          </cell>
          <cell r="T436">
            <v>0</v>
          </cell>
          <cell r="U436" t="str">
            <v>0</v>
          </cell>
          <cell r="V436">
            <v>2966500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185000</v>
          </cell>
          <cell r="AD436">
            <v>72420</v>
          </cell>
          <cell r="AE436">
            <v>0</v>
          </cell>
          <cell r="AF436">
            <v>6</v>
          </cell>
          <cell r="AG436">
            <v>126060</v>
          </cell>
          <cell r="AH436">
            <v>7120</v>
          </cell>
          <cell r="AI436">
            <v>21359</v>
          </cell>
          <cell r="AJ436">
            <v>96411</v>
          </cell>
          <cell r="AK436" t="str">
            <v>0</v>
          </cell>
          <cell r="AL436">
            <v>31515</v>
          </cell>
          <cell r="AM436">
            <v>0</v>
          </cell>
          <cell r="AN436" t="str">
            <v>0</v>
          </cell>
          <cell r="AO436">
            <v>282465</v>
          </cell>
          <cell r="AP436">
            <v>3096000</v>
          </cell>
          <cell r="AQ436">
            <v>0</v>
          </cell>
          <cell r="AR436">
            <v>0</v>
          </cell>
          <cell r="AS436" t="str">
            <v>0</v>
          </cell>
          <cell r="AT436" t="str">
            <v>0</v>
          </cell>
          <cell r="AU436" t="str">
            <v>062</v>
          </cell>
          <cell r="AV436" t="str">
            <v>DINAS PENDIDIKAN - PPPK</v>
          </cell>
          <cell r="AW436" t="str">
            <v>SDN KEBUN BUNGA 04</v>
          </cell>
          <cell r="AX436" t="str">
            <v>T - 21</v>
          </cell>
        </row>
        <row r="437">
          <cell r="A437" t="str">
            <v>199703072022212004</v>
          </cell>
          <cell r="B437" t="str">
            <v>DESSY NADYA PUTRI, S. Pd</v>
          </cell>
          <cell r="C437" t="str">
            <v>6371024703970010</v>
          </cell>
          <cell r="D437" t="str">
            <v>07-Mar-97</v>
          </cell>
          <cell r="F437" t="str">
            <v>JFU</v>
          </cell>
          <cell r="G437" t="str">
            <v>00</v>
          </cell>
          <cell r="H437" t="str">
            <v>III/a</v>
          </cell>
          <cell r="I437" t="str">
            <v>P3K</v>
          </cell>
          <cell r="K437" t="str">
            <v>TIDAK</v>
          </cell>
          <cell r="N437" t="str">
            <v>122</v>
          </cell>
          <cell r="O437" t="str">
            <v>BPD KALSEL</v>
          </cell>
          <cell r="P437" t="str">
            <v>420140634736000</v>
          </cell>
          <cell r="Q437" t="str">
            <v>0010301465408</v>
          </cell>
          <cell r="R437" t="str">
            <v>T0</v>
          </cell>
          <cell r="S437">
            <v>0</v>
          </cell>
          <cell r="T437">
            <v>0</v>
          </cell>
          <cell r="U437" t="str">
            <v>0</v>
          </cell>
          <cell r="V437">
            <v>2966500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185000</v>
          </cell>
          <cell r="AD437">
            <v>72420</v>
          </cell>
          <cell r="AE437">
            <v>0</v>
          </cell>
          <cell r="AF437">
            <v>6</v>
          </cell>
          <cell r="AG437">
            <v>126060</v>
          </cell>
          <cell r="AH437">
            <v>7120</v>
          </cell>
          <cell r="AI437">
            <v>21359</v>
          </cell>
          <cell r="AJ437">
            <v>96411</v>
          </cell>
          <cell r="AK437" t="str">
            <v>0</v>
          </cell>
          <cell r="AL437">
            <v>31515</v>
          </cell>
          <cell r="AM437">
            <v>0</v>
          </cell>
          <cell r="AN437" t="str">
            <v>0</v>
          </cell>
          <cell r="AO437">
            <v>282465</v>
          </cell>
          <cell r="AP437">
            <v>3096000</v>
          </cell>
          <cell r="AQ437">
            <v>0</v>
          </cell>
          <cell r="AR437">
            <v>0</v>
          </cell>
          <cell r="AS437" t="str">
            <v>0</v>
          </cell>
          <cell r="AT437" t="str">
            <v>0</v>
          </cell>
          <cell r="AU437" t="str">
            <v>062</v>
          </cell>
          <cell r="AV437" t="str">
            <v>DINAS PENDIDIKAN - PPPK</v>
          </cell>
          <cell r="AW437" t="str">
            <v>SDN KEBUN BUNGA 04</v>
          </cell>
          <cell r="AX437" t="str">
            <v>T - 21</v>
          </cell>
        </row>
        <row r="438">
          <cell r="A438" t="str">
            <v>199703272022212004</v>
          </cell>
          <cell r="B438" t="str">
            <v>WIDYA PRATIWI, S.Pd</v>
          </cell>
          <cell r="C438" t="str">
            <v>6371026703970007</v>
          </cell>
          <cell r="D438" t="str">
            <v>27-Mar-97</v>
          </cell>
          <cell r="F438" t="str">
            <v>JFU</v>
          </cell>
          <cell r="G438" t="str">
            <v>00</v>
          </cell>
          <cell r="H438" t="str">
            <v>III/a</v>
          </cell>
          <cell r="I438" t="str">
            <v>P3K</v>
          </cell>
          <cell r="K438" t="str">
            <v>TIDAK</v>
          </cell>
          <cell r="N438" t="str">
            <v>122</v>
          </cell>
          <cell r="O438" t="str">
            <v>BPD KALSEL</v>
          </cell>
          <cell r="P438" t="str">
            <v>927291526736000</v>
          </cell>
          <cell r="Q438" t="str">
            <v>3200494619</v>
          </cell>
          <cell r="R438" t="str">
            <v>T0</v>
          </cell>
          <cell r="S438">
            <v>0</v>
          </cell>
          <cell r="T438">
            <v>0</v>
          </cell>
          <cell r="U438" t="str">
            <v>0</v>
          </cell>
          <cell r="V438">
            <v>2966500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185000</v>
          </cell>
          <cell r="AD438">
            <v>72420</v>
          </cell>
          <cell r="AE438">
            <v>0</v>
          </cell>
          <cell r="AF438">
            <v>6</v>
          </cell>
          <cell r="AG438">
            <v>126060</v>
          </cell>
          <cell r="AH438">
            <v>7120</v>
          </cell>
          <cell r="AI438">
            <v>21359</v>
          </cell>
          <cell r="AJ438">
            <v>96411</v>
          </cell>
          <cell r="AK438" t="str">
            <v>0</v>
          </cell>
          <cell r="AL438">
            <v>31515</v>
          </cell>
          <cell r="AM438">
            <v>0</v>
          </cell>
          <cell r="AN438" t="str">
            <v>0</v>
          </cell>
          <cell r="AO438">
            <v>282465</v>
          </cell>
          <cell r="AP438">
            <v>3096000</v>
          </cell>
          <cell r="AQ438">
            <v>0</v>
          </cell>
          <cell r="AR438">
            <v>0</v>
          </cell>
          <cell r="AS438" t="str">
            <v>0</v>
          </cell>
          <cell r="AT438" t="str">
            <v>0</v>
          </cell>
          <cell r="AU438" t="str">
            <v>062</v>
          </cell>
          <cell r="AV438" t="str">
            <v>DINAS PENDIDIKAN - PPPK</v>
          </cell>
          <cell r="AW438" t="str">
            <v>SDN KEBUN BUNGA 04</v>
          </cell>
          <cell r="AX438" t="str">
            <v>T - 21</v>
          </cell>
        </row>
        <row r="439">
          <cell r="A439" t="str">
            <v>197307172022211003</v>
          </cell>
          <cell r="B439" t="str">
            <v>ANANG MUHNI, S.Pd</v>
          </cell>
          <cell r="C439" t="str">
            <v>6371021707730020</v>
          </cell>
          <cell r="D439" t="str">
            <v>17-Jul-73</v>
          </cell>
          <cell r="F439" t="str">
            <v>JFU</v>
          </cell>
          <cell r="G439" t="str">
            <v>00</v>
          </cell>
          <cell r="H439" t="str">
            <v>III/a</v>
          </cell>
          <cell r="I439" t="str">
            <v>P3K</v>
          </cell>
          <cell r="K439" t="str">
            <v>TIDAK</v>
          </cell>
          <cell r="N439" t="str">
            <v>122</v>
          </cell>
          <cell r="O439" t="str">
            <v>BPD KALSEL</v>
          </cell>
          <cell r="P439" t="str">
            <v>969554484736000</v>
          </cell>
          <cell r="Q439" t="str">
            <v>3200587781</v>
          </cell>
          <cell r="R439" t="str">
            <v>T0</v>
          </cell>
          <cell r="S439">
            <v>0</v>
          </cell>
          <cell r="T439">
            <v>0</v>
          </cell>
          <cell r="U439" t="str">
            <v>0</v>
          </cell>
          <cell r="V439">
            <v>2966500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185000</v>
          </cell>
          <cell r="AD439">
            <v>72420</v>
          </cell>
          <cell r="AE439">
            <v>0</v>
          </cell>
          <cell r="AF439">
            <v>6</v>
          </cell>
          <cell r="AG439">
            <v>126060</v>
          </cell>
          <cell r="AH439">
            <v>7120</v>
          </cell>
          <cell r="AI439">
            <v>21359</v>
          </cell>
          <cell r="AJ439">
            <v>96411</v>
          </cell>
          <cell r="AK439" t="str">
            <v>0</v>
          </cell>
          <cell r="AL439">
            <v>31515</v>
          </cell>
          <cell r="AM439">
            <v>0</v>
          </cell>
          <cell r="AN439" t="str">
            <v>0</v>
          </cell>
          <cell r="AO439">
            <v>282465</v>
          </cell>
          <cell r="AP439">
            <v>3096000</v>
          </cell>
          <cell r="AQ439">
            <v>0</v>
          </cell>
          <cell r="AR439">
            <v>0</v>
          </cell>
          <cell r="AS439" t="str">
            <v>0</v>
          </cell>
          <cell r="AT439" t="str">
            <v>0</v>
          </cell>
          <cell r="AU439" t="str">
            <v>062</v>
          </cell>
          <cell r="AV439" t="str">
            <v>DINAS PENDIDIKAN - PPPK</v>
          </cell>
          <cell r="AW439" t="str">
            <v>SDN KEBUN BUNGA 05</v>
          </cell>
          <cell r="AX439" t="str">
            <v>T - 22</v>
          </cell>
        </row>
        <row r="440">
          <cell r="A440" t="str">
            <v>199111222022212007</v>
          </cell>
          <cell r="B440" t="str">
            <v>NOVIA SARI, S.Pd.</v>
          </cell>
          <cell r="C440" t="str">
            <v>6371016211910011</v>
          </cell>
          <cell r="D440" t="str">
            <v>22-Nov-91</v>
          </cell>
          <cell r="F440" t="str">
            <v>JFU</v>
          </cell>
          <cell r="G440" t="str">
            <v>00</v>
          </cell>
          <cell r="H440" t="str">
            <v>III/a</v>
          </cell>
          <cell r="I440" t="str">
            <v>P3K</v>
          </cell>
          <cell r="K440" t="str">
            <v>TIDAK</v>
          </cell>
          <cell r="N440" t="str">
            <v>122</v>
          </cell>
          <cell r="O440" t="str">
            <v>BPD KALSEL</v>
          </cell>
          <cell r="P440" t="str">
            <v>902716513736000</v>
          </cell>
          <cell r="Q440" t="str">
            <v>2000104348</v>
          </cell>
          <cell r="R440" t="str">
            <v>T0</v>
          </cell>
          <cell r="S440">
            <v>0</v>
          </cell>
          <cell r="T440">
            <v>0</v>
          </cell>
          <cell r="U440" t="str">
            <v>0</v>
          </cell>
          <cell r="V440">
            <v>2966500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185000</v>
          </cell>
          <cell r="AD440">
            <v>72420</v>
          </cell>
          <cell r="AE440">
            <v>0</v>
          </cell>
          <cell r="AF440">
            <v>6</v>
          </cell>
          <cell r="AG440">
            <v>126060</v>
          </cell>
          <cell r="AH440">
            <v>7120</v>
          </cell>
          <cell r="AI440">
            <v>21359</v>
          </cell>
          <cell r="AJ440">
            <v>96411</v>
          </cell>
          <cell r="AK440" t="str">
            <v>0</v>
          </cell>
          <cell r="AL440">
            <v>31515</v>
          </cell>
          <cell r="AM440">
            <v>0</v>
          </cell>
          <cell r="AN440" t="str">
            <v>0</v>
          </cell>
          <cell r="AO440">
            <v>282465</v>
          </cell>
          <cell r="AP440">
            <v>3096000</v>
          </cell>
          <cell r="AQ440">
            <v>0</v>
          </cell>
          <cell r="AR440">
            <v>0</v>
          </cell>
          <cell r="AS440" t="str">
            <v>0</v>
          </cell>
          <cell r="AT440" t="str">
            <v>0</v>
          </cell>
          <cell r="AU440" t="str">
            <v>062</v>
          </cell>
          <cell r="AV440" t="str">
            <v>DINAS PENDIDIKAN - PPPK</v>
          </cell>
          <cell r="AW440" t="str">
            <v>SDN KEBUN BUNGA 05</v>
          </cell>
          <cell r="AX440" t="str">
            <v>T - 22</v>
          </cell>
        </row>
        <row r="441">
          <cell r="A441" t="str">
            <v>199209212022212006</v>
          </cell>
          <cell r="B441" t="str">
            <v>HERDILLA MAULIDA, S.Pd.,Gr.</v>
          </cell>
          <cell r="C441" t="str">
            <v>6371026109920003</v>
          </cell>
          <cell r="D441" t="str">
            <v>21-Sep-92</v>
          </cell>
          <cell r="F441" t="str">
            <v>JFU</v>
          </cell>
          <cell r="G441" t="str">
            <v>00</v>
          </cell>
          <cell r="H441" t="str">
            <v>III/a</v>
          </cell>
          <cell r="I441" t="str">
            <v>P3K</v>
          </cell>
          <cell r="K441" t="str">
            <v>TIDAK</v>
          </cell>
          <cell r="N441" t="str">
            <v>122</v>
          </cell>
          <cell r="O441" t="str">
            <v>BPD KALSEL</v>
          </cell>
          <cell r="P441" t="str">
            <v>650878630731000</v>
          </cell>
          <cell r="Q441" t="str">
            <v>3200524089</v>
          </cell>
          <cell r="R441" t="str">
            <v>T0</v>
          </cell>
          <cell r="S441">
            <v>0</v>
          </cell>
          <cell r="T441">
            <v>0</v>
          </cell>
          <cell r="U441" t="str">
            <v>0</v>
          </cell>
          <cell r="V441">
            <v>2966500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185000</v>
          </cell>
          <cell r="AD441">
            <v>72420</v>
          </cell>
          <cell r="AE441">
            <v>0</v>
          </cell>
          <cell r="AF441">
            <v>6</v>
          </cell>
          <cell r="AG441">
            <v>126060</v>
          </cell>
          <cell r="AH441">
            <v>7120</v>
          </cell>
          <cell r="AI441">
            <v>21359</v>
          </cell>
          <cell r="AJ441">
            <v>96411</v>
          </cell>
          <cell r="AK441" t="str">
            <v>0</v>
          </cell>
          <cell r="AL441">
            <v>31515</v>
          </cell>
          <cell r="AM441">
            <v>0</v>
          </cell>
          <cell r="AN441" t="str">
            <v>0</v>
          </cell>
          <cell r="AO441">
            <v>282465</v>
          </cell>
          <cell r="AP441">
            <v>3096000</v>
          </cell>
          <cell r="AQ441">
            <v>0</v>
          </cell>
          <cell r="AR441">
            <v>0</v>
          </cell>
          <cell r="AS441" t="str">
            <v>0</v>
          </cell>
          <cell r="AT441" t="str">
            <v>0</v>
          </cell>
          <cell r="AU441" t="str">
            <v>062</v>
          </cell>
          <cell r="AV441" t="str">
            <v>DINAS PENDIDIKAN - PPPK</v>
          </cell>
          <cell r="AW441" t="str">
            <v>SDN KEBUN BUNGA 05</v>
          </cell>
          <cell r="AX441" t="str">
            <v>T - 22</v>
          </cell>
        </row>
        <row r="442">
          <cell r="A442" t="str">
            <v>199505282022212005</v>
          </cell>
          <cell r="B442" t="str">
            <v>FITRIA SRI, S.Pd.,Gr.</v>
          </cell>
          <cell r="C442" t="str">
            <v>6308056805950004</v>
          </cell>
          <cell r="D442" t="str">
            <v>28-May-95</v>
          </cell>
          <cell r="F442" t="str">
            <v>JFU</v>
          </cell>
          <cell r="G442" t="str">
            <v>00</v>
          </cell>
          <cell r="H442" t="str">
            <v>III/a</v>
          </cell>
          <cell r="I442" t="str">
            <v>P3K</v>
          </cell>
          <cell r="K442" t="str">
            <v>YA</v>
          </cell>
          <cell r="M442" t="str">
            <v>TRI HARYONO FAUZI</v>
          </cell>
          <cell r="N442" t="str">
            <v>122</v>
          </cell>
          <cell r="O442" t="str">
            <v>BPD KALSEL</v>
          </cell>
          <cell r="P442" t="str">
            <v>650202435731000</v>
          </cell>
          <cell r="Q442" t="str">
            <v>3200588109</v>
          </cell>
          <cell r="R442" t="str">
            <v>K2</v>
          </cell>
          <cell r="S442">
            <v>1</v>
          </cell>
          <cell r="T442">
            <v>1</v>
          </cell>
          <cell r="U442" t="str">
            <v>2</v>
          </cell>
          <cell r="V442">
            <v>2966500</v>
          </cell>
          <cell r="W442">
            <v>296650</v>
          </cell>
          <cell r="X442">
            <v>59330</v>
          </cell>
          <cell r="Y442">
            <v>355980</v>
          </cell>
          <cell r="Z442">
            <v>0</v>
          </cell>
          <cell r="AA442">
            <v>0</v>
          </cell>
          <cell r="AB442">
            <v>0</v>
          </cell>
          <cell r="AC442">
            <v>185000</v>
          </cell>
          <cell r="AD442">
            <v>217260</v>
          </cell>
          <cell r="AE442">
            <v>0</v>
          </cell>
          <cell r="AF442">
            <v>16</v>
          </cell>
          <cell r="AG442">
            <v>140299</v>
          </cell>
          <cell r="AH442">
            <v>7120</v>
          </cell>
          <cell r="AI442">
            <v>21359</v>
          </cell>
          <cell r="AJ442">
            <v>107981</v>
          </cell>
          <cell r="AK442" t="str">
            <v>0</v>
          </cell>
          <cell r="AL442">
            <v>35075</v>
          </cell>
          <cell r="AM442">
            <v>0</v>
          </cell>
          <cell r="AN442" t="str">
            <v>0</v>
          </cell>
          <cell r="AO442">
            <v>311834</v>
          </cell>
          <cell r="AP442">
            <v>3581700</v>
          </cell>
          <cell r="AQ442">
            <v>0</v>
          </cell>
          <cell r="AR442">
            <v>0</v>
          </cell>
          <cell r="AS442" t="str">
            <v>0</v>
          </cell>
          <cell r="AT442" t="str">
            <v>0</v>
          </cell>
          <cell r="AU442" t="str">
            <v>062</v>
          </cell>
          <cell r="AV442" t="str">
            <v>DINAS PENDIDIKAN - PPPK</v>
          </cell>
          <cell r="AW442" t="str">
            <v>SDN KEBUN BUNGA 05</v>
          </cell>
          <cell r="AX442" t="str">
            <v>T - 22</v>
          </cell>
        </row>
        <row r="443">
          <cell r="A443" t="str">
            <v>199704252022212004</v>
          </cell>
          <cell r="B443" t="str">
            <v>JUHAR LATIFAH HANI, S.Pd</v>
          </cell>
          <cell r="C443" t="str">
            <v>6307066504970001</v>
          </cell>
          <cell r="D443" t="str">
            <v>25-Apr-97</v>
          </cell>
          <cell r="F443" t="str">
            <v>JFU</v>
          </cell>
          <cell r="G443" t="str">
            <v>00</v>
          </cell>
          <cell r="H443" t="str">
            <v>III/a</v>
          </cell>
          <cell r="I443" t="str">
            <v>P3K</v>
          </cell>
          <cell r="K443" t="str">
            <v>TIDAK</v>
          </cell>
          <cell r="N443" t="str">
            <v>122</v>
          </cell>
          <cell r="O443" t="str">
            <v>BPD KALSEL</v>
          </cell>
          <cell r="P443" t="str">
            <v>650190762731000</v>
          </cell>
          <cell r="Q443" t="str">
            <v>3200588141</v>
          </cell>
          <cell r="R443" t="str">
            <v>T0</v>
          </cell>
          <cell r="S443">
            <v>0</v>
          </cell>
          <cell r="T443">
            <v>0</v>
          </cell>
          <cell r="U443" t="str">
            <v>0</v>
          </cell>
          <cell r="V443">
            <v>2966500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185000</v>
          </cell>
          <cell r="AD443">
            <v>72420</v>
          </cell>
          <cell r="AE443">
            <v>0</v>
          </cell>
          <cell r="AF443">
            <v>6</v>
          </cell>
          <cell r="AG443">
            <v>126060</v>
          </cell>
          <cell r="AH443">
            <v>7120</v>
          </cell>
          <cell r="AI443">
            <v>21359</v>
          </cell>
          <cell r="AJ443">
            <v>96411</v>
          </cell>
          <cell r="AK443" t="str">
            <v>0</v>
          </cell>
          <cell r="AL443">
            <v>31515</v>
          </cell>
          <cell r="AM443">
            <v>0</v>
          </cell>
          <cell r="AN443" t="str">
            <v>0</v>
          </cell>
          <cell r="AO443">
            <v>282465</v>
          </cell>
          <cell r="AP443">
            <v>3096000</v>
          </cell>
          <cell r="AQ443">
            <v>0</v>
          </cell>
          <cell r="AR443">
            <v>0</v>
          </cell>
          <cell r="AS443" t="str">
            <v>0</v>
          </cell>
          <cell r="AT443" t="str">
            <v>0</v>
          </cell>
          <cell r="AU443" t="str">
            <v>062</v>
          </cell>
          <cell r="AV443" t="str">
            <v>DINAS PENDIDIKAN - PPPK</v>
          </cell>
          <cell r="AW443" t="str">
            <v>SDN KEBUN BUNGA 05</v>
          </cell>
          <cell r="AX443" t="str">
            <v>T - 22</v>
          </cell>
        </row>
        <row r="444">
          <cell r="A444" t="str">
            <v>198908012022212011</v>
          </cell>
          <cell r="B444" t="str">
            <v>AGUSTINA NOVITASARI, S.Pd</v>
          </cell>
          <cell r="C444" t="str">
            <v>6371024108890007</v>
          </cell>
          <cell r="D444" t="str">
            <v>01-Aug-89</v>
          </cell>
          <cell r="F444" t="str">
            <v>JFU</v>
          </cell>
          <cell r="G444" t="str">
            <v>00</v>
          </cell>
          <cell r="H444" t="str">
            <v>III/a</v>
          </cell>
          <cell r="I444" t="str">
            <v>P3K</v>
          </cell>
          <cell r="K444" t="str">
            <v>YA</v>
          </cell>
          <cell r="M444" t="str">
            <v>RAYNI RAHMAN</v>
          </cell>
          <cell r="N444" t="str">
            <v>122</v>
          </cell>
          <cell r="O444" t="str">
            <v>BPD KALSEL</v>
          </cell>
          <cell r="P444" t="str">
            <v>844056002731000</v>
          </cell>
          <cell r="Q444" t="str">
            <v>3200520075</v>
          </cell>
          <cell r="R444" t="str">
            <v>K3</v>
          </cell>
          <cell r="S444">
            <v>2</v>
          </cell>
          <cell r="T444">
            <v>1</v>
          </cell>
          <cell r="U444" t="str">
            <v>3</v>
          </cell>
          <cell r="V444">
            <v>2966500</v>
          </cell>
          <cell r="W444">
            <v>296650</v>
          </cell>
          <cell r="X444">
            <v>118660</v>
          </cell>
          <cell r="Y444">
            <v>415310</v>
          </cell>
          <cell r="Z444">
            <v>0</v>
          </cell>
          <cell r="AA444">
            <v>0</v>
          </cell>
          <cell r="AB444">
            <v>0</v>
          </cell>
          <cell r="AC444">
            <v>185000</v>
          </cell>
          <cell r="AD444">
            <v>289680</v>
          </cell>
          <cell r="AE444">
            <v>0</v>
          </cell>
          <cell r="AF444">
            <v>87</v>
          </cell>
          <cell r="AG444">
            <v>142672</v>
          </cell>
          <cell r="AH444">
            <v>7120</v>
          </cell>
          <cell r="AI444">
            <v>21359</v>
          </cell>
          <cell r="AJ444">
            <v>109909</v>
          </cell>
          <cell r="AK444" t="str">
            <v>0</v>
          </cell>
          <cell r="AL444">
            <v>35668</v>
          </cell>
          <cell r="AM444">
            <v>0</v>
          </cell>
          <cell r="AN444" t="str">
            <v>0</v>
          </cell>
          <cell r="AO444">
            <v>316728</v>
          </cell>
          <cell r="AP444">
            <v>3711000</v>
          </cell>
          <cell r="AQ444">
            <v>0</v>
          </cell>
          <cell r="AR444">
            <v>0</v>
          </cell>
          <cell r="AS444" t="str">
            <v>0</v>
          </cell>
          <cell r="AT444" t="str">
            <v>0</v>
          </cell>
          <cell r="AU444" t="str">
            <v>062</v>
          </cell>
          <cell r="AV444" t="str">
            <v>DINAS PENDIDIKAN - PPPK</v>
          </cell>
          <cell r="AW444" t="str">
            <v>SDN KEBUN BUNGA 06</v>
          </cell>
          <cell r="AX444" t="str">
            <v>T - 23</v>
          </cell>
        </row>
        <row r="445">
          <cell r="A445" t="str">
            <v>199502062022212005</v>
          </cell>
          <cell r="B445" t="str">
            <v>KAMALIA HUSNA, S.Pd</v>
          </cell>
          <cell r="C445" t="str">
            <v>6371024602950013</v>
          </cell>
          <cell r="D445" t="str">
            <v>06-Feb-95</v>
          </cell>
          <cell r="F445" t="str">
            <v>JFU</v>
          </cell>
          <cell r="G445" t="str">
            <v>00</v>
          </cell>
          <cell r="H445" t="str">
            <v>III/a</v>
          </cell>
          <cell r="I445" t="str">
            <v>P3K</v>
          </cell>
          <cell r="K445" t="str">
            <v>TIDAK</v>
          </cell>
          <cell r="N445" t="str">
            <v>122</v>
          </cell>
          <cell r="O445" t="str">
            <v>BPD KALSEL</v>
          </cell>
          <cell r="P445" t="str">
            <v>910727635736000</v>
          </cell>
          <cell r="Q445" t="str">
            <v>3200524798</v>
          </cell>
          <cell r="R445" t="str">
            <v>T0</v>
          </cell>
          <cell r="S445">
            <v>0</v>
          </cell>
          <cell r="T445">
            <v>0</v>
          </cell>
          <cell r="U445" t="str">
            <v>0</v>
          </cell>
          <cell r="V445">
            <v>2966500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185000</v>
          </cell>
          <cell r="AD445">
            <v>72420</v>
          </cell>
          <cell r="AE445">
            <v>0</v>
          </cell>
          <cell r="AF445">
            <v>6</v>
          </cell>
          <cell r="AG445">
            <v>126060</v>
          </cell>
          <cell r="AH445">
            <v>7120</v>
          </cell>
          <cell r="AI445">
            <v>21359</v>
          </cell>
          <cell r="AJ445">
            <v>96411</v>
          </cell>
          <cell r="AK445" t="str">
            <v>0</v>
          </cell>
          <cell r="AL445">
            <v>31515</v>
          </cell>
          <cell r="AM445">
            <v>0</v>
          </cell>
          <cell r="AN445" t="str">
            <v>0</v>
          </cell>
          <cell r="AO445">
            <v>282465</v>
          </cell>
          <cell r="AP445">
            <v>3096000</v>
          </cell>
          <cell r="AQ445">
            <v>0</v>
          </cell>
          <cell r="AR445">
            <v>0</v>
          </cell>
          <cell r="AS445" t="str">
            <v>0</v>
          </cell>
          <cell r="AT445" t="str">
            <v>0</v>
          </cell>
          <cell r="AU445" t="str">
            <v>062</v>
          </cell>
          <cell r="AV445" t="str">
            <v>DINAS PENDIDIKAN - PPPK</v>
          </cell>
          <cell r="AW445" t="str">
            <v>SDN KEBUN BUNGA 06</v>
          </cell>
          <cell r="AX445" t="str">
            <v>T - 23</v>
          </cell>
        </row>
        <row r="446">
          <cell r="A446" t="str">
            <v>199606052022211001</v>
          </cell>
          <cell r="B446" t="str">
            <v>MUHAMMAD ALPIANOR, S.Pd.</v>
          </cell>
          <cell r="C446" t="str">
            <v>6304010506960003</v>
          </cell>
          <cell r="D446" t="str">
            <v>05-Jun-96</v>
          </cell>
          <cell r="F446" t="str">
            <v>JFU</v>
          </cell>
          <cell r="G446" t="str">
            <v>00</v>
          </cell>
          <cell r="H446" t="str">
            <v>III/a</v>
          </cell>
          <cell r="I446" t="str">
            <v>P3K</v>
          </cell>
          <cell r="K446" t="str">
            <v>YA</v>
          </cell>
          <cell r="M446" t="str">
            <v>APRIYATI RAHAYU</v>
          </cell>
          <cell r="N446" t="str">
            <v>122</v>
          </cell>
          <cell r="O446" t="str">
            <v>BPD KALSEL</v>
          </cell>
          <cell r="P446" t="str">
            <v>434251815731000</v>
          </cell>
          <cell r="Q446" t="str">
            <v>3200587797</v>
          </cell>
          <cell r="R446" t="str">
            <v>K1</v>
          </cell>
          <cell r="S446">
            <v>0</v>
          </cell>
          <cell r="T446">
            <v>1</v>
          </cell>
          <cell r="U446" t="str">
            <v>1</v>
          </cell>
          <cell r="V446">
            <v>2966500</v>
          </cell>
          <cell r="W446">
            <v>296650</v>
          </cell>
          <cell r="X446">
            <v>0</v>
          </cell>
          <cell r="Y446">
            <v>296650</v>
          </cell>
          <cell r="Z446">
            <v>0</v>
          </cell>
          <cell r="AA446">
            <v>0</v>
          </cell>
          <cell r="AB446">
            <v>0</v>
          </cell>
          <cell r="AC446">
            <v>185000</v>
          </cell>
          <cell r="AD446">
            <v>144840</v>
          </cell>
          <cell r="AE446">
            <v>0</v>
          </cell>
          <cell r="AF446">
            <v>44</v>
          </cell>
          <cell r="AG446">
            <v>137926</v>
          </cell>
          <cell r="AH446">
            <v>7120</v>
          </cell>
          <cell r="AI446">
            <v>21359</v>
          </cell>
          <cell r="AJ446">
            <v>106052</v>
          </cell>
          <cell r="AK446" t="str">
            <v>0</v>
          </cell>
          <cell r="AL446">
            <v>34482</v>
          </cell>
          <cell r="AM446">
            <v>0</v>
          </cell>
          <cell r="AN446" t="str">
            <v>0</v>
          </cell>
          <cell r="AO446">
            <v>306939</v>
          </cell>
          <cell r="AP446">
            <v>3452500</v>
          </cell>
          <cell r="AQ446">
            <v>0</v>
          </cell>
          <cell r="AR446">
            <v>0</v>
          </cell>
          <cell r="AS446" t="str">
            <v>0</v>
          </cell>
          <cell r="AT446" t="str">
            <v>0</v>
          </cell>
          <cell r="AU446" t="str">
            <v>062</v>
          </cell>
          <cell r="AV446" t="str">
            <v>DINAS PENDIDIKAN - PPPK</v>
          </cell>
          <cell r="AW446" t="str">
            <v>SDN KEBUN BUNGA 06</v>
          </cell>
          <cell r="AX446" t="str">
            <v>T - 23</v>
          </cell>
        </row>
        <row r="447">
          <cell r="A447" t="str">
            <v>199707152022212001</v>
          </cell>
          <cell r="B447" t="str">
            <v>MASTAIAH, S.Pd</v>
          </cell>
          <cell r="C447" t="str">
            <v>6303075507970005</v>
          </cell>
          <cell r="D447" t="str">
            <v>15-Jul-97</v>
          </cell>
          <cell r="F447" t="str">
            <v>JFU</v>
          </cell>
          <cell r="G447" t="str">
            <v>00</v>
          </cell>
          <cell r="H447" t="str">
            <v>III/a</v>
          </cell>
          <cell r="I447" t="str">
            <v>P3K</v>
          </cell>
          <cell r="K447" t="str">
            <v>YA</v>
          </cell>
          <cell r="L447" t="str">
            <v/>
          </cell>
          <cell r="M447" t="str">
            <v>M. RIFKI MUBAROK, S.Pd</v>
          </cell>
          <cell r="N447" t="str">
            <v>122</v>
          </cell>
          <cell r="O447" t="str">
            <v>BPD KALSEL</v>
          </cell>
          <cell r="P447" t="str">
            <v>413078627732000</v>
          </cell>
          <cell r="Q447" t="str">
            <v>0010301466042</v>
          </cell>
          <cell r="R447" t="str">
            <v>K2</v>
          </cell>
          <cell r="S447">
            <v>1</v>
          </cell>
          <cell r="T447">
            <v>1</v>
          </cell>
          <cell r="U447" t="str">
            <v>2</v>
          </cell>
          <cell r="V447">
            <v>2966500</v>
          </cell>
          <cell r="W447">
            <v>296650</v>
          </cell>
          <cell r="X447">
            <v>59330</v>
          </cell>
          <cell r="Y447">
            <v>355980</v>
          </cell>
          <cell r="Z447">
            <v>0</v>
          </cell>
          <cell r="AA447">
            <v>0</v>
          </cell>
          <cell r="AB447">
            <v>0</v>
          </cell>
          <cell r="AC447">
            <v>185000</v>
          </cell>
          <cell r="AD447">
            <v>217260</v>
          </cell>
          <cell r="AE447">
            <v>0</v>
          </cell>
          <cell r="AF447">
            <v>16</v>
          </cell>
          <cell r="AG447">
            <v>140299</v>
          </cell>
          <cell r="AH447">
            <v>7120</v>
          </cell>
          <cell r="AI447">
            <v>21359</v>
          </cell>
          <cell r="AJ447">
            <v>107981</v>
          </cell>
          <cell r="AK447" t="str">
            <v>0</v>
          </cell>
          <cell r="AL447">
            <v>35075</v>
          </cell>
          <cell r="AM447">
            <v>0</v>
          </cell>
          <cell r="AN447" t="str">
            <v>0</v>
          </cell>
          <cell r="AO447">
            <v>311834</v>
          </cell>
          <cell r="AP447">
            <v>3581700</v>
          </cell>
          <cell r="AQ447">
            <v>0</v>
          </cell>
          <cell r="AR447">
            <v>0</v>
          </cell>
          <cell r="AS447" t="str">
            <v>0</v>
          </cell>
          <cell r="AT447" t="str">
            <v>0</v>
          </cell>
          <cell r="AU447" t="str">
            <v>062</v>
          </cell>
          <cell r="AV447" t="str">
            <v>DINAS PENDIDIKAN - PPPK</v>
          </cell>
          <cell r="AW447" t="str">
            <v>SDN KEBUN BUNGA 06</v>
          </cell>
          <cell r="AX447" t="str">
            <v>T - 23</v>
          </cell>
        </row>
        <row r="448">
          <cell r="A448" t="str">
            <v>196609052022212001</v>
          </cell>
          <cell r="B448" t="str">
            <v>SYAKDIAH, S.Pd</v>
          </cell>
          <cell r="C448" t="str">
            <v>6303044509660004</v>
          </cell>
          <cell r="D448" t="str">
            <v>05-Sep-66</v>
          </cell>
          <cell r="F448" t="str">
            <v>JFU</v>
          </cell>
          <cell r="G448" t="str">
            <v>00</v>
          </cell>
          <cell r="H448" t="str">
            <v>III/a</v>
          </cell>
          <cell r="I448" t="str">
            <v>P3K</v>
          </cell>
          <cell r="K448" t="str">
            <v>YA</v>
          </cell>
          <cell r="M448" t="str">
            <v>ARDIANSYAH</v>
          </cell>
          <cell r="N448" t="str">
            <v>122</v>
          </cell>
          <cell r="O448" t="str">
            <v>BPD KALSEL</v>
          </cell>
          <cell r="P448" t="str">
            <v>165142217732000</v>
          </cell>
          <cell r="Q448" t="str">
            <v>3200520218</v>
          </cell>
          <cell r="R448" t="str">
            <v>K1</v>
          </cell>
          <cell r="S448">
            <v>0</v>
          </cell>
          <cell r="T448">
            <v>1</v>
          </cell>
          <cell r="U448" t="str">
            <v>1</v>
          </cell>
          <cell r="V448">
            <v>2966500</v>
          </cell>
          <cell r="W448">
            <v>296650</v>
          </cell>
          <cell r="X448">
            <v>0</v>
          </cell>
          <cell r="Y448">
            <v>296650</v>
          </cell>
          <cell r="Z448">
            <v>0</v>
          </cell>
          <cell r="AA448">
            <v>0</v>
          </cell>
          <cell r="AB448">
            <v>0</v>
          </cell>
          <cell r="AC448">
            <v>185000</v>
          </cell>
          <cell r="AD448">
            <v>144840</v>
          </cell>
          <cell r="AE448">
            <v>0</v>
          </cell>
          <cell r="AF448">
            <v>44</v>
          </cell>
          <cell r="AG448">
            <v>137926</v>
          </cell>
          <cell r="AH448">
            <v>7120</v>
          </cell>
          <cell r="AI448">
            <v>21359</v>
          </cell>
          <cell r="AJ448">
            <v>106052</v>
          </cell>
          <cell r="AK448" t="str">
            <v>0</v>
          </cell>
          <cell r="AL448">
            <v>34482</v>
          </cell>
          <cell r="AM448">
            <v>0</v>
          </cell>
          <cell r="AN448" t="str">
            <v>0</v>
          </cell>
          <cell r="AO448">
            <v>306939</v>
          </cell>
          <cell r="AP448">
            <v>3452500</v>
          </cell>
          <cell r="AQ448">
            <v>0</v>
          </cell>
          <cell r="AR448">
            <v>0</v>
          </cell>
          <cell r="AS448" t="str">
            <v>0</v>
          </cell>
          <cell r="AT448" t="str">
            <v>0</v>
          </cell>
          <cell r="AU448" t="str">
            <v>062</v>
          </cell>
          <cell r="AV448" t="str">
            <v>DINAS PENDIDIKAN - PPPK</v>
          </cell>
          <cell r="AW448" t="str">
            <v>SDN KEBUN BUNGA 09</v>
          </cell>
          <cell r="AX448" t="str">
            <v>T - 25</v>
          </cell>
        </row>
        <row r="449">
          <cell r="A449" t="str">
            <v>197405082022211002</v>
          </cell>
          <cell r="B449" t="str">
            <v>ZAINAL ABIDIN, S.Pd</v>
          </cell>
          <cell r="C449" t="str">
            <v>6371050805740011</v>
          </cell>
          <cell r="D449" t="str">
            <v>08-May-74</v>
          </cell>
          <cell r="F449" t="str">
            <v>JFU</v>
          </cell>
          <cell r="G449" t="str">
            <v>00</v>
          </cell>
          <cell r="H449" t="str">
            <v>III/a</v>
          </cell>
          <cell r="I449" t="str">
            <v>P3K</v>
          </cell>
          <cell r="K449" t="str">
            <v>YA</v>
          </cell>
          <cell r="M449" t="str">
            <v>SUNARSIH</v>
          </cell>
          <cell r="N449" t="str">
            <v>122</v>
          </cell>
          <cell r="O449" t="str">
            <v>BPD KALSEL</v>
          </cell>
          <cell r="P449" t="str">
            <v>165276585731000</v>
          </cell>
          <cell r="Q449" t="str">
            <v>3200539377</v>
          </cell>
          <cell r="R449" t="str">
            <v>K1</v>
          </cell>
          <cell r="S449">
            <v>0</v>
          </cell>
          <cell r="T449">
            <v>1</v>
          </cell>
          <cell r="U449" t="str">
            <v>1</v>
          </cell>
          <cell r="V449">
            <v>2966500</v>
          </cell>
          <cell r="W449">
            <v>296650</v>
          </cell>
          <cell r="X449">
            <v>0</v>
          </cell>
          <cell r="Y449">
            <v>296650</v>
          </cell>
          <cell r="Z449">
            <v>0</v>
          </cell>
          <cell r="AA449">
            <v>0</v>
          </cell>
          <cell r="AB449">
            <v>0</v>
          </cell>
          <cell r="AC449">
            <v>185000</v>
          </cell>
          <cell r="AD449">
            <v>144840</v>
          </cell>
          <cell r="AE449">
            <v>0</v>
          </cell>
          <cell r="AF449">
            <v>44</v>
          </cell>
          <cell r="AG449">
            <v>137926</v>
          </cell>
          <cell r="AH449">
            <v>7120</v>
          </cell>
          <cell r="AI449">
            <v>21359</v>
          </cell>
          <cell r="AJ449">
            <v>106052</v>
          </cell>
          <cell r="AK449" t="str">
            <v>0</v>
          </cell>
          <cell r="AL449">
            <v>34482</v>
          </cell>
          <cell r="AM449">
            <v>0</v>
          </cell>
          <cell r="AN449" t="str">
            <v>0</v>
          </cell>
          <cell r="AO449">
            <v>306939</v>
          </cell>
          <cell r="AP449">
            <v>3452500</v>
          </cell>
          <cell r="AQ449">
            <v>0</v>
          </cell>
          <cell r="AR449">
            <v>0</v>
          </cell>
          <cell r="AS449" t="str">
            <v>0</v>
          </cell>
          <cell r="AT449" t="str">
            <v>0</v>
          </cell>
          <cell r="AU449" t="str">
            <v>062</v>
          </cell>
          <cell r="AV449" t="str">
            <v>DINAS PENDIDIKAN - PPPK</v>
          </cell>
          <cell r="AW449" t="str">
            <v>SDN KEBUN BUNGA 09</v>
          </cell>
          <cell r="AX449" t="str">
            <v>T - 25</v>
          </cell>
        </row>
        <row r="450">
          <cell r="A450" t="str">
            <v>197905252022212007</v>
          </cell>
          <cell r="B450" t="str">
            <v>NORJANNAH, S.Pd</v>
          </cell>
          <cell r="C450" t="str">
            <v>6372046505790004</v>
          </cell>
          <cell r="D450" t="str">
            <v>25-May-79</v>
          </cell>
          <cell r="F450" t="str">
            <v>JFU</v>
          </cell>
          <cell r="G450" t="str">
            <v>00</v>
          </cell>
          <cell r="H450" t="str">
            <v>III/a</v>
          </cell>
          <cell r="I450" t="str">
            <v>P3K</v>
          </cell>
          <cell r="K450" t="str">
            <v>TIDAK</v>
          </cell>
          <cell r="N450" t="str">
            <v>122</v>
          </cell>
          <cell r="O450" t="str">
            <v>BPD KALSEL</v>
          </cell>
          <cell r="P450" t="str">
            <v>165142043732000</v>
          </cell>
          <cell r="Q450" t="str">
            <v>3200587773</v>
          </cell>
          <cell r="R450" t="str">
            <v>T0</v>
          </cell>
          <cell r="S450">
            <v>0</v>
          </cell>
          <cell r="T450">
            <v>0</v>
          </cell>
          <cell r="U450" t="str">
            <v>0</v>
          </cell>
          <cell r="V450">
            <v>2966500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185000</v>
          </cell>
          <cell r="AD450">
            <v>72420</v>
          </cell>
          <cell r="AE450">
            <v>0</v>
          </cell>
          <cell r="AF450">
            <v>6</v>
          </cell>
          <cell r="AG450">
            <v>126060</v>
          </cell>
          <cell r="AH450">
            <v>7120</v>
          </cell>
          <cell r="AI450">
            <v>21359</v>
          </cell>
          <cell r="AJ450">
            <v>96411</v>
          </cell>
          <cell r="AK450" t="str">
            <v>0</v>
          </cell>
          <cell r="AL450">
            <v>31515</v>
          </cell>
          <cell r="AM450">
            <v>0</v>
          </cell>
          <cell r="AN450" t="str">
            <v>0</v>
          </cell>
          <cell r="AO450">
            <v>282465</v>
          </cell>
          <cell r="AP450">
            <v>3096000</v>
          </cell>
          <cell r="AQ450">
            <v>0</v>
          </cell>
          <cell r="AR450">
            <v>0</v>
          </cell>
          <cell r="AS450" t="str">
            <v>0</v>
          </cell>
          <cell r="AT450" t="str">
            <v>0</v>
          </cell>
          <cell r="AU450" t="str">
            <v>062</v>
          </cell>
          <cell r="AV450" t="str">
            <v>DINAS PENDIDIKAN - PPPK</v>
          </cell>
          <cell r="AW450" t="str">
            <v>SDN KURIPAN 01</v>
          </cell>
          <cell r="AX450" t="str">
            <v>T - 26</v>
          </cell>
        </row>
        <row r="451">
          <cell r="A451" t="str">
            <v>199101102022212005</v>
          </cell>
          <cell r="B451" t="str">
            <v>SITI ANITA, S.Pd</v>
          </cell>
          <cell r="C451" t="str">
            <v>6303045001910003</v>
          </cell>
          <cell r="D451" t="str">
            <v>10-Jan-91</v>
          </cell>
          <cell r="F451" t="str">
            <v>JFU</v>
          </cell>
          <cell r="G451" t="str">
            <v>00</v>
          </cell>
          <cell r="H451" t="str">
            <v>III/a</v>
          </cell>
          <cell r="I451" t="str">
            <v>P3K</v>
          </cell>
          <cell r="K451" t="str">
            <v>YA</v>
          </cell>
          <cell r="M451" t="str">
            <v>FAISAL KHOTIB</v>
          </cell>
          <cell r="N451" t="str">
            <v>122</v>
          </cell>
          <cell r="O451" t="str">
            <v>BPD KALSEL</v>
          </cell>
          <cell r="P451" t="str">
            <v>910607191732000</v>
          </cell>
          <cell r="Q451" t="str">
            <v>0010301150577</v>
          </cell>
          <cell r="R451" t="str">
            <v>K3</v>
          </cell>
          <cell r="S451">
            <v>2</v>
          </cell>
          <cell r="T451">
            <v>1</v>
          </cell>
          <cell r="U451" t="str">
            <v>3</v>
          </cell>
          <cell r="V451">
            <v>2966500</v>
          </cell>
          <cell r="W451">
            <v>296650</v>
          </cell>
          <cell r="X451">
            <v>118660</v>
          </cell>
          <cell r="Y451">
            <v>415310</v>
          </cell>
          <cell r="Z451">
            <v>0</v>
          </cell>
          <cell r="AA451">
            <v>0</v>
          </cell>
          <cell r="AB451">
            <v>0</v>
          </cell>
          <cell r="AC451">
            <v>185000</v>
          </cell>
          <cell r="AD451">
            <v>289680</v>
          </cell>
          <cell r="AE451">
            <v>0</v>
          </cell>
          <cell r="AF451">
            <v>87</v>
          </cell>
          <cell r="AG451">
            <v>142672</v>
          </cell>
          <cell r="AH451">
            <v>7120</v>
          </cell>
          <cell r="AI451">
            <v>21359</v>
          </cell>
          <cell r="AJ451">
            <v>109909</v>
          </cell>
          <cell r="AK451" t="str">
            <v>0</v>
          </cell>
          <cell r="AL451">
            <v>35668</v>
          </cell>
          <cell r="AM451">
            <v>0</v>
          </cell>
          <cell r="AN451" t="str">
            <v>0</v>
          </cell>
          <cell r="AO451">
            <v>316728</v>
          </cell>
          <cell r="AP451">
            <v>3711000</v>
          </cell>
          <cell r="AQ451">
            <v>0</v>
          </cell>
          <cell r="AR451">
            <v>0</v>
          </cell>
          <cell r="AS451" t="str">
            <v>0</v>
          </cell>
          <cell r="AT451" t="str">
            <v>0</v>
          </cell>
          <cell r="AU451" t="str">
            <v>062</v>
          </cell>
          <cell r="AV451" t="str">
            <v>DINAS PENDIDIKAN - PPPK</v>
          </cell>
          <cell r="AW451" t="str">
            <v>SDN KURIPAN 01</v>
          </cell>
          <cell r="AX451" t="str">
            <v>T - 26</v>
          </cell>
        </row>
        <row r="452">
          <cell r="A452" t="str">
            <v>199110272022212008</v>
          </cell>
          <cell r="B452" t="str">
            <v>AYU LESTARI, S.Pd</v>
          </cell>
          <cell r="C452" t="str">
            <v>6371026710910003</v>
          </cell>
          <cell r="D452" t="str">
            <v>27-Oct-91</v>
          </cell>
          <cell r="F452" t="str">
            <v>JFU</v>
          </cell>
          <cell r="G452" t="str">
            <v>00</v>
          </cell>
          <cell r="H452" t="str">
            <v>III/a</v>
          </cell>
          <cell r="I452" t="str">
            <v>P3K</v>
          </cell>
          <cell r="K452" t="str">
            <v>YA</v>
          </cell>
          <cell r="M452" t="str">
            <v>DENY RAMADHAN SAPUTRA</v>
          </cell>
          <cell r="N452" t="str">
            <v>122</v>
          </cell>
          <cell r="O452" t="str">
            <v>BPD KALSEL</v>
          </cell>
          <cell r="P452" t="str">
            <v>167356286731000</v>
          </cell>
          <cell r="Q452" t="str">
            <v>0010301153113</v>
          </cell>
          <cell r="R452" t="str">
            <v>K3</v>
          </cell>
          <cell r="S452">
            <v>2</v>
          </cell>
          <cell r="T452">
            <v>1</v>
          </cell>
          <cell r="U452" t="str">
            <v>3</v>
          </cell>
          <cell r="V452">
            <v>2966500</v>
          </cell>
          <cell r="W452">
            <v>296650</v>
          </cell>
          <cell r="X452">
            <v>118660</v>
          </cell>
          <cell r="Y452">
            <v>415310</v>
          </cell>
          <cell r="Z452">
            <v>0</v>
          </cell>
          <cell r="AA452">
            <v>0</v>
          </cell>
          <cell r="AB452">
            <v>0</v>
          </cell>
          <cell r="AC452">
            <v>185000</v>
          </cell>
          <cell r="AD452">
            <v>289680</v>
          </cell>
          <cell r="AE452">
            <v>0</v>
          </cell>
          <cell r="AF452">
            <v>87</v>
          </cell>
          <cell r="AG452">
            <v>142672</v>
          </cell>
          <cell r="AH452">
            <v>7120</v>
          </cell>
          <cell r="AI452">
            <v>21359</v>
          </cell>
          <cell r="AJ452">
            <v>109909</v>
          </cell>
          <cell r="AK452" t="str">
            <v>0</v>
          </cell>
          <cell r="AL452">
            <v>35668</v>
          </cell>
          <cell r="AM452">
            <v>0</v>
          </cell>
          <cell r="AN452" t="str">
            <v>0</v>
          </cell>
          <cell r="AO452">
            <v>316728</v>
          </cell>
          <cell r="AP452">
            <v>3711000</v>
          </cell>
          <cell r="AQ452">
            <v>0</v>
          </cell>
          <cell r="AR452">
            <v>0</v>
          </cell>
          <cell r="AS452" t="str">
            <v>0</v>
          </cell>
          <cell r="AT452" t="str">
            <v>0</v>
          </cell>
          <cell r="AU452" t="str">
            <v>062</v>
          </cell>
          <cell r="AV452" t="str">
            <v>DINAS PENDIDIKAN - PPPK</v>
          </cell>
          <cell r="AW452" t="str">
            <v>SDN KURIPAN 01</v>
          </cell>
          <cell r="AX452" t="str">
            <v>T - 26</v>
          </cell>
        </row>
        <row r="453">
          <cell r="A453" t="str">
            <v>199311242022212008</v>
          </cell>
          <cell r="B453" t="str">
            <v>NURUL MUIZAH, S.Pd</v>
          </cell>
          <cell r="C453" t="str">
            <v>6309026411930001</v>
          </cell>
          <cell r="D453" t="str">
            <v>24-Nov-93</v>
          </cell>
          <cell r="F453" t="str">
            <v>JFU</v>
          </cell>
          <cell r="G453" t="str">
            <v>00</v>
          </cell>
          <cell r="H453" t="str">
            <v>III/a</v>
          </cell>
          <cell r="I453" t="str">
            <v>P3K</v>
          </cell>
          <cell r="K453" t="str">
            <v>YA</v>
          </cell>
          <cell r="M453" t="str">
            <v>ARDI SONARTO</v>
          </cell>
          <cell r="N453" t="str">
            <v>122</v>
          </cell>
          <cell r="O453" t="str">
            <v>BPD KALSEL</v>
          </cell>
          <cell r="P453" t="str">
            <v>924374788736000</v>
          </cell>
          <cell r="Q453" t="str">
            <v>0010301468748</v>
          </cell>
          <cell r="R453" t="str">
            <v>K3</v>
          </cell>
          <cell r="S453">
            <v>2</v>
          </cell>
          <cell r="T453">
            <v>1</v>
          </cell>
          <cell r="U453" t="str">
            <v>3</v>
          </cell>
          <cell r="V453">
            <v>2966500</v>
          </cell>
          <cell r="W453">
            <v>296650</v>
          </cell>
          <cell r="X453">
            <v>118660</v>
          </cell>
          <cell r="Y453">
            <v>415310</v>
          </cell>
          <cell r="Z453">
            <v>0</v>
          </cell>
          <cell r="AA453">
            <v>0</v>
          </cell>
          <cell r="AB453">
            <v>0</v>
          </cell>
          <cell r="AC453">
            <v>185000</v>
          </cell>
          <cell r="AD453">
            <v>289680</v>
          </cell>
          <cell r="AE453">
            <v>0</v>
          </cell>
          <cell r="AF453">
            <v>87</v>
          </cell>
          <cell r="AG453">
            <v>142672</v>
          </cell>
          <cell r="AH453">
            <v>7120</v>
          </cell>
          <cell r="AI453">
            <v>21359</v>
          </cell>
          <cell r="AJ453">
            <v>109909</v>
          </cell>
          <cell r="AK453" t="str">
            <v>0</v>
          </cell>
          <cell r="AL453">
            <v>35668</v>
          </cell>
          <cell r="AM453">
            <v>0</v>
          </cell>
          <cell r="AN453" t="str">
            <v>0</v>
          </cell>
          <cell r="AO453">
            <v>316728</v>
          </cell>
          <cell r="AP453">
            <v>3711000</v>
          </cell>
          <cell r="AQ453">
            <v>0</v>
          </cell>
          <cell r="AR453">
            <v>0</v>
          </cell>
          <cell r="AS453" t="str">
            <v>0</v>
          </cell>
          <cell r="AT453" t="str">
            <v>0</v>
          </cell>
          <cell r="AU453" t="str">
            <v>062</v>
          </cell>
          <cell r="AV453" t="str">
            <v>DINAS PENDIDIKAN - PPPK</v>
          </cell>
          <cell r="AW453" t="str">
            <v>SDN KURIPAN 01</v>
          </cell>
          <cell r="AX453" t="str">
            <v>T - 26</v>
          </cell>
        </row>
        <row r="454">
          <cell r="A454" t="str">
            <v>199505172022211004</v>
          </cell>
          <cell r="B454" t="str">
            <v>MUHAMMAD FIRDAUS, S.Pd</v>
          </cell>
          <cell r="C454" t="str">
            <v>6303021705950004</v>
          </cell>
          <cell r="D454" t="str">
            <v>17-May-95</v>
          </cell>
          <cell r="F454" t="str">
            <v>JFU</v>
          </cell>
          <cell r="G454" t="str">
            <v>00</v>
          </cell>
          <cell r="H454" t="str">
            <v>III/a</v>
          </cell>
          <cell r="I454" t="str">
            <v>P3K</v>
          </cell>
          <cell r="K454" t="str">
            <v>YA</v>
          </cell>
          <cell r="L454" t="str">
            <v/>
          </cell>
          <cell r="M454" t="str">
            <v>DHEA ELVINA AZHARI</v>
          </cell>
          <cell r="N454" t="str">
            <v>122</v>
          </cell>
          <cell r="O454" t="str">
            <v>BPD KALSEL</v>
          </cell>
          <cell r="P454" t="str">
            <v>924324973732000</v>
          </cell>
          <cell r="Q454" t="str">
            <v>0160301056446</v>
          </cell>
          <cell r="R454" t="str">
            <v>K1</v>
          </cell>
          <cell r="S454">
            <v>0</v>
          </cell>
          <cell r="T454">
            <v>1</v>
          </cell>
          <cell r="U454" t="str">
            <v>1</v>
          </cell>
          <cell r="V454">
            <v>2966500</v>
          </cell>
          <cell r="W454">
            <v>296650</v>
          </cell>
          <cell r="X454">
            <v>0</v>
          </cell>
          <cell r="Y454">
            <v>296650</v>
          </cell>
          <cell r="Z454">
            <v>0</v>
          </cell>
          <cell r="AA454">
            <v>0</v>
          </cell>
          <cell r="AB454">
            <v>0</v>
          </cell>
          <cell r="AC454">
            <v>185000</v>
          </cell>
          <cell r="AD454">
            <v>144840</v>
          </cell>
          <cell r="AE454">
            <v>0</v>
          </cell>
          <cell r="AF454">
            <v>44</v>
          </cell>
          <cell r="AG454">
            <v>137926</v>
          </cell>
          <cell r="AH454">
            <v>7120</v>
          </cell>
          <cell r="AI454">
            <v>21359</v>
          </cell>
          <cell r="AJ454">
            <v>106052</v>
          </cell>
          <cell r="AK454" t="str">
            <v>0</v>
          </cell>
          <cell r="AL454">
            <v>34482</v>
          </cell>
          <cell r="AM454">
            <v>0</v>
          </cell>
          <cell r="AN454" t="str">
            <v>0</v>
          </cell>
          <cell r="AO454">
            <v>306939</v>
          </cell>
          <cell r="AP454">
            <v>3452500</v>
          </cell>
          <cell r="AQ454">
            <v>0</v>
          </cell>
          <cell r="AR454">
            <v>0</v>
          </cell>
          <cell r="AS454" t="str">
            <v>0</v>
          </cell>
          <cell r="AT454" t="str">
            <v>0</v>
          </cell>
          <cell r="AU454" t="str">
            <v>062</v>
          </cell>
          <cell r="AV454" t="str">
            <v>DINAS PENDIDIKAN - PPPK</v>
          </cell>
          <cell r="AW454" t="str">
            <v>SDN KURIPAN 01</v>
          </cell>
          <cell r="AX454" t="str">
            <v>T - 26</v>
          </cell>
        </row>
        <row r="455">
          <cell r="A455" t="str">
            <v>198702042022212009</v>
          </cell>
          <cell r="B455" t="str">
            <v>AULIA RAHMI, S.Pd</v>
          </cell>
          <cell r="C455" t="str">
            <v>6303044402870001</v>
          </cell>
          <cell r="D455" t="str">
            <v>04-Feb-87</v>
          </cell>
          <cell r="F455" t="str">
            <v>JFU</v>
          </cell>
          <cell r="G455" t="str">
            <v>00</v>
          </cell>
          <cell r="H455" t="str">
            <v>III/a</v>
          </cell>
          <cell r="I455" t="str">
            <v>P3K</v>
          </cell>
          <cell r="K455" t="str">
            <v>TIDAK</v>
          </cell>
          <cell r="N455" t="str">
            <v>122</v>
          </cell>
          <cell r="O455" t="str">
            <v>BPD KALSEL</v>
          </cell>
          <cell r="P455" t="str">
            <v>906295951732000</v>
          </cell>
          <cell r="Q455" t="str">
            <v>0010301156231</v>
          </cell>
          <cell r="R455" t="str">
            <v>T0</v>
          </cell>
          <cell r="S455">
            <v>0</v>
          </cell>
          <cell r="T455">
            <v>0</v>
          </cell>
          <cell r="U455" t="str">
            <v>0</v>
          </cell>
          <cell r="V455">
            <v>2966500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185000</v>
          </cell>
          <cell r="AD455">
            <v>72420</v>
          </cell>
          <cell r="AE455">
            <v>0</v>
          </cell>
          <cell r="AF455">
            <v>6</v>
          </cell>
          <cell r="AG455">
            <v>126060</v>
          </cell>
          <cell r="AH455">
            <v>7120</v>
          </cell>
          <cell r="AI455">
            <v>21359</v>
          </cell>
          <cell r="AJ455">
            <v>96411</v>
          </cell>
          <cell r="AK455" t="str">
            <v>0</v>
          </cell>
          <cell r="AL455">
            <v>31515</v>
          </cell>
          <cell r="AM455">
            <v>0</v>
          </cell>
          <cell r="AN455" t="str">
            <v>0</v>
          </cell>
          <cell r="AO455">
            <v>282465</v>
          </cell>
          <cell r="AP455">
            <v>3096000</v>
          </cell>
          <cell r="AQ455">
            <v>0</v>
          </cell>
          <cell r="AR455">
            <v>0</v>
          </cell>
          <cell r="AS455" t="str">
            <v>0</v>
          </cell>
          <cell r="AT455" t="str">
            <v>0</v>
          </cell>
          <cell r="AU455" t="str">
            <v>062</v>
          </cell>
          <cell r="AV455" t="str">
            <v>DINAS PENDIDIKAN - PPPK</v>
          </cell>
          <cell r="AW455" t="str">
            <v>SDN KURIPAN 02</v>
          </cell>
          <cell r="AX455" t="str">
            <v>T - 27</v>
          </cell>
        </row>
        <row r="456">
          <cell r="A456" t="str">
            <v>199302252022212012</v>
          </cell>
          <cell r="B456" t="str">
            <v>DHITA EKA SEPTIANA, S.Pd</v>
          </cell>
          <cell r="C456" t="str">
            <v>6371036502930005</v>
          </cell>
          <cell r="D456" t="str">
            <v>25-Feb-93</v>
          </cell>
          <cell r="F456" t="str">
            <v>JFU</v>
          </cell>
          <cell r="G456" t="str">
            <v>00</v>
          </cell>
          <cell r="H456" t="str">
            <v>III/a</v>
          </cell>
          <cell r="I456" t="str">
            <v>P3K</v>
          </cell>
          <cell r="K456" t="str">
            <v>TIDAK</v>
          </cell>
          <cell r="N456" t="str">
            <v>122</v>
          </cell>
          <cell r="O456" t="str">
            <v>BPD KALSEL</v>
          </cell>
          <cell r="P456" t="str">
            <v>747850766731000</v>
          </cell>
          <cell r="Q456" t="str">
            <v>3200520498</v>
          </cell>
          <cell r="R456" t="str">
            <v>T0</v>
          </cell>
          <cell r="S456">
            <v>0</v>
          </cell>
          <cell r="T456">
            <v>0</v>
          </cell>
          <cell r="U456" t="str">
            <v>0</v>
          </cell>
          <cell r="V456">
            <v>2966500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185000</v>
          </cell>
          <cell r="AD456">
            <v>72420</v>
          </cell>
          <cell r="AE456">
            <v>0</v>
          </cell>
          <cell r="AF456">
            <v>6</v>
          </cell>
          <cell r="AG456">
            <v>126060</v>
          </cell>
          <cell r="AH456">
            <v>7120</v>
          </cell>
          <cell r="AI456">
            <v>21359</v>
          </cell>
          <cell r="AJ456">
            <v>96411</v>
          </cell>
          <cell r="AK456" t="str">
            <v>0</v>
          </cell>
          <cell r="AL456">
            <v>31515</v>
          </cell>
          <cell r="AM456">
            <v>0</v>
          </cell>
          <cell r="AN456" t="str">
            <v>0</v>
          </cell>
          <cell r="AO456">
            <v>282465</v>
          </cell>
          <cell r="AP456">
            <v>3096000</v>
          </cell>
          <cell r="AQ456">
            <v>0</v>
          </cell>
          <cell r="AR456">
            <v>0</v>
          </cell>
          <cell r="AS456" t="str">
            <v>0</v>
          </cell>
          <cell r="AT456" t="str">
            <v>0</v>
          </cell>
          <cell r="AU456" t="str">
            <v>062</v>
          </cell>
          <cell r="AV456" t="str">
            <v>DINAS PENDIDIKAN - PPPK</v>
          </cell>
          <cell r="AW456" t="str">
            <v>SDN KURIPAN 02</v>
          </cell>
          <cell r="AX456" t="str">
            <v>T - 27</v>
          </cell>
        </row>
        <row r="457">
          <cell r="A457" t="str">
            <v>199310062022212010</v>
          </cell>
          <cell r="B457" t="str">
            <v>RIZQY SHOFIYA, S.Pd</v>
          </cell>
          <cell r="C457" t="str">
            <v>6371044610930006</v>
          </cell>
          <cell r="D457" t="str">
            <v>06-Oct-93</v>
          </cell>
          <cell r="F457" t="str">
            <v>JFU</v>
          </cell>
          <cell r="G457" t="str">
            <v>00</v>
          </cell>
          <cell r="H457" t="str">
            <v>III/a</v>
          </cell>
          <cell r="I457" t="str">
            <v>P3K</v>
          </cell>
          <cell r="K457" t="str">
            <v>TIDAK</v>
          </cell>
          <cell r="N457" t="str">
            <v>122</v>
          </cell>
          <cell r="O457" t="str">
            <v>BPD KALSEL</v>
          </cell>
          <cell r="P457" t="str">
            <v>415112648731000</v>
          </cell>
          <cell r="Q457" t="str">
            <v>3200588238</v>
          </cell>
          <cell r="R457" t="str">
            <v>T0</v>
          </cell>
          <cell r="S457">
            <v>0</v>
          </cell>
          <cell r="T457">
            <v>0</v>
          </cell>
          <cell r="U457" t="str">
            <v>0</v>
          </cell>
          <cell r="V457">
            <v>2966500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185000</v>
          </cell>
          <cell r="AD457">
            <v>72420</v>
          </cell>
          <cell r="AE457">
            <v>0</v>
          </cell>
          <cell r="AF457">
            <v>6</v>
          </cell>
          <cell r="AG457">
            <v>126060</v>
          </cell>
          <cell r="AH457">
            <v>7120</v>
          </cell>
          <cell r="AI457">
            <v>21359</v>
          </cell>
          <cell r="AJ457">
            <v>96411</v>
          </cell>
          <cell r="AK457" t="str">
            <v>0</v>
          </cell>
          <cell r="AL457">
            <v>31515</v>
          </cell>
          <cell r="AM457">
            <v>0</v>
          </cell>
          <cell r="AN457" t="str">
            <v>0</v>
          </cell>
          <cell r="AO457">
            <v>282465</v>
          </cell>
          <cell r="AP457">
            <v>3096000</v>
          </cell>
          <cell r="AQ457">
            <v>0</v>
          </cell>
          <cell r="AR457">
            <v>0</v>
          </cell>
          <cell r="AS457" t="str">
            <v>0</v>
          </cell>
          <cell r="AT457" t="str">
            <v>0</v>
          </cell>
          <cell r="AU457" t="str">
            <v>062</v>
          </cell>
          <cell r="AV457" t="str">
            <v>DINAS PENDIDIKAN - PPPK</v>
          </cell>
          <cell r="AW457" t="str">
            <v>SDN KURIPAN 02</v>
          </cell>
          <cell r="AX457" t="str">
            <v>T - 27</v>
          </cell>
        </row>
        <row r="458">
          <cell r="A458" t="str">
            <v>199407212022212004</v>
          </cell>
          <cell r="B458" t="str">
            <v>WULANDARI, S.Pd</v>
          </cell>
          <cell r="C458" t="str">
            <v>6304056107940001</v>
          </cell>
          <cell r="D458" t="str">
            <v>21-Jul-94</v>
          </cell>
          <cell r="F458" t="str">
            <v>JFU</v>
          </cell>
          <cell r="G458" t="str">
            <v>00</v>
          </cell>
          <cell r="H458" t="str">
            <v>III/a</v>
          </cell>
          <cell r="I458" t="str">
            <v>P3K</v>
          </cell>
          <cell r="K458" t="str">
            <v>YA</v>
          </cell>
          <cell r="M458" t="str">
            <v>DION HARISMA J.PRATAMA</v>
          </cell>
          <cell r="N458" t="str">
            <v>122</v>
          </cell>
          <cell r="O458" t="str">
            <v>BPD KALSEL</v>
          </cell>
          <cell r="P458" t="str">
            <v>735352155731000</v>
          </cell>
          <cell r="Q458" t="str">
            <v>0430319032936</v>
          </cell>
          <cell r="R458" t="str">
            <v>K2</v>
          </cell>
          <cell r="S458">
            <v>1</v>
          </cell>
          <cell r="T458">
            <v>1</v>
          </cell>
          <cell r="U458" t="str">
            <v>2</v>
          </cell>
          <cell r="V458">
            <v>2966500</v>
          </cell>
          <cell r="W458">
            <v>296650</v>
          </cell>
          <cell r="X458">
            <v>59330</v>
          </cell>
          <cell r="Y458">
            <v>355980</v>
          </cell>
          <cell r="Z458">
            <v>0</v>
          </cell>
          <cell r="AA458">
            <v>0</v>
          </cell>
          <cell r="AB458">
            <v>0</v>
          </cell>
          <cell r="AC458">
            <v>185000</v>
          </cell>
          <cell r="AD458">
            <v>217260</v>
          </cell>
          <cell r="AE458">
            <v>0</v>
          </cell>
          <cell r="AF458">
            <v>16</v>
          </cell>
          <cell r="AG458">
            <v>140299</v>
          </cell>
          <cell r="AH458">
            <v>7120</v>
          </cell>
          <cell r="AI458">
            <v>21359</v>
          </cell>
          <cell r="AJ458">
            <v>107981</v>
          </cell>
          <cell r="AK458" t="str">
            <v>0</v>
          </cell>
          <cell r="AL458">
            <v>35075</v>
          </cell>
          <cell r="AM458">
            <v>0</v>
          </cell>
          <cell r="AN458" t="str">
            <v>0</v>
          </cell>
          <cell r="AO458">
            <v>311834</v>
          </cell>
          <cell r="AP458">
            <v>3581700</v>
          </cell>
          <cell r="AQ458">
            <v>0</v>
          </cell>
          <cell r="AR458">
            <v>0</v>
          </cell>
          <cell r="AS458" t="str">
            <v>0</v>
          </cell>
          <cell r="AT458" t="str">
            <v>0</v>
          </cell>
          <cell r="AU458" t="str">
            <v>062</v>
          </cell>
          <cell r="AV458" t="str">
            <v>DINAS PENDIDIKAN - PPPK</v>
          </cell>
          <cell r="AW458" t="str">
            <v>SDN KURIPAN 02</v>
          </cell>
          <cell r="AX458" t="str">
            <v>T - 27</v>
          </cell>
        </row>
        <row r="459">
          <cell r="A459" t="str">
            <v>199411232022212003</v>
          </cell>
          <cell r="B459" t="str">
            <v>RAHMAWATI, S.Pd</v>
          </cell>
          <cell r="C459" t="str">
            <v>6371026311940008</v>
          </cell>
          <cell r="D459" t="str">
            <v>23-Nov-94</v>
          </cell>
          <cell r="F459" t="str">
            <v>JFU</v>
          </cell>
          <cell r="G459" t="str">
            <v>00</v>
          </cell>
          <cell r="H459" t="str">
            <v>III/a</v>
          </cell>
          <cell r="I459" t="str">
            <v>P3K</v>
          </cell>
          <cell r="K459" t="str">
            <v>TIDAK</v>
          </cell>
          <cell r="N459" t="str">
            <v>122</v>
          </cell>
          <cell r="O459" t="str">
            <v>BPD KALSEL</v>
          </cell>
          <cell r="P459" t="str">
            <v>412684854736000</v>
          </cell>
          <cell r="Q459" t="str">
            <v>0180306002632</v>
          </cell>
          <cell r="R459" t="str">
            <v>T0</v>
          </cell>
          <cell r="S459">
            <v>0</v>
          </cell>
          <cell r="T459">
            <v>0</v>
          </cell>
          <cell r="U459" t="str">
            <v>0</v>
          </cell>
          <cell r="V459">
            <v>2966500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185000</v>
          </cell>
          <cell r="AD459">
            <v>72420</v>
          </cell>
          <cell r="AE459">
            <v>0</v>
          </cell>
          <cell r="AF459">
            <v>6</v>
          </cell>
          <cell r="AG459">
            <v>126060</v>
          </cell>
          <cell r="AH459">
            <v>7120</v>
          </cell>
          <cell r="AI459">
            <v>21359</v>
          </cell>
          <cell r="AJ459">
            <v>96411</v>
          </cell>
          <cell r="AK459" t="str">
            <v>0</v>
          </cell>
          <cell r="AL459">
            <v>31515</v>
          </cell>
          <cell r="AM459">
            <v>0</v>
          </cell>
          <cell r="AN459" t="str">
            <v>0</v>
          </cell>
          <cell r="AO459">
            <v>282465</v>
          </cell>
          <cell r="AP459">
            <v>3096000</v>
          </cell>
          <cell r="AQ459">
            <v>0</v>
          </cell>
          <cell r="AR459">
            <v>0</v>
          </cell>
          <cell r="AS459" t="str">
            <v>0</v>
          </cell>
          <cell r="AT459" t="str">
            <v>0</v>
          </cell>
          <cell r="AU459" t="str">
            <v>062</v>
          </cell>
          <cell r="AV459" t="str">
            <v>DINAS PENDIDIKAN - PPPK</v>
          </cell>
          <cell r="AW459" t="str">
            <v>SDN KURIPAN 02</v>
          </cell>
          <cell r="AX459" t="str">
            <v>T - 27</v>
          </cell>
        </row>
        <row r="460">
          <cell r="A460" t="str">
            <v>196905222022212001</v>
          </cell>
          <cell r="B460" t="str">
            <v>JAHRAH, S.Pd</v>
          </cell>
          <cell r="C460" t="str">
            <v>6371026505690004</v>
          </cell>
          <cell r="D460" t="str">
            <v>22-May-69</v>
          </cell>
          <cell r="F460" t="str">
            <v>JFU</v>
          </cell>
          <cell r="G460" t="str">
            <v>00</v>
          </cell>
          <cell r="H460" t="str">
            <v>III/a</v>
          </cell>
          <cell r="I460" t="str">
            <v>P3K</v>
          </cell>
          <cell r="K460" t="str">
            <v>TIDAK</v>
          </cell>
          <cell r="N460" t="str">
            <v>122</v>
          </cell>
          <cell r="O460" t="str">
            <v>BPD KALSEL</v>
          </cell>
          <cell r="P460" t="str">
            <v>156560559731000</v>
          </cell>
          <cell r="Q460" t="str">
            <v>0010301151634</v>
          </cell>
          <cell r="R460" t="str">
            <v>T1</v>
          </cell>
          <cell r="S460">
            <v>1</v>
          </cell>
          <cell r="T460">
            <v>0</v>
          </cell>
          <cell r="U460" t="str">
            <v>1</v>
          </cell>
          <cell r="V460">
            <v>2966500</v>
          </cell>
          <cell r="W460">
            <v>0</v>
          </cell>
          <cell r="X460">
            <v>59330</v>
          </cell>
          <cell r="Y460">
            <v>59330</v>
          </cell>
          <cell r="Z460">
            <v>0</v>
          </cell>
          <cell r="AA460">
            <v>0</v>
          </cell>
          <cell r="AB460">
            <v>0</v>
          </cell>
          <cell r="AC460">
            <v>185000</v>
          </cell>
          <cell r="AD460">
            <v>144840</v>
          </cell>
          <cell r="AE460">
            <v>0</v>
          </cell>
          <cell r="AF460">
            <v>77</v>
          </cell>
          <cell r="AG460">
            <v>128433</v>
          </cell>
          <cell r="AH460">
            <v>7120</v>
          </cell>
          <cell r="AI460">
            <v>21359</v>
          </cell>
          <cell r="AJ460">
            <v>98339</v>
          </cell>
          <cell r="AK460" t="str">
            <v>0</v>
          </cell>
          <cell r="AL460">
            <v>32108</v>
          </cell>
          <cell r="AM460">
            <v>0</v>
          </cell>
          <cell r="AN460" t="str">
            <v>0</v>
          </cell>
          <cell r="AO460">
            <v>287359</v>
          </cell>
          <cell r="AP460">
            <v>3225300</v>
          </cell>
          <cell r="AQ460">
            <v>0</v>
          </cell>
          <cell r="AR460">
            <v>0</v>
          </cell>
          <cell r="AS460" t="str">
            <v>0</v>
          </cell>
          <cell r="AT460" t="str">
            <v>0</v>
          </cell>
          <cell r="AU460" t="str">
            <v>062</v>
          </cell>
          <cell r="AV460" t="str">
            <v>DINAS PENDIDIKAN - PPPK</v>
          </cell>
          <cell r="AW460" t="str">
            <v>SDN PEKAPURAN RAYA 01</v>
          </cell>
          <cell r="AX460" t="str">
            <v>T - 29</v>
          </cell>
        </row>
        <row r="461">
          <cell r="A461" t="str">
            <v>199401092022212007</v>
          </cell>
          <cell r="B461" t="str">
            <v>NOOR MANIS PURNAMA SARI, S.Pd</v>
          </cell>
          <cell r="C461" t="str">
            <v>6371024901940010</v>
          </cell>
          <cell r="D461" t="str">
            <v>09-Jan-94</v>
          </cell>
          <cell r="F461" t="str">
            <v>JFU</v>
          </cell>
          <cell r="G461" t="str">
            <v>00</v>
          </cell>
          <cell r="H461" t="str">
            <v>III/a</v>
          </cell>
          <cell r="I461" t="str">
            <v>P3K</v>
          </cell>
          <cell r="K461" t="str">
            <v>YA</v>
          </cell>
          <cell r="M461" t="str">
            <v>AGUS SUGANDI</v>
          </cell>
          <cell r="N461" t="str">
            <v>122</v>
          </cell>
          <cell r="O461" t="str">
            <v>BPD KALSEL</v>
          </cell>
          <cell r="P461" t="str">
            <v>935653345736000</v>
          </cell>
          <cell r="Q461" t="str">
            <v>0320301022698</v>
          </cell>
          <cell r="R461" t="str">
            <v>K1</v>
          </cell>
          <cell r="S461">
            <v>0</v>
          </cell>
          <cell r="T461">
            <v>1</v>
          </cell>
          <cell r="U461" t="str">
            <v>1</v>
          </cell>
          <cell r="V461">
            <v>2966500</v>
          </cell>
          <cell r="W461">
            <v>296650</v>
          </cell>
          <cell r="X461">
            <v>0</v>
          </cell>
          <cell r="Y461">
            <v>296650</v>
          </cell>
          <cell r="Z461">
            <v>0</v>
          </cell>
          <cell r="AA461">
            <v>0</v>
          </cell>
          <cell r="AB461">
            <v>0</v>
          </cell>
          <cell r="AC461">
            <v>185000</v>
          </cell>
          <cell r="AD461">
            <v>144840</v>
          </cell>
          <cell r="AE461">
            <v>0</v>
          </cell>
          <cell r="AF461">
            <v>44</v>
          </cell>
          <cell r="AG461">
            <v>137926</v>
          </cell>
          <cell r="AH461">
            <v>7120</v>
          </cell>
          <cell r="AI461">
            <v>21359</v>
          </cell>
          <cell r="AJ461">
            <v>106052</v>
          </cell>
          <cell r="AK461" t="str">
            <v>0</v>
          </cell>
          <cell r="AL461">
            <v>34482</v>
          </cell>
          <cell r="AM461">
            <v>0</v>
          </cell>
          <cell r="AN461" t="str">
            <v>0</v>
          </cell>
          <cell r="AO461">
            <v>306939</v>
          </cell>
          <cell r="AP461">
            <v>3452500</v>
          </cell>
          <cell r="AQ461">
            <v>0</v>
          </cell>
          <cell r="AR461">
            <v>0</v>
          </cell>
          <cell r="AS461" t="str">
            <v>0</v>
          </cell>
          <cell r="AT461" t="str">
            <v>0</v>
          </cell>
          <cell r="AU461" t="str">
            <v>062</v>
          </cell>
          <cell r="AV461" t="str">
            <v>DINAS PENDIDIKAN - PPPK</v>
          </cell>
          <cell r="AW461" t="str">
            <v>SDN PEKAPURAN RAYA 01</v>
          </cell>
          <cell r="AX461" t="str">
            <v>T - 29</v>
          </cell>
        </row>
        <row r="462">
          <cell r="A462" t="str">
            <v>199605292022212003</v>
          </cell>
          <cell r="B462" t="str">
            <v>NA'IMATUL AUFA, S.Pd.</v>
          </cell>
          <cell r="C462" t="str">
            <v>6308056905960006</v>
          </cell>
          <cell r="D462" t="str">
            <v>29-May-96</v>
          </cell>
          <cell r="F462" t="str">
            <v>JFU</v>
          </cell>
          <cell r="G462" t="str">
            <v>00</v>
          </cell>
          <cell r="H462" t="str">
            <v>III/a</v>
          </cell>
          <cell r="I462" t="str">
            <v>P3K</v>
          </cell>
          <cell r="K462" t="str">
            <v>TIDAK</v>
          </cell>
          <cell r="N462" t="str">
            <v>122</v>
          </cell>
          <cell r="O462" t="str">
            <v>BPD KALSEL</v>
          </cell>
          <cell r="P462" t="str">
            <v>412482291736000</v>
          </cell>
          <cell r="Q462" t="str">
            <v>0380301028642</v>
          </cell>
          <cell r="R462" t="str">
            <v>T0</v>
          </cell>
          <cell r="S462">
            <v>0</v>
          </cell>
          <cell r="T462">
            <v>0</v>
          </cell>
          <cell r="U462" t="str">
            <v>0</v>
          </cell>
          <cell r="V462">
            <v>2966500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185000</v>
          </cell>
          <cell r="AD462">
            <v>72420</v>
          </cell>
          <cell r="AE462">
            <v>0</v>
          </cell>
          <cell r="AF462">
            <v>6</v>
          </cell>
          <cell r="AG462">
            <v>126060</v>
          </cell>
          <cell r="AH462">
            <v>7120</v>
          </cell>
          <cell r="AI462">
            <v>21359</v>
          </cell>
          <cell r="AJ462">
            <v>96411</v>
          </cell>
          <cell r="AK462" t="str">
            <v>0</v>
          </cell>
          <cell r="AL462">
            <v>31515</v>
          </cell>
          <cell r="AM462">
            <v>0</v>
          </cell>
          <cell r="AN462" t="str">
            <v>0</v>
          </cell>
          <cell r="AO462">
            <v>282465</v>
          </cell>
          <cell r="AP462">
            <v>3096000</v>
          </cell>
          <cell r="AQ462">
            <v>0</v>
          </cell>
          <cell r="AR462">
            <v>0</v>
          </cell>
          <cell r="AS462" t="str">
            <v>0</v>
          </cell>
          <cell r="AT462" t="str">
            <v>0</v>
          </cell>
          <cell r="AU462" t="str">
            <v>062</v>
          </cell>
          <cell r="AV462" t="str">
            <v>DINAS PENDIDIKAN - PPPK</v>
          </cell>
          <cell r="AW462" t="str">
            <v>SDN PEKAPURAN RAYA 02</v>
          </cell>
          <cell r="AX462" t="str">
            <v>T - 30</v>
          </cell>
        </row>
        <row r="463">
          <cell r="A463" t="str">
            <v>197009262022212003</v>
          </cell>
          <cell r="B463" t="str">
            <v>RISNAWATI, S.Pd</v>
          </cell>
          <cell r="C463" t="str">
            <v>6371016609700001</v>
          </cell>
          <cell r="D463" t="str">
            <v>26-Sep-70</v>
          </cell>
          <cell r="F463" t="str">
            <v>JFU</v>
          </cell>
          <cell r="G463" t="str">
            <v>00</v>
          </cell>
          <cell r="H463" t="str">
            <v>III/a</v>
          </cell>
          <cell r="I463" t="str">
            <v>P3K</v>
          </cell>
          <cell r="K463" t="str">
            <v>YA</v>
          </cell>
          <cell r="M463" t="str">
            <v>ZAINUDIN</v>
          </cell>
          <cell r="N463" t="str">
            <v>122</v>
          </cell>
          <cell r="O463" t="str">
            <v>BPD KALSEL</v>
          </cell>
          <cell r="P463" t="str">
            <v>167321868731000</v>
          </cell>
          <cell r="Q463" t="str">
            <v>3200518078</v>
          </cell>
          <cell r="R463" t="str">
            <v>K2</v>
          </cell>
          <cell r="S463">
            <v>1</v>
          </cell>
          <cell r="T463">
            <v>1</v>
          </cell>
          <cell r="U463" t="str">
            <v>2</v>
          </cell>
          <cell r="V463">
            <v>2966500</v>
          </cell>
          <cell r="W463">
            <v>296650</v>
          </cell>
          <cell r="X463">
            <v>59330</v>
          </cell>
          <cell r="Y463">
            <v>355980</v>
          </cell>
          <cell r="Z463">
            <v>0</v>
          </cell>
          <cell r="AA463">
            <v>0</v>
          </cell>
          <cell r="AB463">
            <v>0</v>
          </cell>
          <cell r="AC463">
            <v>185000</v>
          </cell>
          <cell r="AD463">
            <v>217260</v>
          </cell>
          <cell r="AE463">
            <v>0</v>
          </cell>
          <cell r="AF463">
            <v>16</v>
          </cell>
          <cell r="AG463">
            <v>140299</v>
          </cell>
          <cell r="AH463">
            <v>7120</v>
          </cell>
          <cell r="AI463">
            <v>21359</v>
          </cell>
          <cell r="AJ463">
            <v>107981</v>
          </cell>
          <cell r="AK463" t="str">
            <v>0</v>
          </cell>
          <cell r="AL463">
            <v>35075</v>
          </cell>
          <cell r="AM463">
            <v>0</v>
          </cell>
          <cell r="AN463" t="str">
            <v>0</v>
          </cell>
          <cell r="AO463">
            <v>311834</v>
          </cell>
          <cell r="AP463">
            <v>3581700</v>
          </cell>
          <cell r="AQ463">
            <v>0</v>
          </cell>
          <cell r="AR463">
            <v>0</v>
          </cell>
          <cell r="AS463" t="str">
            <v>0</v>
          </cell>
          <cell r="AT463" t="str">
            <v>0</v>
          </cell>
          <cell r="AU463" t="str">
            <v>062</v>
          </cell>
          <cell r="AV463" t="str">
            <v>DINAS PENDIDIKAN - PPPK</v>
          </cell>
          <cell r="AW463" t="str">
            <v>SDN PEKAPURAN RAYA 03</v>
          </cell>
          <cell r="AX463" t="str">
            <v>T - 31</v>
          </cell>
        </row>
        <row r="464">
          <cell r="A464" t="str">
            <v>197103072022212005</v>
          </cell>
          <cell r="B464" t="str">
            <v>MUJIHATI, S.Pd</v>
          </cell>
          <cell r="C464" t="str">
            <v>6371054703710011</v>
          </cell>
          <cell r="D464" t="str">
            <v>07-Mar-71</v>
          </cell>
          <cell r="F464" t="str">
            <v>JFU</v>
          </cell>
          <cell r="G464" t="str">
            <v>00</v>
          </cell>
          <cell r="H464" t="str">
            <v>III/a</v>
          </cell>
          <cell r="I464" t="str">
            <v>P3K</v>
          </cell>
          <cell r="K464" t="str">
            <v>TIDAK</v>
          </cell>
          <cell r="N464" t="str">
            <v>122</v>
          </cell>
          <cell r="O464" t="str">
            <v>BPD KALSEL</v>
          </cell>
          <cell r="P464" t="str">
            <v>167356963731000</v>
          </cell>
          <cell r="Q464" t="str">
            <v>3200517821</v>
          </cell>
          <cell r="R464" t="str">
            <v>T0</v>
          </cell>
          <cell r="S464">
            <v>0</v>
          </cell>
          <cell r="T464">
            <v>0</v>
          </cell>
          <cell r="U464" t="str">
            <v>0</v>
          </cell>
          <cell r="V464">
            <v>2966500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185000</v>
          </cell>
          <cell r="AD464">
            <v>72420</v>
          </cell>
          <cell r="AE464">
            <v>0</v>
          </cell>
          <cell r="AF464">
            <v>6</v>
          </cell>
          <cell r="AG464">
            <v>126060</v>
          </cell>
          <cell r="AH464">
            <v>7120</v>
          </cell>
          <cell r="AI464">
            <v>21359</v>
          </cell>
          <cell r="AJ464">
            <v>96411</v>
          </cell>
          <cell r="AK464" t="str">
            <v>0</v>
          </cell>
          <cell r="AL464">
            <v>31515</v>
          </cell>
          <cell r="AM464">
            <v>0</v>
          </cell>
          <cell r="AN464" t="str">
            <v>0</v>
          </cell>
          <cell r="AO464">
            <v>282465</v>
          </cell>
          <cell r="AP464">
            <v>3096000</v>
          </cell>
          <cell r="AQ464">
            <v>0</v>
          </cell>
          <cell r="AR464">
            <v>0</v>
          </cell>
          <cell r="AS464" t="str">
            <v>0</v>
          </cell>
          <cell r="AT464" t="str">
            <v>0</v>
          </cell>
          <cell r="AU464" t="str">
            <v>062</v>
          </cell>
          <cell r="AV464" t="str">
            <v>DINAS PENDIDIKAN - PPPK</v>
          </cell>
          <cell r="AW464" t="str">
            <v>SDN PEKAPURAN RAYA 03</v>
          </cell>
          <cell r="AX464" t="str">
            <v>T - 31</v>
          </cell>
        </row>
        <row r="465">
          <cell r="A465" t="str">
            <v>197507082022211002</v>
          </cell>
          <cell r="B465" t="str">
            <v>YULIANSYAH, S.Pd</v>
          </cell>
          <cell r="C465" t="str">
            <v>6371050807750003</v>
          </cell>
          <cell r="D465" t="str">
            <v>08-Jul-75</v>
          </cell>
          <cell r="F465" t="str">
            <v>JFU</v>
          </cell>
          <cell r="G465" t="str">
            <v>00</v>
          </cell>
          <cell r="H465" t="str">
            <v>III/a</v>
          </cell>
          <cell r="I465" t="str">
            <v>P3K</v>
          </cell>
          <cell r="K465" t="str">
            <v>TIDAK</v>
          </cell>
          <cell r="N465" t="str">
            <v>122</v>
          </cell>
          <cell r="O465" t="str">
            <v>BPD KALSEL</v>
          </cell>
          <cell r="P465" t="str">
            <v>156819799731000</v>
          </cell>
          <cell r="Q465" t="str">
            <v>3200533266</v>
          </cell>
          <cell r="R465" t="str">
            <v>T0</v>
          </cell>
          <cell r="S465">
            <v>0</v>
          </cell>
          <cell r="T465">
            <v>0</v>
          </cell>
          <cell r="U465" t="str">
            <v>0</v>
          </cell>
          <cell r="V465">
            <v>2966500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185000</v>
          </cell>
          <cell r="AD465">
            <v>72420</v>
          </cell>
          <cell r="AE465">
            <v>0</v>
          </cell>
          <cell r="AF465">
            <v>6</v>
          </cell>
          <cell r="AG465">
            <v>126060</v>
          </cell>
          <cell r="AH465">
            <v>7120</v>
          </cell>
          <cell r="AI465">
            <v>21359</v>
          </cell>
          <cell r="AJ465">
            <v>96411</v>
          </cell>
          <cell r="AK465" t="str">
            <v>0</v>
          </cell>
          <cell r="AL465">
            <v>31515</v>
          </cell>
          <cell r="AM465">
            <v>0</v>
          </cell>
          <cell r="AN465" t="str">
            <v>0</v>
          </cell>
          <cell r="AO465">
            <v>282465</v>
          </cell>
          <cell r="AP465">
            <v>3096000</v>
          </cell>
          <cell r="AQ465">
            <v>0</v>
          </cell>
          <cell r="AR465">
            <v>0</v>
          </cell>
          <cell r="AS465" t="str">
            <v>0</v>
          </cell>
          <cell r="AT465" t="str">
            <v>0</v>
          </cell>
          <cell r="AU465" t="str">
            <v>062</v>
          </cell>
          <cell r="AV465" t="str">
            <v>DINAS PENDIDIKAN - PPPK</v>
          </cell>
          <cell r="AW465" t="str">
            <v>SDN PEKAPURAN RAYA 03</v>
          </cell>
          <cell r="AX465" t="str">
            <v>T - 31</v>
          </cell>
        </row>
        <row r="466">
          <cell r="A466" t="str">
            <v>198009022022212006</v>
          </cell>
          <cell r="B466" t="str">
            <v>FATMAH HIDAYATI, S.Pd</v>
          </cell>
          <cell r="C466" t="str">
            <v>6371024209800006</v>
          </cell>
          <cell r="D466" t="str">
            <v>02-Sep-80</v>
          </cell>
          <cell r="F466" t="str">
            <v>JFU</v>
          </cell>
          <cell r="G466" t="str">
            <v>00</v>
          </cell>
          <cell r="H466" t="str">
            <v>III/a</v>
          </cell>
          <cell r="I466" t="str">
            <v>P3K</v>
          </cell>
          <cell r="K466" t="str">
            <v>YA</v>
          </cell>
          <cell r="M466" t="str">
            <v>MUHAMMAD RAFI'E</v>
          </cell>
          <cell r="N466" t="str">
            <v>122</v>
          </cell>
          <cell r="O466" t="str">
            <v>BPD KALSEL</v>
          </cell>
          <cell r="P466" t="str">
            <v>158163501731000</v>
          </cell>
          <cell r="Q466" t="str">
            <v>3200513214</v>
          </cell>
          <cell r="R466" t="str">
            <v>K3</v>
          </cell>
          <cell r="S466">
            <v>2</v>
          </cell>
          <cell r="T466">
            <v>1</v>
          </cell>
          <cell r="U466" t="str">
            <v>3</v>
          </cell>
          <cell r="V466">
            <v>2966500</v>
          </cell>
          <cell r="W466">
            <v>296650</v>
          </cell>
          <cell r="X466">
            <v>118660</v>
          </cell>
          <cell r="Y466">
            <v>415310</v>
          </cell>
          <cell r="Z466">
            <v>0</v>
          </cell>
          <cell r="AA466">
            <v>0</v>
          </cell>
          <cell r="AB466">
            <v>0</v>
          </cell>
          <cell r="AC466">
            <v>185000</v>
          </cell>
          <cell r="AD466">
            <v>289680</v>
          </cell>
          <cell r="AE466">
            <v>0</v>
          </cell>
          <cell r="AF466">
            <v>87</v>
          </cell>
          <cell r="AG466">
            <v>142672</v>
          </cell>
          <cell r="AH466">
            <v>7120</v>
          </cell>
          <cell r="AI466">
            <v>21359</v>
          </cell>
          <cell r="AJ466">
            <v>109909</v>
          </cell>
          <cell r="AK466" t="str">
            <v>0</v>
          </cell>
          <cell r="AL466">
            <v>35668</v>
          </cell>
          <cell r="AM466">
            <v>0</v>
          </cell>
          <cell r="AN466" t="str">
            <v>0</v>
          </cell>
          <cell r="AO466">
            <v>316728</v>
          </cell>
          <cell r="AP466">
            <v>3711000</v>
          </cell>
          <cell r="AQ466">
            <v>0</v>
          </cell>
          <cell r="AR466">
            <v>0</v>
          </cell>
          <cell r="AS466" t="str">
            <v>0</v>
          </cell>
          <cell r="AT466" t="str">
            <v>0</v>
          </cell>
          <cell r="AU466" t="str">
            <v>062</v>
          </cell>
          <cell r="AV466" t="str">
            <v>DINAS PENDIDIKAN - PPPK</v>
          </cell>
          <cell r="AW466" t="str">
            <v>SDN PEKAPURAN RAYA 03</v>
          </cell>
          <cell r="AX466" t="str">
            <v>T - 31</v>
          </cell>
        </row>
        <row r="467">
          <cell r="A467" t="str">
            <v>198104042022212008</v>
          </cell>
          <cell r="B467" t="str">
            <v>WARDIYAH, S.Pd.I</v>
          </cell>
          <cell r="C467" t="str">
            <v>6371054404810014</v>
          </cell>
          <cell r="D467" t="str">
            <v>04-Apr-81</v>
          </cell>
          <cell r="F467" t="str">
            <v>JFU</v>
          </cell>
          <cell r="G467" t="str">
            <v>00</v>
          </cell>
          <cell r="H467" t="str">
            <v>III/a</v>
          </cell>
          <cell r="I467" t="str">
            <v>P3K</v>
          </cell>
          <cell r="K467" t="str">
            <v>TIDAK</v>
          </cell>
          <cell r="N467" t="str">
            <v>122</v>
          </cell>
          <cell r="O467" t="str">
            <v>BPD KALSEL</v>
          </cell>
          <cell r="P467" t="str">
            <v>166293381731000</v>
          </cell>
          <cell r="Q467" t="str">
            <v>3200510778</v>
          </cell>
          <cell r="R467" t="str">
            <v>T0</v>
          </cell>
          <cell r="S467">
            <v>0</v>
          </cell>
          <cell r="T467">
            <v>0</v>
          </cell>
          <cell r="U467" t="str">
            <v>0</v>
          </cell>
          <cell r="V467">
            <v>2966500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185000</v>
          </cell>
          <cell r="AD467">
            <v>72420</v>
          </cell>
          <cell r="AE467">
            <v>0</v>
          </cell>
          <cell r="AF467">
            <v>6</v>
          </cell>
          <cell r="AG467">
            <v>126060</v>
          </cell>
          <cell r="AH467">
            <v>7120</v>
          </cell>
          <cell r="AI467">
            <v>21359</v>
          </cell>
          <cell r="AJ467">
            <v>96411</v>
          </cell>
          <cell r="AK467" t="str">
            <v>0</v>
          </cell>
          <cell r="AL467">
            <v>31515</v>
          </cell>
          <cell r="AM467">
            <v>0</v>
          </cell>
          <cell r="AN467" t="str">
            <v>0</v>
          </cell>
          <cell r="AO467">
            <v>282465</v>
          </cell>
          <cell r="AP467">
            <v>3096000</v>
          </cell>
          <cell r="AQ467">
            <v>0</v>
          </cell>
          <cell r="AR467">
            <v>0</v>
          </cell>
          <cell r="AS467" t="str">
            <v>0</v>
          </cell>
          <cell r="AT467" t="str">
            <v>0</v>
          </cell>
          <cell r="AU467" t="str">
            <v>062</v>
          </cell>
          <cell r="AV467" t="str">
            <v>DINAS PENDIDIKAN - PPPK</v>
          </cell>
          <cell r="AW467" t="str">
            <v>SDN PEKAPURAN RAYA 03</v>
          </cell>
          <cell r="AX467" t="str">
            <v>T - 31</v>
          </cell>
        </row>
        <row r="468">
          <cell r="A468" t="str">
            <v>198305042022212014</v>
          </cell>
          <cell r="B468" t="str">
            <v>NINA RAUDATUL ZANAH, S.Pd</v>
          </cell>
          <cell r="C468" t="str">
            <v>6371014405830014</v>
          </cell>
          <cell r="D468" t="str">
            <v>04-May-83</v>
          </cell>
          <cell r="F468" t="str">
            <v>JFU</v>
          </cell>
          <cell r="G468" t="str">
            <v>00</v>
          </cell>
          <cell r="H468" t="str">
            <v>III/a</v>
          </cell>
          <cell r="I468" t="str">
            <v>P3K</v>
          </cell>
          <cell r="K468" t="str">
            <v>YA</v>
          </cell>
          <cell r="M468" t="str">
            <v>ASY'ARIANSYAH</v>
          </cell>
          <cell r="N468" t="str">
            <v>122</v>
          </cell>
          <cell r="O468" t="str">
            <v>BPD KALSEL</v>
          </cell>
          <cell r="P468" t="str">
            <v>148998909731000</v>
          </cell>
          <cell r="Q468" t="str">
            <v>0320301022673</v>
          </cell>
          <cell r="R468" t="str">
            <v>K1</v>
          </cell>
          <cell r="S468">
            <v>0</v>
          </cell>
          <cell r="T468">
            <v>1</v>
          </cell>
          <cell r="U468" t="str">
            <v>1</v>
          </cell>
          <cell r="V468">
            <v>2966500</v>
          </cell>
          <cell r="W468">
            <v>296650</v>
          </cell>
          <cell r="X468">
            <v>0</v>
          </cell>
          <cell r="Y468">
            <v>296650</v>
          </cell>
          <cell r="Z468">
            <v>0</v>
          </cell>
          <cell r="AA468">
            <v>0</v>
          </cell>
          <cell r="AB468">
            <v>0</v>
          </cell>
          <cell r="AC468">
            <v>185000</v>
          </cell>
          <cell r="AD468">
            <v>144840</v>
          </cell>
          <cell r="AE468">
            <v>0</v>
          </cell>
          <cell r="AF468">
            <v>44</v>
          </cell>
          <cell r="AG468">
            <v>137926</v>
          </cell>
          <cell r="AH468">
            <v>7120</v>
          </cell>
          <cell r="AI468">
            <v>21359</v>
          </cell>
          <cell r="AJ468">
            <v>106052</v>
          </cell>
          <cell r="AK468" t="str">
            <v>0</v>
          </cell>
          <cell r="AL468">
            <v>34482</v>
          </cell>
          <cell r="AM468">
            <v>0</v>
          </cell>
          <cell r="AN468" t="str">
            <v>0</v>
          </cell>
          <cell r="AO468">
            <v>306939</v>
          </cell>
          <cell r="AP468">
            <v>3452500</v>
          </cell>
          <cell r="AQ468">
            <v>0</v>
          </cell>
          <cell r="AR468">
            <v>0</v>
          </cell>
          <cell r="AS468" t="str">
            <v>0</v>
          </cell>
          <cell r="AT468" t="str">
            <v>0</v>
          </cell>
          <cell r="AU468" t="str">
            <v>062</v>
          </cell>
          <cell r="AV468" t="str">
            <v>DINAS PENDIDIKAN - PPPK</v>
          </cell>
          <cell r="AW468" t="str">
            <v>SDN PEKAPURAN RAYA 03</v>
          </cell>
          <cell r="AX468" t="str">
            <v>T - 31</v>
          </cell>
        </row>
        <row r="469">
          <cell r="A469" t="str">
            <v>198307052022211009</v>
          </cell>
          <cell r="B469" t="str">
            <v>FUAD RAHMAN, S.Pd.I</v>
          </cell>
          <cell r="C469" t="str">
            <v>6371010507830018</v>
          </cell>
          <cell r="D469" t="str">
            <v>05-Jul-83</v>
          </cell>
          <cell r="F469" t="str">
            <v>JFU</v>
          </cell>
          <cell r="G469" t="str">
            <v>00</v>
          </cell>
          <cell r="H469" t="str">
            <v>III/a</v>
          </cell>
          <cell r="I469" t="str">
            <v>P3K</v>
          </cell>
          <cell r="K469" t="str">
            <v>YA</v>
          </cell>
          <cell r="M469" t="str">
            <v>NAJMINUR HASANATUN NIDA</v>
          </cell>
          <cell r="N469" t="str">
            <v>122</v>
          </cell>
          <cell r="O469" t="str">
            <v>BPD KALSEL</v>
          </cell>
          <cell r="P469" t="str">
            <v>167322767731000</v>
          </cell>
          <cell r="Q469" t="str">
            <v>0010301145949</v>
          </cell>
          <cell r="R469" t="str">
            <v>K3</v>
          </cell>
          <cell r="S469">
            <v>2</v>
          </cell>
          <cell r="T469">
            <v>1</v>
          </cell>
          <cell r="U469" t="str">
            <v>3</v>
          </cell>
          <cell r="V469">
            <v>2966500</v>
          </cell>
          <cell r="W469">
            <v>296650</v>
          </cell>
          <cell r="X469">
            <v>118660</v>
          </cell>
          <cell r="Y469">
            <v>415310</v>
          </cell>
          <cell r="Z469">
            <v>0</v>
          </cell>
          <cell r="AA469">
            <v>0</v>
          </cell>
          <cell r="AB469">
            <v>0</v>
          </cell>
          <cell r="AC469">
            <v>185000</v>
          </cell>
          <cell r="AD469">
            <v>289680</v>
          </cell>
          <cell r="AE469">
            <v>0</v>
          </cell>
          <cell r="AF469">
            <v>87</v>
          </cell>
          <cell r="AG469">
            <v>142672</v>
          </cell>
          <cell r="AH469">
            <v>7120</v>
          </cell>
          <cell r="AI469">
            <v>21359</v>
          </cell>
          <cell r="AJ469">
            <v>109909</v>
          </cell>
          <cell r="AK469" t="str">
            <v>0</v>
          </cell>
          <cell r="AL469">
            <v>35668</v>
          </cell>
          <cell r="AM469">
            <v>0</v>
          </cell>
          <cell r="AN469" t="str">
            <v>0</v>
          </cell>
          <cell r="AO469">
            <v>316728</v>
          </cell>
          <cell r="AP469">
            <v>3711000</v>
          </cell>
          <cell r="AQ469">
            <v>0</v>
          </cell>
          <cell r="AR469">
            <v>0</v>
          </cell>
          <cell r="AS469" t="str">
            <v>0</v>
          </cell>
          <cell r="AT469" t="str">
            <v>0</v>
          </cell>
          <cell r="AU469" t="str">
            <v>062</v>
          </cell>
          <cell r="AV469" t="str">
            <v>DINAS PENDIDIKAN - PPPK</v>
          </cell>
          <cell r="AW469" t="str">
            <v>SDN PEKAPURAN RAYA 03</v>
          </cell>
          <cell r="AX469" t="str">
            <v>T - 31</v>
          </cell>
        </row>
        <row r="470">
          <cell r="A470" t="str">
            <v>198508082022212027</v>
          </cell>
          <cell r="B470" t="str">
            <v>RINA MULYANI, S.Pd.</v>
          </cell>
          <cell r="C470" t="str">
            <v>6371024808850010</v>
          </cell>
          <cell r="D470" t="str">
            <v>08-Aug-85</v>
          </cell>
          <cell r="F470" t="str">
            <v>JFU</v>
          </cell>
          <cell r="G470" t="str">
            <v>00</v>
          </cell>
          <cell r="H470" t="str">
            <v>III/a</v>
          </cell>
          <cell r="I470" t="str">
            <v>P3K</v>
          </cell>
          <cell r="K470" t="str">
            <v>YA</v>
          </cell>
          <cell r="M470" t="str">
            <v>ABDUL HADI</v>
          </cell>
          <cell r="N470" t="str">
            <v>122</v>
          </cell>
          <cell r="O470" t="str">
            <v>BPD KALSEL</v>
          </cell>
          <cell r="P470" t="str">
            <v>937925808736000</v>
          </cell>
          <cell r="Q470" t="str">
            <v>0310319035378</v>
          </cell>
          <cell r="R470" t="str">
            <v>K2</v>
          </cell>
          <cell r="S470">
            <v>1</v>
          </cell>
          <cell r="T470">
            <v>1</v>
          </cell>
          <cell r="U470" t="str">
            <v>2</v>
          </cell>
          <cell r="V470">
            <v>2966500</v>
          </cell>
          <cell r="W470">
            <v>296650</v>
          </cell>
          <cell r="X470">
            <v>59330</v>
          </cell>
          <cell r="Y470">
            <v>355980</v>
          </cell>
          <cell r="Z470">
            <v>0</v>
          </cell>
          <cell r="AA470">
            <v>0</v>
          </cell>
          <cell r="AB470">
            <v>0</v>
          </cell>
          <cell r="AC470">
            <v>185000</v>
          </cell>
          <cell r="AD470">
            <v>217260</v>
          </cell>
          <cell r="AE470">
            <v>0</v>
          </cell>
          <cell r="AF470">
            <v>16</v>
          </cell>
          <cell r="AG470">
            <v>140299</v>
          </cell>
          <cell r="AH470">
            <v>7120</v>
          </cell>
          <cell r="AI470">
            <v>21359</v>
          </cell>
          <cell r="AJ470">
            <v>107981</v>
          </cell>
          <cell r="AK470" t="str">
            <v>0</v>
          </cell>
          <cell r="AL470">
            <v>35075</v>
          </cell>
          <cell r="AM470">
            <v>0</v>
          </cell>
          <cell r="AN470" t="str">
            <v>0</v>
          </cell>
          <cell r="AO470">
            <v>311834</v>
          </cell>
          <cell r="AP470">
            <v>3581700</v>
          </cell>
          <cell r="AQ470">
            <v>0</v>
          </cell>
          <cell r="AR470">
            <v>0</v>
          </cell>
          <cell r="AS470" t="str">
            <v>0</v>
          </cell>
          <cell r="AT470" t="str">
            <v>0</v>
          </cell>
          <cell r="AU470" t="str">
            <v>062</v>
          </cell>
          <cell r="AV470" t="str">
            <v>DINAS PENDIDIKAN - PPPK</v>
          </cell>
          <cell r="AW470" t="str">
            <v>SDN PEKAPURAN RAYA 03</v>
          </cell>
          <cell r="AX470" t="str">
            <v>T - 31</v>
          </cell>
        </row>
        <row r="471">
          <cell r="A471" t="str">
            <v>198603152022212041</v>
          </cell>
          <cell r="B471" t="str">
            <v>GUSTI MARLINA ERDAWATI, S.Pd</v>
          </cell>
          <cell r="C471" t="str">
            <v>6371025503860003</v>
          </cell>
          <cell r="D471" t="str">
            <v>15-Mar-86</v>
          </cell>
          <cell r="F471" t="str">
            <v>JFU</v>
          </cell>
          <cell r="G471" t="str">
            <v>00</v>
          </cell>
          <cell r="H471" t="str">
            <v>III/a</v>
          </cell>
          <cell r="I471" t="str">
            <v>P3K</v>
          </cell>
          <cell r="K471" t="str">
            <v>TIDAK</v>
          </cell>
          <cell r="N471" t="str">
            <v>122</v>
          </cell>
          <cell r="O471" t="str">
            <v>BPD KALSEL</v>
          </cell>
          <cell r="P471" t="str">
            <v>167387554731000</v>
          </cell>
          <cell r="Q471" t="str">
            <v>0010301154839</v>
          </cell>
          <cell r="R471" t="str">
            <v>T0</v>
          </cell>
          <cell r="S471">
            <v>0</v>
          </cell>
          <cell r="T471">
            <v>0</v>
          </cell>
          <cell r="U471" t="str">
            <v>0</v>
          </cell>
          <cell r="V471">
            <v>2966500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185000</v>
          </cell>
          <cell r="AD471">
            <v>72420</v>
          </cell>
          <cell r="AE471">
            <v>0</v>
          </cell>
          <cell r="AF471">
            <v>6</v>
          </cell>
          <cell r="AG471">
            <v>126060</v>
          </cell>
          <cell r="AH471">
            <v>7120</v>
          </cell>
          <cell r="AI471">
            <v>21359</v>
          </cell>
          <cell r="AJ471">
            <v>96411</v>
          </cell>
          <cell r="AK471" t="str">
            <v>0</v>
          </cell>
          <cell r="AL471">
            <v>31515</v>
          </cell>
          <cell r="AM471">
            <v>0</v>
          </cell>
          <cell r="AN471" t="str">
            <v>0</v>
          </cell>
          <cell r="AO471">
            <v>282465</v>
          </cell>
          <cell r="AP471">
            <v>3096000</v>
          </cell>
          <cell r="AQ471">
            <v>0</v>
          </cell>
          <cell r="AR471">
            <v>0</v>
          </cell>
          <cell r="AS471" t="str">
            <v>0</v>
          </cell>
          <cell r="AT471" t="str">
            <v>0</v>
          </cell>
          <cell r="AU471" t="str">
            <v>062</v>
          </cell>
          <cell r="AV471" t="str">
            <v>DINAS PENDIDIKAN - PPPK</v>
          </cell>
          <cell r="AW471" t="str">
            <v>SDN PEKAPURAN RAYA 03</v>
          </cell>
          <cell r="AX471" t="str">
            <v>T - 31</v>
          </cell>
        </row>
        <row r="472">
          <cell r="A472" t="str">
            <v>199712292022212006</v>
          </cell>
          <cell r="B472" t="str">
            <v>DESY RAHMAYANTI, S.Pd</v>
          </cell>
          <cell r="C472" t="str">
            <v>6371036912970003</v>
          </cell>
          <cell r="D472" t="str">
            <v>29-Dec-97</v>
          </cell>
          <cell r="F472" t="str">
            <v>JFU</v>
          </cell>
          <cell r="G472" t="str">
            <v>00</v>
          </cell>
          <cell r="H472" t="str">
            <v>III/a</v>
          </cell>
          <cell r="I472" t="str">
            <v>P3K</v>
          </cell>
          <cell r="K472" t="str">
            <v>YA</v>
          </cell>
          <cell r="L472" t="str">
            <v/>
          </cell>
          <cell r="M472" t="str">
            <v>MUHAMMAD SYAHRIADI</v>
          </cell>
          <cell r="N472" t="str">
            <v>122</v>
          </cell>
          <cell r="O472" t="str">
            <v>BPD KALSEL</v>
          </cell>
          <cell r="P472" t="str">
            <v>639821800731000</v>
          </cell>
          <cell r="Q472" t="str">
            <v>3200504029</v>
          </cell>
          <cell r="R472" t="str">
            <v>K1</v>
          </cell>
          <cell r="S472">
            <v>0</v>
          </cell>
          <cell r="T472">
            <v>1</v>
          </cell>
          <cell r="U472" t="str">
            <v>1</v>
          </cell>
          <cell r="V472">
            <v>2966500</v>
          </cell>
          <cell r="W472">
            <v>296650</v>
          </cell>
          <cell r="X472">
            <v>0</v>
          </cell>
          <cell r="Y472">
            <v>296650</v>
          </cell>
          <cell r="Z472">
            <v>0</v>
          </cell>
          <cell r="AA472">
            <v>0</v>
          </cell>
          <cell r="AB472">
            <v>0</v>
          </cell>
          <cell r="AC472">
            <v>185000</v>
          </cell>
          <cell r="AD472">
            <v>144840</v>
          </cell>
          <cell r="AE472">
            <v>0</v>
          </cell>
          <cell r="AF472">
            <v>44</v>
          </cell>
          <cell r="AG472">
            <v>137926</v>
          </cell>
          <cell r="AH472">
            <v>7120</v>
          </cell>
          <cell r="AI472">
            <v>21359</v>
          </cell>
          <cell r="AJ472">
            <v>106052</v>
          </cell>
          <cell r="AK472" t="str">
            <v>0</v>
          </cell>
          <cell r="AL472">
            <v>34482</v>
          </cell>
          <cell r="AM472">
            <v>0</v>
          </cell>
          <cell r="AN472" t="str">
            <v>0</v>
          </cell>
          <cell r="AO472">
            <v>306939</v>
          </cell>
          <cell r="AP472">
            <v>3452500</v>
          </cell>
          <cell r="AQ472">
            <v>0</v>
          </cell>
          <cell r="AR472">
            <v>0</v>
          </cell>
          <cell r="AS472" t="str">
            <v>0</v>
          </cell>
          <cell r="AT472" t="str">
            <v>0</v>
          </cell>
          <cell r="AU472" t="str">
            <v>062</v>
          </cell>
          <cell r="AV472" t="str">
            <v>DINAS PENDIDIKAN - PPPK</v>
          </cell>
          <cell r="AW472" t="str">
            <v>SDN PEKAPURAN RAYA 03</v>
          </cell>
          <cell r="AX472" t="str">
            <v>T - 31</v>
          </cell>
        </row>
        <row r="473">
          <cell r="A473" t="str">
            <v>198907212022212007</v>
          </cell>
          <cell r="B473" t="str">
            <v>LISA ANNISA, S.Pd</v>
          </cell>
          <cell r="C473" t="str">
            <v>6371046107890009</v>
          </cell>
          <cell r="D473" t="str">
            <v>21-Jul-89</v>
          </cell>
          <cell r="F473" t="str">
            <v>JFU</v>
          </cell>
          <cell r="G473" t="str">
            <v>00</v>
          </cell>
          <cell r="H473" t="str">
            <v>III/a</v>
          </cell>
          <cell r="I473" t="str">
            <v>P3K</v>
          </cell>
          <cell r="K473" t="str">
            <v>TIDAK</v>
          </cell>
          <cell r="N473" t="str">
            <v>122</v>
          </cell>
          <cell r="O473" t="str">
            <v>BPD KALSEL</v>
          </cell>
          <cell r="P473" t="str">
            <v>723594362731000</v>
          </cell>
          <cell r="Q473" t="str">
            <v>0010301142506</v>
          </cell>
          <cell r="R473" t="str">
            <v>T0</v>
          </cell>
          <cell r="S473">
            <v>0</v>
          </cell>
          <cell r="T473">
            <v>0</v>
          </cell>
          <cell r="U473" t="str">
            <v>0</v>
          </cell>
          <cell r="V473">
            <v>2966500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185000</v>
          </cell>
          <cell r="AD473">
            <v>72420</v>
          </cell>
          <cell r="AE473">
            <v>0</v>
          </cell>
          <cell r="AF473">
            <v>6</v>
          </cell>
          <cell r="AG473">
            <v>126060</v>
          </cell>
          <cell r="AH473">
            <v>7120</v>
          </cell>
          <cell r="AI473">
            <v>21359</v>
          </cell>
          <cell r="AJ473">
            <v>96411</v>
          </cell>
          <cell r="AK473" t="str">
            <v>0</v>
          </cell>
          <cell r="AL473">
            <v>31515</v>
          </cell>
          <cell r="AM473">
            <v>0</v>
          </cell>
          <cell r="AN473" t="str">
            <v>0</v>
          </cell>
          <cell r="AO473">
            <v>282465</v>
          </cell>
          <cell r="AP473">
            <v>3096000</v>
          </cell>
          <cell r="AQ473">
            <v>0</v>
          </cell>
          <cell r="AR473">
            <v>0</v>
          </cell>
          <cell r="AS473" t="str">
            <v>0</v>
          </cell>
          <cell r="AT473" t="str">
            <v>0</v>
          </cell>
          <cell r="AU473" t="str">
            <v>062</v>
          </cell>
          <cell r="AV473" t="str">
            <v>DINAS PENDIDIKAN - PPPK</v>
          </cell>
          <cell r="AW473" t="str">
            <v>SDN PEKAPURAN RAYA 05</v>
          </cell>
          <cell r="AX473" t="str">
            <v>T - 33</v>
          </cell>
        </row>
        <row r="474">
          <cell r="A474" t="str">
            <v>199502052022211003</v>
          </cell>
          <cell r="B474" t="str">
            <v>HUSNI FADILLAH, S.Pd.</v>
          </cell>
          <cell r="C474" t="str">
            <v>6303040502950013</v>
          </cell>
          <cell r="D474" t="str">
            <v>05-Feb-95</v>
          </cell>
          <cell r="F474" t="str">
            <v>JFU</v>
          </cell>
          <cell r="G474" t="str">
            <v>00</v>
          </cell>
          <cell r="H474" t="str">
            <v>III/a</v>
          </cell>
          <cell r="I474" t="str">
            <v>P3K</v>
          </cell>
          <cell r="K474" t="str">
            <v>YA</v>
          </cell>
          <cell r="M474" t="str">
            <v>GUSTINA ENDAH PRAPTIWI, S.PD</v>
          </cell>
          <cell r="N474" t="str">
            <v>122</v>
          </cell>
          <cell r="O474" t="str">
            <v>BPD KALSEL</v>
          </cell>
          <cell r="P474" t="str">
            <v>412958720732000</v>
          </cell>
          <cell r="Q474" t="str">
            <v>3200588338</v>
          </cell>
          <cell r="R474" t="str">
            <v>K1</v>
          </cell>
          <cell r="S474">
            <v>0</v>
          </cell>
          <cell r="T474">
            <v>1</v>
          </cell>
          <cell r="U474" t="str">
            <v>1</v>
          </cell>
          <cell r="V474">
            <v>2966500</v>
          </cell>
          <cell r="W474">
            <v>296650</v>
          </cell>
          <cell r="X474">
            <v>0</v>
          </cell>
          <cell r="Y474">
            <v>296650</v>
          </cell>
          <cell r="Z474">
            <v>0</v>
          </cell>
          <cell r="AA474">
            <v>0</v>
          </cell>
          <cell r="AB474">
            <v>0</v>
          </cell>
          <cell r="AC474">
            <v>185000</v>
          </cell>
          <cell r="AD474">
            <v>144840</v>
          </cell>
          <cell r="AE474">
            <v>0</v>
          </cell>
          <cell r="AF474">
            <v>44</v>
          </cell>
          <cell r="AG474">
            <v>137926</v>
          </cell>
          <cell r="AH474">
            <v>7120</v>
          </cell>
          <cell r="AI474">
            <v>21359</v>
          </cell>
          <cell r="AJ474">
            <v>106052</v>
          </cell>
          <cell r="AK474" t="str">
            <v>0</v>
          </cell>
          <cell r="AL474">
            <v>34482</v>
          </cell>
          <cell r="AM474">
            <v>0</v>
          </cell>
          <cell r="AN474" t="str">
            <v>0</v>
          </cell>
          <cell r="AO474">
            <v>306939</v>
          </cell>
          <cell r="AP474">
            <v>3452500</v>
          </cell>
          <cell r="AQ474">
            <v>0</v>
          </cell>
          <cell r="AR474">
            <v>0</v>
          </cell>
          <cell r="AS474" t="str">
            <v>0</v>
          </cell>
          <cell r="AT474" t="str">
            <v>0</v>
          </cell>
          <cell r="AU474" t="str">
            <v>062</v>
          </cell>
          <cell r="AV474" t="str">
            <v>DINAS PENDIDIKAN - PPPK</v>
          </cell>
          <cell r="AW474" t="str">
            <v>SDN PEKAPURAN RAYA 05</v>
          </cell>
          <cell r="AX474" t="str">
            <v>T - 33</v>
          </cell>
        </row>
        <row r="475">
          <cell r="A475" t="str">
            <v>198006132022211004</v>
          </cell>
          <cell r="B475" t="str">
            <v>KARIMULLAH WAJHAH, S.Pd.I</v>
          </cell>
          <cell r="C475" t="str">
            <v>6303041306800002</v>
          </cell>
          <cell r="D475" t="str">
            <v>13-Jun-80</v>
          </cell>
          <cell r="F475" t="str">
            <v>JFU</v>
          </cell>
          <cell r="G475" t="str">
            <v>00</v>
          </cell>
          <cell r="H475" t="str">
            <v>III/a</v>
          </cell>
          <cell r="I475" t="str">
            <v>P3K</v>
          </cell>
          <cell r="K475" t="str">
            <v>TIDAK</v>
          </cell>
          <cell r="N475" t="str">
            <v>122</v>
          </cell>
          <cell r="O475" t="str">
            <v>BPD KALSEL</v>
          </cell>
          <cell r="P475" t="str">
            <v>167179969732000</v>
          </cell>
          <cell r="Q475" t="str">
            <v>0010301157026</v>
          </cell>
          <cell r="R475" t="str">
            <v>T0</v>
          </cell>
          <cell r="S475">
            <v>0</v>
          </cell>
          <cell r="T475">
            <v>0</v>
          </cell>
          <cell r="U475" t="str">
            <v>0</v>
          </cell>
          <cell r="V475">
            <v>2966500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185000</v>
          </cell>
          <cell r="AD475">
            <v>72420</v>
          </cell>
          <cell r="AE475">
            <v>0</v>
          </cell>
          <cell r="AF475">
            <v>6</v>
          </cell>
          <cell r="AG475">
            <v>126060</v>
          </cell>
          <cell r="AH475">
            <v>7120</v>
          </cell>
          <cell r="AI475">
            <v>21359</v>
          </cell>
          <cell r="AJ475">
            <v>96411</v>
          </cell>
          <cell r="AK475" t="str">
            <v>0</v>
          </cell>
          <cell r="AL475">
            <v>31515</v>
          </cell>
          <cell r="AM475">
            <v>0</v>
          </cell>
          <cell r="AN475" t="str">
            <v>0</v>
          </cell>
          <cell r="AO475">
            <v>282465</v>
          </cell>
          <cell r="AP475">
            <v>3096000</v>
          </cell>
          <cell r="AQ475">
            <v>0</v>
          </cell>
          <cell r="AR475">
            <v>0</v>
          </cell>
          <cell r="AS475" t="str">
            <v>0</v>
          </cell>
          <cell r="AT475" t="str">
            <v>0</v>
          </cell>
          <cell r="AU475" t="str">
            <v>062</v>
          </cell>
          <cell r="AV475" t="str">
            <v>DINAS PENDIDIKAN - PPPK</v>
          </cell>
          <cell r="AW475" t="str">
            <v>SDN PEMURUS LUAR 01</v>
          </cell>
          <cell r="AX475" t="str">
            <v>T - 34</v>
          </cell>
        </row>
        <row r="476">
          <cell r="A476" t="str">
            <v>199508042022212003</v>
          </cell>
          <cell r="B476" t="str">
            <v>NURINA SOFIAWATI, S.Pd.</v>
          </cell>
          <cell r="C476" t="str">
            <v>6371024408950012</v>
          </cell>
          <cell r="D476" t="str">
            <v>04-Aug-95</v>
          </cell>
          <cell r="F476" t="str">
            <v>JFU</v>
          </cell>
          <cell r="G476" t="str">
            <v>00</v>
          </cell>
          <cell r="H476" t="str">
            <v>III/a</v>
          </cell>
          <cell r="I476" t="str">
            <v>P3K</v>
          </cell>
          <cell r="K476" t="str">
            <v>TIDAK</v>
          </cell>
          <cell r="N476" t="str">
            <v>122</v>
          </cell>
          <cell r="O476" t="str">
            <v>BPD KALSEL</v>
          </cell>
          <cell r="P476" t="str">
            <v>533758579731000</v>
          </cell>
          <cell r="Q476" t="str">
            <v>3200588125</v>
          </cell>
          <cell r="R476" t="str">
            <v>T0</v>
          </cell>
          <cell r="S476">
            <v>0</v>
          </cell>
          <cell r="T476">
            <v>0</v>
          </cell>
          <cell r="U476" t="str">
            <v>0</v>
          </cell>
          <cell r="V476">
            <v>2966500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185000</v>
          </cell>
          <cell r="AD476">
            <v>72420</v>
          </cell>
          <cell r="AE476">
            <v>0</v>
          </cell>
          <cell r="AF476">
            <v>6</v>
          </cell>
          <cell r="AG476">
            <v>126060</v>
          </cell>
          <cell r="AH476">
            <v>7120</v>
          </cell>
          <cell r="AI476">
            <v>21359</v>
          </cell>
          <cell r="AJ476">
            <v>96411</v>
          </cell>
          <cell r="AK476" t="str">
            <v>0</v>
          </cell>
          <cell r="AL476">
            <v>31515</v>
          </cell>
          <cell r="AM476">
            <v>0</v>
          </cell>
          <cell r="AN476" t="str">
            <v>0</v>
          </cell>
          <cell r="AO476">
            <v>282465</v>
          </cell>
          <cell r="AP476">
            <v>3096000</v>
          </cell>
          <cell r="AQ476">
            <v>0</v>
          </cell>
          <cell r="AR476">
            <v>0</v>
          </cell>
          <cell r="AS476" t="str">
            <v>0</v>
          </cell>
          <cell r="AT476" t="str">
            <v>0</v>
          </cell>
          <cell r="AU476" t="str">
            <v>062</v>
          </cell>
          <cell r="AV476" t="str">
            <v>DINAS PENDIDIKAN - PPPK</v>
          </cell>
          <cell r="AW476" t="str">
            <v>SDN PEMURUS LUAR 01</v>
          </cell>
          <cell r="AX476" t="str">
            <v>T - 34</v>
          </cell>
        </row>
        <row r="477">
          <cell r="A477" t="str">
            <v>199602222022212003</v>
          </cell>
          <cell r="B477" t="str">
            <v>AYU ROLYTA, S.Pd</v>
          </cell>
          <cell r="C477" t="str">
            <v>6371016202960003</v>
          </cell>
          <cell r="D477" t="str">
            <v>22-Feb-96</v>
          </cell>
          <cell r="F477" t="str">
            <v>JFU</v>
          </cell>
          <cell r="G477" t="str">
            <v>00</v>
          </cell>
          <cell r="H477" t="str">
            <v>III/a</v>
          </cell>
          <cell r="I477" t="str">
            <v>P3K</v>
          </cell>
          <cell r="K477" t="str">
            <v>TIDAK</v>
          </cell>
          <cell r="N477" t="str">
            <v>122</v>
          </cell>
          <cell r="O477" t="str">
            <v>BPD KALSEL</v>
          </cell>
          <cell r="P477" t="str">
            <v>412611758736000</v>
          </cell>
          <cell r="Q477" t="str">
            <v>0380301029187</v>
          </cell>
          <cell r="R477" t="str">
            <v>T0</v>
          </cell>
          <cell r="S477">
            <v>0</v>
          </cell>
          <cell r="T477">
            <v>0</v>
          </cell>
          <cell r="U477" t="str">
            <v>0</v>
          </cell>
          <cell r="V477">
            <v>2966500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185000</v>
          </cell>
          <cell r="AD477">
            <v>72420</v>
          </cell>
          <cell r="AE477">
            <v>0</v>
          </cell>
          <cell r="AF477">
            <v>6</v>
          </cell>
          <cell r="AG477">
            <v>126060</v>
          </cell>
          <cell r="AH477">
            <v>7120</v>
          </cell>
          <cell r="AI477">
            <v>21359</v>
          </cell>
          <cell r="AJ477">
            <v>96411</v>
          </cell>
          <cell r="AK477" t="str">
            <v>0</v>
          </cell>
          <cell r="AL477">
            <v>31515</v>
          </cell>
          <cell r="AM477">
            <v>0</v>
          </cell>
          <cell r="AN477" t="str">
            <v>0</v>
          </cell>
          <cell r="AO477">
            <v>282465</v>
          </cell>
          <cell r="AP477">
            <v>3096000</v>
          </cell>
          <cell r="AQ477">
            <v>0</v>
          </cell>
          <cell r="AR477">
            <v>0</v>
          </cell>
          <cell r="AS477" t="str">
            <v>0</v>
          </cell>
          <cell r="AT477" t="str">
            <v>0</v>
          </cell>
          <cell r="AU477" t="str">
            <v>062</v>
          </cell>
          <cell r="AV477" t="str">
            <v>DINAS PENDIDIKAN - PPPK</v>
          </cell>
          <cell r="AW477" t="str">
            <v>SDN PEMURUS LUAR 01</v>
          </cell>
          <cell r="AX477" t="str">
            <v>T - 34</v>
          </cell>
        </row>
        <row r="478">
          <cell r="A478" t="str">
            <v>196601112022212001</v>
          </cell>
          <cell r="B478" t="str">
            <v>TRI HARIANI SAWITRI, S.Pd</v>
          </cell>
          <cell r="C478" t="str">
            <v>6371055101660002</v>
          </cell>
          <cell r="D478" t="str">
            <v>11-Jan-66</v>
          </cell>
          <cell r="F478" t="str">
            <v>JFU</v>
          </cell>
          <cell r="G478" t="str">
            <v>00</v>
          </cell>
          <cell r="H478" t="str">
            <v>III/a</v>
          </cell>
          <cell r="I478" t="str">
            <v>P3K</v>
          </cell>
          <cell r="K478" t="str">
            <v>TIDAK</v>
          </cell>
          <cell r="N478" t="str">
            <v>122</v>
          </cell>
          <cell r="O478" t="str">
            <v>BPD KALSEL</v>
          </cell>
          <cell r="P478" t="str">
            <v>166055590731000</v>
          </cell>
          <cell r="Q478" t="str">
            <v>3200513168</v>
          </cell>
          <cell r="R478" t="str">
            <v>T0</v>
          </cell>
          <cell r="S478">
            <v>0</v>
          </cell>
          <cell r="T478">
            <v>0</v>
          </cell>
          <cell r="U478" t="str">
            <v>0</v>
          </cell>
          <cell r="V478">
            <v>2966500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185000</v>
          </cell>
          <cell r="AD478">
            <v>72420</v>
          </cell>
          <cell r="AE478">
            <v>0</v>
          </cell>
          <cell r="AF478">
            <v>6</v>
          </cell>
          <cell r="AG478">
            <v>126060</v>
          </cell>
          <cell r="AH478">
            <v>7120</v>
          </cell>
          <cell r="AI478">
            <v>21359</v>
          </cell>
          <cell r="AJ478">
            <v>96411</v>
          </cell>
          <cell r="AK478" t="str">
            <v>0</v>
          </cell>
          <cell r="AL478">
            <v>31515</v>
          </cell>
          <cell r="AM478">
            <v>0</v>
          </cell>
          <cell r="AN478" t="str">
            <v>0</v>
          </cell>
          <cell r="AO478">
            <v>282465</v>
          </cell>
          <cell r="AP478">
            <v>3096000</v>
          </cell>
          <cell r="AQ478">
            <v>0</v>
          </cell>
          <cell r="AR478">
            <v>0</v>
          </cell>
          <cell r="AS478" t="str">
            <v>0</v>
          </cell>
          <cell r="AT478" t="str">
            <v>0</v>
          </cell>
          <cell r="AU478" t="str">
            <v>062</v>
          </cell>
          <cell r="AV478" t="str">
            <v>DINAS PENDIDIKAN - PPPK</v>
          </cell>
          <cell r="AW478" t="str">
            <v>SDN PENGAMBANGAN 03</v>
          </cell>
          <cell r="AX478" t="str">
            <v>T - 38</v>
          </cell>
        </row>
        <row r="479">
          <cell r="A479" t="str">
            <v>199007132022212010</v>
          </cell>
          <cell r="B479" t="str">
            <v>YULIANI, S.Pd</v>
          </cell>
          <cell r="C479" t="str">
            <v>6371025307900006</v>
          </cell>
          <cell r="D479" t="str">
            <v>13-Jul-90</v>
          </cell>
          <cell r="F479" t="str">
            <v>JFU</v>
          </cell>
          <cell r="G479" t="str">
            <v>00</v>
          </cell>
          <cell r="H479" t="str">
            <v>III/a</v>
          </cell>
          <cell r="I479" t="str">
            <v>P3K</v>
          </cell>
          <cell r="K479" t="str">
            <v>TIDAK</v>
          </cell>
          <cell r="N479" t="str">
            <v>122</v>
          </cell>
          <cell r="O479" t="str">
            <v>BPD KALSEL</v>
          </cell>
          <cell r="P479" t="str">
            <v>943445908736000</v>
          </cell>
          <cell r="Q479" t="str">
            <v>3200511289</v>
          </cell>
          <cell r="R479" t="str">
            <v>T0</v>
          </cell>
          <cell r="S479">
            <v>0</v>
          </cell>
          <cell r="T479">
            <v>0</v>
          </cell>
          <cell r="U479" t="str">
            <v>0</v>
          </cell>
          <cell r="V479">
            <v>2966500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185000</v>
          </cell>
          <cell r="AD479">
            <v>72420</v>
          </cell>
          <cell r="AE479">
            <v>0</v>
          </cell>
          <cell r="AF479">
            <v>6</v>
          </cell>
          <cell r="AG479">
            <v>126060</v>
          </cell>
          <cell r="AH479">
            <v>7120</v>
          </cell>
          <cell r="AI479">
            <v>21359</v>
          </cell>
          <cell r="AJ479">
            <v>96411</v>
          </cell>
          <cell r="AK479" t="str">
            <v>0</v>
          </cell>
          <cell r="AL479">
            <v>31515</v>
          </cell>
          <cell r="AM479">
            <v>0</v>
          </cell>
          <cell r="AN479" t="str">
            <v>0</v>
          </cell>
          <cell r="AO479">
            <v>282465</v>
          </cell>
          <cell r="AP479">
            <v>3096000</v>
          </cell>
          <cell r="AQ479">
            <v>0</v>
          </cell>
          <cell r="AR479">
            <v>0</v>
          </cell>
          <cell r="AS479" t="str">
            <v>0</v>
          </cell>
          <cell r="AT479" t="str">
            <v>0</v>
          </cell>
          <cell r="AU479" t="str">
            <v>062</v>
          </cell>
          <cell r="AV479" t="str">
            <v>DINAS PENDIDIKAN - PPPK</v>
          </cell>
          <cell r="AW479" t="str">
            <v>SDN PENGAMBANGAN 03</v>
          </cell>
          <cell r="AX479" t="str">
            <v>T - 38</v>
          </cell>
        </row>
        <row r="480">
          <cell r="A480" t="str">
            <v>199208072022211003</v>
          </cell>
          <cell r="B480" t="str">
            <v>AHMAD SURYA PANI, S.Pd.</v>
          </cell>
          <cell r="C480" t="str">
            <v>6302060708920011</v>
          </cell>
          <cell r="D480" t="str">
            <v>07-Aug-92</v>
          </cell>
          <cell r="F480" t="str">
            <v>JFU</v>
          </cell>
          <cell r="G480" t="str">
            <v>00</v>
          </cell>
          <cell r="H480" t="str">
            <v>III/a</v>
          </cell>
          <cell r="I480" t="str">
            <v>P3K</v>
          </cell>
          <cell r="K480" t="str">
            <v>TIDAK</v>
          </cell>
          <cell r="N480" t="str">
            <v>122</v>
          </cell>
          <cell r="O480" t="str">
            <v>BPD KALSEL</v>
          </cell>
          <cell r="P480" t="str">
            <v>939294328734000</v>
          </cell>
          <cell r="Q480" t="str">
            <v>0220319013231</v>
          </cell>
          <cell r="R480" t="str">
            <v>T0</v>
          </cell>
          <cell r="S480">
            <v>0</v>
          </cell>
          <cell r="T480">
            <v>0</v>
          </cell>
          <cell r="U480" t="str">
            <v>0</v>
          </cell>
          <cell r="V480">
            <v>2966500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185000</v>
          </cell>
          <cell r="AD480">
            <v>72420</v>
          </cell>
          <cell r="AE480">
            <v>0</v>
          </cell>
          <cell r="AF480">
            <v>6</v>
          </cell>
          <cell r="AG480">
            <v>126060</v>
          </cell>
          <cell r="AH480">
            <v>7120</v>
          </cell>
          <cell r="AI480">
            <v>21359</v>
          </cell>
          <cell r="AJ480">
            <v>96411</v>
          </cell>
          <cell r="AK480" t="str">
            <v>0</v>
          </cell>
          <cell r="AL480">
            <v>31515</v>
          </cell>
          <cell r="AM480">
            <v>0</v>
          </cell>
          <cell r="AN480" t="str">
            <v>0</v>
          </cell>
          <cell r="AO480">
            <v>282465</v>
          </cell>
          <cell r="AP480">
            <v>3096000</v>
          </cell>
          <cell r="AQ480">
            <v>0</v>
          </cell>
          <cell r="AR480">
            <v>0</v>
          </cell>
          <cell r="AS480" t="str">
            <v>0</v>
          </cell>
          <cell r="AT480" t="str">
            <v>0</v>
          </cell>
          <cell r="AU480" t="str">
            <v>062</v>
          </cell>
          <cell r="AV480" t="str">
            <v>DINAS PENDIDIKAN - PPPK</v>
          </cell>
          <cell r="AW480" t="str">
            <v>SDN PENGAMBANGAN 03</v>
          </cell>
          <cell r="AX480" t="str">
            <v>T - 38</v>
          </cell>
        </row>
        <row r="481">
          <cell r="A481" t="str">
            <v>199404032022212006</v>
          </cell>
          <cell r="B481" t="str">
            <v>HUSNUN MUFIDAH, S.Pd</v>
          </cell>
          <cell r="C481" t="str">
            <v>6371024304940003</v>
          </cell>
          <cell r="D481" t="str">
            <v>03-Apr-94</v>
          </cell>
          <cell r="F481" t="str">
            <v>JFU</v>
          </cell>
          <cell r="G481" t="str">
            <v>00</v>
          </cell>
          <cell r="H481" t="str">
            <v>III/a</v>
          </cell>
          <cell r="I481" t="str">
            <v>P3K</v>
          </cell>
          <cell r="K481" t="str">
            <v>YA</v>
          </cell>
          <cell r="M481" t="str">
            <v>AHMAD FIQRI MULIA SADZATI</v>
          </cell>
          <cell r="N481" t="str">
            <v>122</v>
          </cell>
          <cell r="O481" t="str">
            <v>BPD KALSEL</v>
          </cell>
          <cell r="P481" t="str">
            <v>940766017736000</v>
          </cell>
          <cell r="Q481" t="str">
            <v>0310319034766</v>
          </cell>
          <cell r="R481" t="str">
            <v>K2</v>
          </cell>
          <cell r="S481">
            <v>1</v>
          </cell>
          <cell r="T481">
            <v>1</v>
          </cell>
          <cell r="U481" t="str">
            <v>2</v>
          </cell>
          <cell r="V481">
            <v>2966500</v>
          </cell>
          <cell r="W481">
            <v>296650</v>
          </cell>
          <cell r="X481">
            <v>59330</v>
          </cell>
          <cell r="Y481">
            <v>355980</v>
          </cell>
          <cell r="Z481">
            <v>0</v>
          </cell>
          <cell r="AA481">
            <v>0</v>
          </cell>
          <cell r="AB481">
            <v>0</v>
          </cell>
          <cell r="AC481">
            <v>185000</v>
          </cell>
          <cell r="AD481">
            <v>217260</v>
          </cell>
          <cell r="AE481">
            <v>0</v>
          </cell>
          <cell r="AF481">
            <v>16</v>
          </cell>
          <cell r="AG481">
            <v>140299</v>
          </cell>
          <cell r="AH481">
            <v>7120</v>
          </cell>
          <cell r="AI481">
            <v>21359</v>
          </cell>
          <cell r="AJ481">
            <v>107981</v>
          </cell>
          <cell r="AK481" t="str">
            <v>0</v>
          </cell>
          <cell r="AL481">
            <v>35075</v>
          </cell>
          <cell r="AM481">
            <v>0</v>
          </cell>
          <cell r="AN481" t="str">
            <v>0</v>
          </cell>
          <cell r="AO481">
            <v>311834</v>
          </cell>
          <cell r="AP481">
            <v>3581700</v>
          </cell>
          <cell r="AQ481">
            <v>0</v>
          </cell>
          <cell r="AR481">
            <v>0</v>
          </cell>
          <cell r="AS481" t="str">
            <v>0</v>
          </cell>
          <cell r="AT481" t="str">
            <v>0</v>
          </cell>
          <cell r="AU481" t="str">
            <v>062</v>
          </cell>
          <cell r="AV481" t="str">
            <v>DINAS PENDIDIKAN - PPPK</v>
          </cell>
          <cell r="AW481" t="str">
            <v>SDN PENGAMBANGAN 03</v>
          </cell>
          <cell r="AX481" t="str">
            <v>T - 38</v>
          </cell>
        </row>
        <row r="482">
          <cell r="A482" t="str">
            <v>199511162022212005</v>
          </cell>
          <cell r="B482" t="str">
            <v>NOVI KARINA PUTRI, S.Pd</v>
          </cell>
          <cell r="C482" t="str">
            <v>6371025611950006</v>
          </cell>
          <cell r="D482" t="str">
            <v>16-Nov-95</v>
          </cell>
          <cell r="F482" t="str">
            <v>JFU</v>
          </cell>
          <cell r="G482" t="str">
            <v>00</v>
          </cell>
          <cell r="H482" t="str">
            <v>III/a</v>
          </cell>
          <cell r="I482" t="str">
            <v>P3K</v>
          </cell>
          <cell r="K482" t="str">
            <v>YA</v>
          </cell>
          <cell r="M482" t="str">
            <v>ISRA SIVA</v>
          </cell>
          <cell r="N482" t="str">
            <v>122</v>
          </cell>
          <cell r="O482" t="str">
            <v>BPD KALSEL</v>
          </cell>
          <cell r="P482" t="str">
            <v>847533056731000</v>
          </cell>
          <cell r="Q482" t="str">
            <v>0180306002521</v>
          </cell>
          <cell r="R482" t="str">
            <v>K3</v>
          </cell>
          <cell r="S482">
            <v>2</v>
          </cell>
          <cell r="T482">
            <v>1</v>
          </cell>
          <cell r="U482" t="str">
            <v>3</v>
          </cell>
          <cell r="V482">
            <v>2966500</v>
          </cell>
          <cell r="W482">
            <v>296650</v>
          </cell>
          <cell r="X482">
            <v>118660</v>
          </cell>
          <cell r="Y482">
            <v>415310</v>
          </cell>
          <cell r="Z482">
            <v>0</v>
          </cell>
          <cell r="AA482">
            <v>0</v>
          </cell>
          <cell r="AB482">
            <v>0</v>
          </cell>
          <cell r="AC482">
            <v>185000</v>
          </cell>
          <cell r="AD482">
            <v>289680</v>
          </cell>
          <cell r="AE482">
            <v>0</v>
          </cell>
          <cell r="AF482">
            <v>87</v>
          </cell>
          <cell r="AG482">
            <v>142672</v>
          </cell>
          <cell r="AH482">
            <v>7120</v>
          </cell>
          <cell r="AI482">
            <v>21359</v>
          </cell>
          <cell r="AJ482">
            <v>109909</v>
          </cell>
          <cell r="AK482" t="str">
            <v>0</v>
          </cell>
          <cell r="AL482">
            <v>35668</v>
          </cell>
          <cell r="AM482">
            <v>0</v>
          </cell>
          <cell r="AN482" t="str">
            <v>0</v>
          </cell>
          <cell r="AO482">
            <v>316728</v>
          </cell>
          <cell r="AP482">
            <v>3711000</v>
          </cell>
          <cell r="AQ482">
            <v>0</v>
          </cell>
          <cell r="AR482">
            <v>0</v>
          </cell>
          <cell r="AS482" t="str">
            <v>0</v>
          </cell>
          <cell r="AT482" t="str">
            <v>0</v>
          </cell>
          <cell r="AU482" t="str">
            <v>062</v>
          </cell>
          <cell r="AV482" t="str">
            <v>DINAS PENDIDIKAN - PPPK</v>
          </cell>
          <cell r="AW482" t="str">
            <v>SDN PENGAMBANGAN 03</v>
          </cell>
          <cell r="AX482" t="str">
            <v>T - 38</v>
          </cell>
        </row>
        <row r="483">
          <cell r="A483" t="str">
            <v>199703032022212006</v>
          </cell>
          <cell r="B483" t="str">
            <v>MIFTAHUL ZANNAH, S.Pd.</v>
          </cell>
          <cell r="C483" t="str">
            <v>6371024303970008</v>
          </cell>
          <cell r="D483" t="str">
            <v>03-Mar-97</v>
          </cell>
          <cell r="F483" t="str">
            <v>JFU</v>
          </cell>
          <cell r="G483" t="str">
            <v>00</v>
          </cell>
          <cell r="H483" t="str">
            <v>III/a</v>
          </cell>
          <cell r="I483" t="str">
            <v>P3K</v>
          </cell>
          <cell r="K483" t="str">
            <v>TIDAK</v>
          </cell>
          <cell r="N483" t="str">
            <v>122</v>
          </cell>
          <cell r="O483" t="str">
            <v>BPD KALSEL</v>
          </cell>
          <cell r="P483" t="str">
            <v>650409097731000</v>
          </cell>
          <cell r="Q483" t="str">
            <v>3200507214</v>
          </cell>
          <cell r="R483" t="str">
            <v>T0</v>
          </cell>
          <cell r="S483">
            <v>0</v>
          </cell>
          <cell r="T483">
            <v>0</v>
          </cell>
          <cell r="U483" t="str">
            <v>0</v>
          </cell>
          <cell r="V483">
            <v>2966500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185000</v>
          </cell>
          <cell r="AD483">
            <v>72420</v>
          </cell>
          <cell r="AE483">
            <v>0</v>
          </cell>
          <cell r="AF483">
            <v>6</v>
          </cell>
          <cell r="AG483">
            <v>126060</v>
          </cell>
          <cell r="AH483">
            <v>7120</v>
          </cell>
          <cell r="AI483">
            <v>21359</v>
          </cell>
          <cell r="AJ483">
            <v>96411</v>
          </cell>
          <cell r="AK483" t="str">
            <v>0</v>
          </cell>
          <cell r="AL483">
            <v>31515</v>
          </cell>
          <cell r="AM483">
            <v>0</v>
          </cell>
          <cell r="AN483" t="str">
            <v>0</v>
          </cell>
          <cell r="AO483">
            <v>282465</v>
          </cell>
          <cell r="AP483">
            <v>3096000</v>
          </cell>
          <cell r="AQ483">
            <v>0</v>
          </cell>
          <cell r="AR483">
            <v>0</v>
          </cell>
          <cell r="AS483" t="str">
            <v>0</v>
          </cell>
          <cell r="AT483" t="str">
            <v>0</v>
          </cell>
          <cell r="AU483" t="str">
            <v>062</v>
          </cell>
          <cell r="AV483" t="str">
            <v>DINAS PENDIDIKAN - PPPK</v>
          </cell>
          <cell r="AW483" t="str">
            <v>SDN PENGAMBANGAN 03</v>
          </cell>
          <cell r="AX483" t="str">
            <v>T - 38</v>
          </cell>
        </row>
        <row r="484">
          <cell r="A484" t="str">
            <v>197601012022212007</v>
          </cell>
          <cell r="B484" t="str">
            <v>NURLIYANI, S.Pd</v>
          </cell>
          <cell r="C484" t="str">
            <v>6371054101760012</v>
          </cell>
          <cell r="D484" t="str">
            <v>01-Jan-76</v>
          </cell>
          <cell r="F484" t="str">
            <v>JFU</v>
          </cell>
          <cell r="G484" t="str">
            <v>00</v>
          </cell>
          <cell r="H484" t="str">
            <v>III/a</v>
          </cell>
          <cell r="I484" t="str">
            <v>P3K</v>
          </cell>
          <cell r="K484" t="str">
            <v>TIDAK</v>
          </cell>
          <cell r="N484" t="str">
            <v>122</v>
          </cell>
          <cell r="O484" t="str">
            <v>BPD KALSEL</v>
          </cell>
          <cell r="P484" t="str">
            <v>148749195731000</v>
          </cell>
          <cell r="Q484" t="str">
            <v>0010301152515</v>
          </cell>
          <cell r="R484" t="str">
            <v>T1</v>
          </cell>
          <cell r="S484">
            <v>1</v>
          </cell>
          <cell r="T484">
            <v>0</v>
          </cell>
          <cell r="U484" t="str">
            <v>1</v>
          </cell>
          <cell r="V484">
            <v>2966500</v>
          </cell>
          <cell r="W484">
            <v>0</v>
          </cell>
          <cell r="X484">
            <v>59330</v>
          </cell>
          <cell r="Y484">
            <v>59330</v>
          </cell>
          <cell r="Z484">
            <v>0</v>
          </cell>
          <cell r="AA484">
            <v>0</v>
          </cell>
          <cell r="AB484">
            <v>0</v>
          </cell>
          <cell r="AC484">
            <v>185000</v>
          </cell>
          <cell r="AD484">
            <v>144840</v>
          </cell>
          <cell r="AE484">
            <v>0</v>
          </cell>
          <cell r="AF484">
            <v>77</v>
          </cell>
          <cell r="AG484">
            <v>128433</v>
          </cell>
          <cell r="AH484">
            <v>7120</v>
          </cell>
          <cell r="AI484">
            <v>21359</v>
          </cell>
          <cell r="AJ484">
            <v>98339</v>
          </cell>
          <cell r="AK484" t="str">
            <v>0</v>
          </cell>
          <cell r="AL484">
            <v>32108</v>
          </cell>
          <cell r="AM484">
            <v>0</v>
          </cell>
          <cell r="AN484" t="str">
            <v>0</v>
          </cell>
          <cell r="AO484">
            <v>287359</v>
          </cell>
          <cell r="AP484">
            <v>3225300</v>
          </cell>
          <cell r="AQ484">
            <v>0</v>
          </cell>
          <cell r="AR484">
            <v>0</v>
          </cell>
          <cell r="AS484" t="str">
            <v>0</v>
          </cell>
          <cell r="AT484" t="str">
            <v>0</v>
          </cell>
          <cell r="AU484" t="str">
            <v>062</v>
          </cell>
          <cell r="AV484" t="str">
            <v>DINAS PENDIDIKAN - PPPK</v>
          </cell>
          <cell r="AW484" t="str">
            <v>SDN PENGAMBANGAN 05</v>
          </cell>
          <cell r="AX484" t="str">
            <v>T - 39</v>
          </cell>
        </row>
        <row r="485">
          <cell r="A485" t="str">
            <v>198004182022211005</v>
          </cell>
          <cell r="B485" t="str">
            <v>ABDUL MUHAIMIN, S.Pd</v>
          </cell>
          <cell r="C485" t="str">
            <v>6371021804800005</v>
          </cell>
          <cell r="D485" t="str">
            <v>18-Apr-80</v>
          </cell>
          <cell r="F485" t="str">
            <v>JFU</v>
          </cell>
          <cell r="G485" t="str">
            <v>00</v>
          </cell>
          <cell r="H485" t="str">
            <v>III/a</v>
          </cell>
          <cell r="I485" t="str">
            <v>P3K</v>
          </cell>
          <cell r="K485" t="str">
            <v>YA</v>
          </cell>
          <cell r="M485" t="str">
            <v>HENNY SEPTIANAWATI</v>
          </cell>
          <cell r="N485" t="str">
            <v>122</v>
          </cell>
          <cell r="O485" t="str">
            <v>BPD KALSEL</v>
          </cell>
          <cell r="P485" t="str">
            <v>150607513731000</v>
          </cell>
          <cell r="Q485" t="str">
            <v>0010301156486</v>
          </cell>
          <cell r="R485" t="str">
            <v>K3</v>
          </cell>
          <cell r="S485">
            <v>2</v>
          </cell>
          <cell r="T485">
            <v>1</v>
          </cell>
          <cell r="U485" t="str">
            <v>3</v>
          </cell>
          <cell r="V485">
            <v>2966500</v>
          </cell>
          <cell r="W485">
            <v>296650</v>
          </cell>
          <cell r="X485">
            <v>118660</v>
          </cell>
          <cell r="Y485">
            <v>415310</v>
          </cell>
          <cell r="Z485">
            <v>0</v>
          </cell>
          <cell r="AA485">
            <v>0</v>
          </cell>
          <cell r="AB485">
            <v>0</v>
          </cell>
          <cell r="AC485">
            <v>185000</v>
          </cell>
          <cell r="AD485">
            <v>289680</v>
          </cell>
          <cell r="AE485">
            <v>0</v>
          </cell>
          <cell r="AF485">
            <v>87</v>
          </cell>
          <cell r="AG485">
            <v>142672</v>
          </cell>
          <cell r="AH485">
            <v>7120</v>
          </cell>
          <cell r="AI485">
            <v>21359</v>
          </cell>
          <cell r="AJ485">
            <v>109909</v>
          </cell>
          <cell r="AK485" t="str">
            <v>0</v>
          </cell>
          <cell r="AL485">
            <v>35668</v>
          </cell>
          <cell r="AM485">
            <v>0</v>
          </cell>
          <cell r="AN485" t="str">
            <v>0</v>
          </cell>
          <cell r="AO485">
            <v>316728</v>
          </cell>
          <cell r="AP485">
            <v>3711000</v>
          </cell>
          <cell r="AQ485">
            <v>0</v>
          </cell>
          <cell r="AR485">
            <v>0</v>
          </cell>
          <cell r="AS485" t="str">
            <v>0</v>
          </cell>
          <cell r="AT485" t="str">
            <v>0</v>
          </cell>
          <cell r="AU485" t="str">
            <v>062</v>
          </cell>
          <cell r="AV485" t="str">
            <v>DINAS PENDIDIKAN - PPPK</v>
          </cell>
          <cell r="AW485" t="str">
            <v>SDN PENGAMBANGAN 05</v>
          </cell>
          <cell r="AX485" t="str">
            <v>T - 39</v>
          </cell>
        </row>
        <row r="486">
          <cell r="A486" t="str">
            <v>198209102022211007</v>
          </cell>
          <cell r="B486" t="str">
            <v>KHAIRUZZAINI, S.Th.I.</v>
          </cell>
          <cell r="C486" t="str">
            <v>6371051009820007</v>
          </cell>
          <cell r="D486" t="str">
            <v>10-Sep-82</v>
          </cell>
          <cell r="F486" t="str">
            <v>JFU</v>
          </cell>
          <cell r="G486" t="str">
            <v>00</v>
          </cell>
          <cell r="H486" t="str">
            <v>III/a</v>
          </cell>
          <cell r="I486" t="str">
            <v>P3K</v>
          </cell>
          <cell r="K486" t="str">
            <v>YA</v>
          </cell>
          <cell r="M486" t="str">
            <v>BENING PRAWITA SARI</v>
          </cell>
          <cell r="N486" t="str">
            <v>122</v>
          </cell>
          <cell r="O486" t="str">
            <v>BPD KALSEL</v>
          </cell>
          <cell r="P486" t="str">
            <v>538516758731000</v>
          </cell>
          <cell r="Q486" t="str">
            <v>3200517198</v>
          </cell>
          <cell r="R486" t="str">
            <v>K3</v>
          </cell>
          <cell r="S486">
            <v>2</v>
          </cell>
          <cell r="T486">
            <v>1</v>
          </cell>
          <cell r="U486" t="str">
            <v>3</v>
          </cell>
          <cell r="V486">
            <v>2966500</v>
          </cell>
          <cell r="W486">
            <v>296650</v>
          </cell>
          <cell r="X486">
            <v>118660</v>
          </cell>
          <cell r="Y486">
            <v>415310</v>
          </cell>
          <cell r="Z486">
            <v>0</v>
          </cell>
          <cell r="AA486">
            <v>0</v>
          </cell>
          <cell r="AB486">
            <v>0</v>
          </cell>
          <cell r="AC486">
            <v>185000</v>
          </cell>
          <cell r="AD486">
            <v>289680</v>
          </cell>
          <cell r="AE486">
            <v>0</v>
          </cell>
          <cell r="AF486">
            <v>87</v>
          </cell>
          <cell r="AG486">
            <v>142672</v>
          </cell>
          <cell r="AH486">
            <v>7120</v>
          </cell>
          <cell r="AI486">
            <v>21359</v>
          </cell>
          <cell r="AJ486">
            <v>109909</v>
          </cell>
          <cell r="AK486" t="str">
            <v>0</v>
          </cell>
          <cell r="AL486">
            <v>35668</v>
          </cell>
          <cell r="AM486">
            <v>0</v>
          </cell>
          <cell r="AN486" t="str">
            <v>0</v>
          </cell>
          <cell r="AO486">
            <v>316728</v>
          </cell>
          <cell r="AP486">
            <v>3711000</v>
          </cell>
          <cell r="AQ486">
            <v>0</v>
          </cell>
          <cell r="AR486">
            <v>0</v>
          </cell>
          <cell r="AS486" t="str">
            <v>0</v>
          </cell>
          <cell r="AT486" t="str">
            <v>0</v>
          </cell>
          <cell r="AU486" t="str">
            <v>062</v>
          </cell>
          <cell r="AV486" t="str">
            <v>DINAS PENDIDIKAN - PPPK</v>
          </cell>
          <cell r="AW486" t="str">
            <v>SDN PENGAMBANGAN 05</v>
          </cell>
          <cell r="AX486" t="str">
            <v>T - 39</v>
          </cell>
        </row>
        <row r="487">
          <cell r="A487" t="str">
            <v>198901102022212004</v>
          </cell>
          <cell r="B487" t="str">
            <v>NOVITA EKA SARIANA, S.Pd</v>
          </cell>
          <cell r="C487" t="str">
            <v>6371015001890008</v>
          </cell>
          <cell r="D487" t="str">
            <v>10-Jan-89</v>
          </cell>
          <cell r="F487" t="str">
            <v>JFU</v>
          </cell>
          <cell r="G487" t="str">
            <v>00</v>
          </cell>
          <cell r="H487" t="str">
            <v>III/a</v>
          </cell>
          <cell r="I487" t="str">
            <v>P3K</v>
          </cell>
          <cell r="K487" t="str">
            <v>TIDAK</v>
          </cell>
          <cell r="N487" t="str">
            <v>122</v>
          </cell>
          <cell r="O487" t="str">
            <v>BPD KALSEL</v>
          </cell>
          <cell r="P487" t="str">
            <v>164096273731000</v>
          </cell>
          <cell r="Q487" t="str">
            <v>3200537369</v>
          </cell>
          <cell r="R487" t="str">
            <v>T0</v>
          </cell>
          <cell r="S487">
            <v>0</v>
          </cell>
          <cell r="T487">
            <v>0</v>
          </cell>
          <cell r="U487" t="str">
            <v>0</v>
          </cell>
          <cell r="V487">
            <v>2966500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185000</v>
          </cell>
          <cell r="AD487">
            <v>72420</v>
          </cell>
          <cell r="AE487">
            <v>0</v>
          </cell>
          <cell r="AF487">
            <v>6</v>
          </cell>
          <cell r="AG487">
            <v>126060</v>
          </cell>
          <cell r="AH487">
            <v>7120</v>
          </cell>
          <cell r="AI487">
            <v>21359</v>
          </cell>
          <cell r="AJ487">
            <v>96411</v>
          </cell>
          <cell r="AK487" t="str">
            <v>0</v>
          </cell>
          <cell r="AL487">
            <v>31515</v>
          </cell>
          <cell r="AM487">
            <v>0</v>
          </cell>
          <cell r="AN487" t="str">
            <v>0</v>
          </cell>
          <cell r="AO487">
            <v>282465</v>
          </cell>
          <cell r="AP487">
            <v>3096000</v>
          </cell>
          <cell r="AQ487">
            <v>0</v>
          </cell>
          <cell r="AR487">
            <v>0</v>
          </cell>
          <cell r="AS487" t="str">
            <v>0</v>
          </cell>
          <cell r="AT487" t="str">
            <v>0</v>
          </cell>
          <cell r="AU487" t="str">
            <v>062</v>
          </cell>
          <cell r="AV487" t="str">
            <v>DINAS PENDIDIKAN - PPPK</v>
          </cell>
          <cell r="AW487" t="str">
            <v>SDN PENGAMBANGAN 05</v>
          </cell>
          <cell r="AX487" t="str">
            <v>T - 39</v>
          </cell>
        </row>
        <row r="488">
          <cell r="A488" t="str">
            <v>199011082022211007</v>
          </cell>
          <cell r="B488" t="str">
            <v>RIZKI HUMAIRAH, S.Pd</v>
          </cell>
          <cell r="C488" t="str">
            <v>6303030811900001</v>
          </cell>
          <cell r="D488" t="str">
            <v>08-Nov-90</v>
          </cell>
          <cell r="F488" t="str">
            <v>JFU</v>
          </cell>
          <cell r="G488" t="str">
            <v>00</v>
          </cell>
          <cell r="H488" t="str">
            <v>III/a</v>
          </cell>
          <cell r="I488" t="str">
            <v>P3K</v>
          </cell>
          <cell r="K488" t="str">
            <v>YA</v>
          </cell>
          <cell r="L488" t="str">
            <v/>
          </cell>
          <cell r="M488" t="str">
            <v>SITI MAIMUNAH, S.Pd</v>
          </cell>
          <cell r="N488" t="str">
            <v>122</v>
          </cell>
          <cell r="O488" t="str">
            <v>BPD KALSEL</v>
          </cell>
          <cell r="P488" t="str">
            <v>849962469732000</v>
          </cell>
          <cell r="Q488" t="str">
            <v>3200588079</v>
          </cell>
          <cell r="R488" t="str">
            <v>K1</v>
          </cell>
          <cell r="S488">
            <v>0</v>
          </cell>
          <cell r="T488">
            <v>1</v>
          </cell>
          <cell r="U488" t="str">
            <v>1</v>
          </cell>
          <cell r="V488">
            <v>2966500</v>
          </cell>
          <cell r="W488">
            <v>296650</v>
          </cell>
          <cell r="X488">
            <v>0</v>
          </cell>
          <cell r="Y488">
            <v>296650</v>
          </cell>
          <cell r="Z488">
            <v>0</v>
          </cell>
          <cell r="AA488">
            <v>0</v>
          </cell>
          <cell r="AB488">
            <v>0</v>
          </cell>
          <cell r="AC488">
            <v>185000</v>
          </cell>
          <cell r="AD488">
            <v>144840</v>
          </cell>
          <cell r="AE488">
            <v>0</v>
          </cell>
          <cell r="AF488">
            <v>44</v>
          </cell>
          <cell r="AG488">
            <v>137926</v>
          </cell>
          <cell r="AH488">
            <v>7120</v>
          </cell>
          <cell r="AI488">
            <v>21359</v>
          </cell>
          <cell r="AJ488">
            <v>106052</v>
          </cell>
          <cell r="AK488" t="str">
            <v>0</v>
          </cell>
          <cell r="AL488">
            <v>34482</v>
          </cell>
          <cell r="AM488">
            <v>0</v>
          </cell>
          <cell r="AN488" t="str">
            <v>0</v>
          </cell>
          <cell r="AO488">
            <v>306939</v>
          </cell>
          <cell r="AP488">
            <v>3452500</v>
          </cell>
          <cell r="AQ488">
            <v>0</v>
          </cell>
          <cell r="AR488">
            <v>0</v>
          </cell>
          <cell r="AS488" t="str">
            <v>0</v>
          </cell>
          <cell r="AT488" t="str">
            <v>0</v>
          </cell>
          <cell r="AU488" t="str">
            <v>062</v>
          </cell>
          <cell r="AV488" t="str">
            <v>DINAS PENDIDIKAN - PPPK</v>
          </cell>
          <cell r="AW488" t="str">
            <v>SDN PENGAMBANGAN 05</v>
          </cell>
          <cell r="AX488" t="str">
            <v>T - 39</v>
          </cell>
        </row>
        <row r="489">
          <cell r="A489" t="str">
            <v>199307172022212006</v>
          </cell>
          <cell r="B489" t="str">
            <v>DWI NUR ENDAH LESTARI, S.Pd</v>
          </cell>
          <cell r="C489" t="str">
            <v>6371045707930007</v>
          </cell>
          <cell r="D489" t="str">
            <v>17-Jul-93</v>
          </cell>
          <cell r="F489" t="str">
            <v>JFU</v>
          </cell>
          <cell r="G489" t="str">
            <v>00</v>
          </cell>
          <cell r="H489" t="str">
            <v>III/a</v>
          </cell>
          <cell r="I489" t="str">
            <v>P3K</v>
          </cell>
          <cell r="K489" t="str">
            <v>YA</v>
          </cell>
          <cell r="M489" t="str">
            <v>MUHAMMAD PONIJAN</v>
          </cell>
          <cell r="N489" t="str">
            <v>122</v>
          </cell>
          <cell r="O489" t="str">
            <v>BPD KALSEL</v>
          </cell>
          <cell r="P489" t="str">
            <v>940095060731000</v>
          </cell>
          <cell r="Q489" t="str">
            <v>0180306056197</v>
          </cell>
          <cell r="R489" t="str">
            <v>K2</v>
          </cell>
          <cell r="S489">
            <v>1</v>
          </cell>
          <cell r="T489">
            <v>1</v>
          </cell>
          <cell r="U489" t="str">
            <v>2</v>
          </cell>
          <cell r="V489">
            <v>2966500</v>
          </cell>
          <cell r="W489">
            <v>296650</v>
          </cell>
          <cell r="X489">
            <v>59330</v>
          </cell>
          <cell r="Y489">
            <v>355980</v>
          </cell>
          <cell r="Z489">
            <v>0</v>
          </cell>
          <cell r="AA489">
            <v>0</v>
          </cell>
          <cell r="AB489">
            <v>0</v>
          </cell>
          <cell r="AC489">
            <v>185000</v>
          </cell>
          <cell r="AD489">
            <v>217260</v>
          </cell>
          <cell r="AE489">
            <v>0</v>
          </cell>
          <cell r="AF489">
            <v>16</v>
          </cell>
          <cell r="AG489">
            <v>140299</v>
          </cell>
          <cell r="AH489">
            <v>7120</v>
          </cell>
          <cell r="AI489">
            <v>21359</v>
          </cell>
          <cell r="AJ489">
            <v>107981</v>
          </cell>
          <cell r="AK489" t="str">
            <v>0</v>
          </cell>
          <cell r="AL489">
            <v>35075</v>
          </cell>
          <cell r="AM489">
            <v>0</v>
          </cell>
          <cell r="AN489" t="str">
            <v>0</v>
          </cell>
          <cell r="AO489">
            <v>311834</v>
          </cell>
          <cell r="AP489">
            <v>3581700</v>
          </cell>
          <cell r="AQ489">
            <v>0</v>
          </cell>
          <cell r="AR489">
            <v>0</v>
          </cell>
          <cell r="AS489" t="str">
            <v>0</v>
          </cell>
          <cell r="AT489" t="str">
            <v>0</v>
          </cell>
          <cell r="AU489" t="str">
            <v>062</v>
          </cell>
          <cell r="AV489" t="str">
            <v>DINAS PENDIDIKAN - PPPK</v>
          </cell>
          <cell r="AW489" t="str">
            <v>SDN PENGAMBANGAN 05</v>
          </cell>
          <cell r="AX489" t="str">
            <v>T - 39</v>
          </cell>
        </row>
        <row r="490">
          <cell r="A490" t="str">
            <v>199312012022212012</v>
          </cell>
          <cell r="B490" t="str">
            <v>RABIATUL NOOR HAMSYA, S.Pd</v>
          </cell>
          <cell r="C490" t="str">
            <v>6371024112930007</v>
          </cell>
          <cell r="D490" t="str">
            <v>01-Dec-93</v>
          </cell>
          <cell r="F490" t="str">
            <v>JFU</v>
          </cell>
          <cell r="G490" t="str">
            <v>00</v>
          </cell>
          <cell r="H490" t="str">
            <v>III/a</v>
          </cell>
          <cell r="I490" t="str">
            <v>P3K</v>
          </cell>
          <cell r="K490" t="str">
            <v>TIDAK</v>
          </cell>
          <cell r="N490" t="str">
            <v>122</v>
          </cell>
          <cell r="O490" t="str">
            <v>BPD KALSEL</v>
          </cell>
          <cell r="P490" t="str">
            <v>939589636736000</v>
          </cell>
          <cell r="Q490" t="str">
            <v>0010301464258</v>
          </cell>
          <cell r="R490" t="str">
            <v>T0</v>
          </cell>
          <cell r="S490">
            <v>0</v>
          </cell>
          <cell r="T490">
            <v>0</v>
          </cell>
          <cell r="U490" t="str">
            <v>0</v>
          </cell>
          <cell r="V490">
            <v>2966500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185000</v>
          </cell>
          <cell r="AD490">
            <v>72420</v>
          </cell>
          <cell r="AE490">
            <v>0</v>
          </cell>
          <cell r="AF490">
            <v>6</v>
          </cell>
          <cell r="AG490">
            <v>126060</v>
          </cell>
          <cell r="AH490">
            <v>7120</v>
          </cell>
          <cell r="AI490">
            <v>21359</v>
          </cell>
          <cell r="AJ490">
            <v>96411</v>
          </cell>
          <cell r="AK490" t="str">
            <v>0</v>
          </cell>
          <cell r="AL490">
            <v>31515</v>
          </cell>
          <cell r="AM490">
            <v>0</v>
          </cell>
          <cell r="AN490" t="str">
            <v>0</v>
          </cell>
          <cell r="AO490">
            <v>282465</v>
          </cell>
          <cell r="AP490">
            <v>3096000</v>
          </cell>
          <cell r="AQ490">
            <v>0</v>
          </cell>
          <cell r="AR490">
            <v>0</v>
          </cell>
          <cell r="AS490" t="str">
            <v>0</v>
          </cell>
          <cell r="AT490" t="str">
            <v>0</v>
          </cell>
          <cell r="AU490" t="str">
            <v>062</v>
          </cell>
          <cell r="AV490" t="str">
            <v>DINAS PENDIDIKAN - PPPK</v>
          </cell>
          <cell r="AW490" t="str">
            <v>SDN PENGAMBANGAN 05</v>
          </cell>
          <cell r="AX490" t="str">
            <v>T - 39</v>
          </cell>
        </row>
        <row r="491">
          <cell r="A491" t="str">
            <v>199703022022212003</v>
          </cell>
          <cell r="B491" t="str">
            <v>YASMIN PERMATASARI, S.Pd.</v>
          </cell>
          <cell r="C491" t="str">
            <v>6371044203970004</v>
          </cell>
          <cell r="D491" t="str">
            <v>02-Mar-97</v>
          </cell>
          <cell r="F491" t="str">
            <v>JFU</v>
          </cell>
          <cell r="G491" t="str">
            <v>00</v>
          </cell>
          <cell r="H491" t="str">
            <v>III/a</v>
          </cell>
          <cell r="I491" t="str">
            <v>P3K</v>
          </cell>
          <cell r="K491" t="str">
            <v>TIDAK</v>
          </cell>
          <cell r="N491" t="str">
            <v>122</v>
          </cell>
          <cell r="O491" t="str">
            <v>BPD KALSEL</v>
          </cell>
          <cell r="P491" t="str">
            <v>639994110731000</v>
          </cell>
          <cell r="Q491" t="str">
            <v>3200494643</v>
          </cell>
          <cell r="R491" t="str">
            <v>T0</v>
          </cell>
          <cell r="S491">
            <v>0</v>
          </cell>
          <cell r="T491">
            <v>0</v>
          </cell>
          <cell r="U491" t="str">
            <v>0</v>
          </cell>
          <cell r="V491">
            <v>2966500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185000</v>
          </cell>
          <cell r="AD491">
            <v>72420</v>
          </cell>
          <cell r="AE491">
            <v>0</v>
          </cell>
          <cell r="AF491">
            <v>6</v>
          </cell>
          <cell r="AG491">
            <v>126060</v>
          </cell>
          <cell r="AH491">
            <v>7120</v>
          </cell>
          <cell r="AI491">
            <v>21359</v>
          </cell>
          <cell r="AJ491">
            <v>96411</v>
          </cell>
          <cell r="AK491" t="str">
            <v>0</v>
          </cell>
          <cell r="AL491">
            <v>31515</v>
          </cell>
          <cell r="AM491">
            <v>0</v>
          </cell>
          <cell r="AN491" t="str">
            <v>0</v>
          </cell>
          <cell r="AO491">
            <v>282465</v>
          </cell>
          <cell r="AP491">
            <v>3096000</v>
          </cell>
          <cell r="AQ491">
            <v>0</v>
          </cell>
          <cell r="AR491">
            <v>0</v>
          </cell>
          <cell r="AS491" t="str">
            <v>0</v>
          </cell>
          <cell r="AT491" t="str">
            <v>0</v>
          </cell>
          <cell r="AU491" t="str">
            <v>062</v>
          </cell>
          <cell r="AV491" t="str">
            <v>DINAS PENDIDIKAN - PPPK</v>
          </cell>
          <cell r="AW491" t="str">
            <v>SDN PENGAMBANGAN 05</v>
          </cell>
          <cell r="AX491" t="str">
            <v>T - 39</v>
          </cell>
        </row>
        <row r="492">
          <cell r="A492" t="str">
            <v>198806162022212004</v>
          </cell>
          <cell r="B492" t="str">
            <v>JULIAWATI, S.Pd</v>
          </cell>
          <cell r="C492" t="str">
            <v>6371025606880012</v>
          </cell>
          <cell r="D492" t="str">
            <v>16-Jun-88</v>
          </cell>
          <cell r="F492" t="str">
            <v>JFU</v>
          </cell>
          <cell r="G492" t="str">
            <v>00</v>
          </cell>
          <cell r="H492" t="str">
            <v>III/a</v>
          </cell>
          <cell r="I492" t="str">
            <v>P3K</v>
          </cell>
          <cell r="K492" t="str">
            <v>TIDAK</v>
          </cell>
          <cell r="N492" t="str">
            <v>122</v>
          </cell>
          <cell r="O492" t="str">
            <v>BPD KALSEL</v>
          </cell>
          <cell r="P492" t="str">
            <v>843029679731000</v>
          </cell>
          <cell r="Q492" t="str">
            <v>0010301147842</v>
          </cell>
          <cell r="R492" t="str">
            <v>T0</v>
          </cell>
          <cell r="S492">
            <v>0</v>
          </cell>
          <cell r="T492">
            <v>0</v>
          </cell>
          <cell r="U492" t="str">
            <v>0</v>
          </cell>
          <cell r="V492">
            <v>2966500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185000</v>
          </cell>
          <cell r="AD492">
            <v>72420</v>
          </cell>
          <cell r="AE492">
            <v>0</v>
          </cell>
          <cell r="AF492">
            <v>6</v>
          </cell>
          <cell r="AG492">
            <v>126060</v>
          </cell>
          <cell r="AH492">
            <v>7120</v>
          </cell>
          <cell r="AI492">
            <v>21359</v>
          </cell>
          <cell r="AJ492">
            <v>96411</v>
          </cell>
          <cell r="AK492" t="str">
            <v>0</v>
          </cell>
          <cell r="AL492">
            <v>31515</v>
          </cell>
          <cell r="AM492">
            <v>0</v>
          </cell>
          <cell r="AN492" t="str">
            <v>0</v>
          </cell>
          <cell r="AO492">
            <v>282465</v>
          </cell>
          <cell r="AP492">
            <v>3096000</v>
          </cell>
          <cell r="AQ492">
            <v>0</v>
          </cell>
          <cell r="AR492">
            <v>0</v>
          </cell>
          <cell r="AS492" t="str">
            <v>0</v>
          </cell>
          <cell r="AT492" t="str">
            <v>0</v>
          </cell>
          <cell r="AU492" t="str">
            <v>062</v>
          </cell>
          <cell r="AV492" t="str">
            <v>DINAS PENDIDIKAN - PPPK</v>
          </cell>
          <cell r="AW492" t="str">
            <v>SDN PENGAMBANGAN 06</v>
          </cell>
          <cell r="AX492" t="str">
            <v>T - 40</v>
          </cell>
        </row>
        <row r="493">
          <cell r="A493" t="str">
            <v>199108202022211003</v>
          </cell>
          <cell r="B493" t="str">
            <v>YAN RIZKY APRIMANAGA, S.Pd</v>
          </cell>
          <cell r="C493" t="str">
            <v>6304052008910001</v>
          </cell>
          <cell r="D493" t="str">
            <v>20-Aug-91</v>
          </cell>
          <cell r="F493" t="str">
            <v>JFU</v>
          </cell>
          <cell r="G493" t="str">
            <v>00</v>
          </cell>
          <cell r="H493" t="str">
            <v>III/a</v>
          </cell>
          <cell r="I493" t="str">
            <v>P3K</v>
          </cell>
          <cell r="K493" t="str">
            <v>TIDAK</v>
          </cell>
          <cell r="N493" t="str">
            <v>122</v>
          </cell>
          <cell r="O493" t="str">
            <v>BPD KALSEL</v>
          </cell>
          <cell r="P493" t="str">
            <v>932667132731000</v>
          </cell>
          <cell r="Q493" t="str">
            <v>0010301471779</v>
          </cell>
          <cell r="R493" t="str">
            <v>T0</v>
          </cell>
          <cell r="S493">
            <v>0</v>
          </cell>
          <cell r="T493">
            <v>0</v>
          </cell>
          <cell r="U493" t="str">
            <v>0</v>
          </cell>
          <cell r="V493">
            <v>2966500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185000</v>
          </cell>
          <cell r="AD493">
            <v>72420</v>
          </cell>
          <cell r="AE493">
            <v>0</v>
          </cell>
          <cell r="AF493">
            <v>6</v>
          </cell>
          <cell r="AG493">
            <v>126060</v>
          </cell>
          <cell r="AH493">
            <v>7120</v>
          </cell>
          <cell r="AI493">
            <v>21359</v>
          </cell>
          <cell r="AJ493">
            <v>96411</v>
          </cell>
          <cell r="AK493" t="str">
            <v>0</v>
          </cell>
          <cell r="AL493">
            <v>31515</v>
          </cell>
          <cell r="AM493">
            <v>0</v>
          </cell>
          <cell r="AN493" t="str">
            <v>0</v>
          </cell>
          <cell r="AO493">
            <v>282465</v>
          </cell>
          <cell r="AP493">
            <v>3096000</v>
          </cell>
          <cell r="AQ493">
            <v>0</v>
          </cell>
          <cell r="AR493">
            <v>0</v>
          </cell>
          <cell r="AS493" t="str">
            <v>0</v>
          </cell>
          <cell r="AT493" t="str">
            <v>0</v>
          </cell>
          <cell r="AU493" t="str">
            <v>062</v>
          </cell>
          <cell r="AV493" t="str">
            <v>DINAS PENDIDIKAN - PPPK</v>
          </cell>
          <cell r="AW493" t="str">
            <v>SDN PENGAMBANGAN 06</v>
          </cell>
          <cell r="AX493" t="str">
            <v>T - 40</v>
          </cell>
        </row>
        <row r="494">
          <cell r="A494" t="str">
            <v>197210232022212003</v>
          </cell>
          <cell r="B494" t="str">
            <v>HARTATI, S.Ag</v>
          </cell>
          <cell r="C494" t="str">
            <v>6304056310720006</v>
          </cell>
          <cell r="D494" t="str">
            <v>23-Oct-72</v>
          </cell>
          <cell r="F494" t="str">
            <v>JFU</v>
          </cell>
          <cell r="G494" t="str">
            <v>00</v>
          </cell>
          <cell r="H494" t="str">
            <v>III/a</v>
          </cell>
          <cell r="I494" t="str">
            <v>P3K</v>
          </cell>
          <cell r="K494" t="str">
            <v>TIDAK</v>
          </cell>
          <cell r="N494" t="str">
            <v>122</v>
          </cell>
          <cell r="O494" t="str">
            <v>BPD KALSEL</v>
          </cell>
          <cell r="P494" t="str">
            <v>160175766731000</v>
          </cell>
          <cell r="Q494" t="str">
            <v>3200495003</v>
          </cell>
          <cell r="R494" t="str">
            <v>T0</v>
          </cell>
          <cell r="S494">
            <v>0</v>
          </cell>
          <cell r="T494">
            <v>0</v>
          </cell>
          <cell r="U494" t="str">
            <v>0</v>
          </cell>
          <cell r="V494">
            <v>2966500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185000</v>
          </cell>
          <cell r="AD494">
            <v>72420</v>
          </cell>
          <cell r="AE494">
            <v>0</v>
          </cell>
          <cell r="AF494">
            <v>6</v>
          </cell>
          <cell r="AG494">
            <v>126060</v>
          </cell>
          <cell r="AH494">
            <v>7120</v>
          </cell>
          <cell r="AI494">
            <v>21359</v>
          </cell>
          <cell r="AJ494">
            <v>96411</v>
          </cell>
          <cell r="AK494" t="str">
            <v>0</v>
          </cell>
          <cell r="AL494">
            <v>31515</v>
          </cell>
          <cell r="AM494">
            <v>0</v>
          </cell>
          <cell r="AN494" t="str">
            <v>0</v>
          </cell>
          <cell r="AO494">
            <v>282465</v>
          </cell>
          <cell r="AP494">
            <v>3096000</v>
          </cell>
          <cell r="AQ494">
            <v>0</v>
          </cell>
          <cell r="AR494">
            <v>0</v>
          </cell>
          <cell r="AS494" t="str">
            <v>0</v>
          </cell>
          <cell r="AT494" t="str">
            <v>0</v>
          </cell>
          <cell r="AU494" t="str">
            <v>062</v>
          </cell>
          <cell r="AV494" t="str">
            <v>DINAS PENDIDIKAN - PPPK</v>
          </cell>
          <cell r="AW494" t="str">
            <v>SDN PENGAMBANGAN 08</v>
          </cell>
          <cell r="AX494" t="str">
            <v>T - 41</v>
          </cell>
        </row>
        <row r="495">
          <cell r="A495" t="str">
            <v>197310302022212001</v>
          </cell>
          <cell r="B495" t="str">
            <v>MUSLIHANI, S.Ag</v>
          </cell>
          <cell r="C495" t="str">
            <v>6371047010730004</v>
          </cell>
          <cell r="D495" t="str">
            <v>30-Oct-73</v>
          </cell>
          <cell r="F495" t="str">
            <v>JFU</v>
          </cell>
          <cell r="G495" t="str">
            <v>00</v>
          </cell>
          <cell r="H495" t="str">
            <v>III/a</v>
          </cell>
          <cell r="I495" t="str">
            <v>P3K</v>
          </cell>
          <cell r="K495" t="str">
            <v>YA</v>
          </cell>
          <cell r="M495" t="str">
            <v>SUPRYJATNO</v>
          </cell>
          <cell r="N495" t="str">
            <v>122</v>
          </cell>
          <cell r="O495" t="str">
            <v>BPD KALSEL</v>
          </cell>
          <cell r="P495" t="str">
            <v>160175774731000</v>
          </cell>
          <cell r="Q495" t="str">
            <v>3200495078</v>
          </cell>
          <cell r="R495" t="str">
            <v>K2</v>
          </cell>
          <cell r="S495">
            <v>1</v>
          </cell>
          <cell r="T495">
            <v>1</v>
          </cell>
          <cell r="U495" t="str">
            <v>2</v>
          </cell>
          <cell r="V495">
            <v>2966500</v>
          </cell>
          <cell r="W495">
            <v>296650</v>
          </cell>
          <cell r="X495">
            <v>59330</v>
          </cell>
          <cell r="Y495">
            <v>355980</v>
          </cell>
          <cell r="Z495">
            <v>0</v>
          </cell>
          <cell r="AA495">
            <v>0</v>
          </cell>
          <cell r="AB495">
            <v>0</v>
          </cell>
          <cell r="AC495">
            <v>185000</v>
          </cell>
          <cell r="AD495">
            <v>217260</v>
          </cell>
          <cell r="AE495">
            <v>0</v>
          </cell>
          <cell r="AF495">
            <v>16</v>
          </cell>
          <cell r="AG495">
            <v>140299</v>
          </cell>
          <cell r="AH495">
            <v>7120</v>
          </cell>
          <cell r="AI495">
            <v>21359</v>
          </cell>
          <cell r="AJ495">
            <v>107981</v>
          </cell>
          <cell r="AK495" t="str">
            <v>0</v>
          </cell>
          <cell r="AL495">
            <v>35075</v>
          </cell>
          <cell r="AM495">
            <v>0</v>
          </cell>
          <cell r="AN495" t="str">
            <v>0</v>
          </cell>
          <cell r="AO495">
            <v>311834</v>
          </cell>
          <cell r="AP495">
            <v>3581700</v>
          </cell>
          <cell r="AQ495">
            <v>0</v>
          </cell>
          <cell r="AR495">
            <v>0</v>
          </cell>
          <cell r="AS495" t="str">
            <v>0</v>
          </cell>
          <cell r="AT495" t="str">
            <v>0</v>
          </cell>
          <cell r="AU495" t="str">
            <v>062</v>
          </cell>
          <cell r="AV495" t="str">
            <v>DINAS PENDIDIKAN - PPPK</v>
          </cell>
          <cell r="AW495" t="str">
            <v>SDN PENGAMBANGAN 08</v>
          </cell>
          <cell r="AX495" t="str">
            <v>T - 41</v>
          </cell>
        </row>
        <row r="496">
          <cell r="A496" t="str">
            <v>197508092022212002</v>
          </cell>
          <cell r="B496" t="str">
            <v>MISBAH, S.Pd</v>
          </cell>
          <cell r="C496" t="str">
            <v>6371024908750005</v>
          </cell>
          <cell r="D496" t="str">
            <v>09-Aug-75</v>
          </cell>
          <cell r="F496" t="str">
            <v>JFU</v>
          </cell>
          <cell r="G496" t="str">
            <v>00</v>
          </cell>
          <cell r="H496" t="str">
            <v>III/a</v>
          </cell>
          <cell r="I496" t="str">
            <v>P3K</v>
          </cell>
          <cell r="K496" t="str">
            <v>YA</v>
          </cell>
          <cell r="M496" t="str">
            <v>BADARUDDIN</v>
          </cell>
          <cell r="N496" t="str">
            <v>122</v>
          </cell>
          <cell r="O496" t="str">
            <v>BPD KALSEL</v>
          </cell>
          <cell r="P496" t="str">
            <v>167251065731000</v>
          </cell>
          <cell r="Q496" t="str">
            <v>0010301120630</v>
          </cell>
          <cell r="R496" t="str">
            <v>K3</v>
          </cell>
          <cell r="S496">
            <v>2</v>
          </cell>
          <cell r="T496">
            <v>1</v>
          </cell>
          <cell r="U496" t="str">
            <v>3</v>
          </cell>
          <cell r="V496">
            <v>2966500</v>
          </cell>
          <cell r="W496">
            <v>296650</v>
          </cell>
          <cell r="X496">
            <v>118660</v>
          </cell>
          <cell r="Y496">
            <v>415310</v>
          </cell>
          <cell r="Z496">
            <v>0</v>
          </cell>
          <cell r="AA496">
            <v>0</v>
          </cell>
          <cell r="AB496">
            <v>0</v>
          </cell>
          <cell r="AC496">
            <v>185000</v>
          </cell>
          <cell r="AD496">
            <v>289680</v>
          </cell>
          <cell r="AE496">
            <v>0</v>
          </cell>
          <cell r="AF496">
            <v>87</v>
          </cell>
          <cell r="AG496">
            <v>142672</v>
          </cell>
          <cell r="AH496">
            <v>7120</v>
          </cell>
          <cell r="AI496">
            <v>21359</v>
          </cell>
          <cell r="AJ496">
            <v>109909</v>
          </cell>
          <cell r="AK496" t="str">
            <v>0</v>
          </cell>
          <cell r="AL496">
            <v>35668</v>
          </cell>
          <cell r="AM496">
            <v>0</v>
          </cell>
          <cell r="AN496" t="str">
            <v>0</v>
          </cell>
          <cell r="AO496">
            <v>316728</v>
          </cell>
          <cell r="AP496">
            <v>3711000</v>
          </cell>
          <cell r="AQ496">
            <v>0</v>
          </cell>
          <cell r="AR496">
            <v>0</v>
          </cell>
          <cell r="AS496" t="str">
            <v>0</v>
          </cell>
          <cell r="AT496" t="str">
            <v>0</v>
          </cell>
          <cell r="AU496" t="str">
            <v>062</v>
          </cell>
          <cell r="AV496" t="str">
            <v>DINAS PENDIDIKAN - PPPK</v>
          </cell>
          <cell r="AW496" t="str">
            <v>SDN PENGAMBANGAN 08</v>
          </cell>
          <cell r="AX496" t="str">
            <v>T - 41</v>
          </cell>
        </row>
        <row r="497">
          <cell r="A497" t="str">
            <v>198507222022212008</v>
          </cell>
          <cell r="B497" t="str">
            <v>RUSMALINA, S.Pd</v>
          </cell>
          <cell r="C497" t="str">
            <v>6306056207850001</v>
          </cell>
          <cell r="D497" t="str">
            <v>22-Jul-85</v>
          </cell>
          <cell r="F497" t="str">
            <v>JFU</v>
          </cell>
          <cell r="G497" t="str">
            <v>00</v>
          </cell>
          <cell r="H497" t="str">
            <v>III/a</v>
          </cell>
          <cell r="I497" t="str">
            <v>P3K</v>
          </cell>
          <cell r="K497" t="str">
            <v>TIDAK</v>
          </cell>
          <cell r="N497" t="str">
            <v>122</v>
          </cell>
          <cell r="O497" t="str">
            <v>BPD KALSEL</v>
          </cell>
          <cell r="P497" t="str">
            <v>651228553732000</v>
          </cell>
          <cell r="Q497" t="str">
            <v>3200587765</v>
          </cell>
          <cell r="R497" t="str">
            <v>T0</v>
          </cell>
          <cell r="S497">
            <v>0</v>
          </cell>
          <cell r="T497">
            <v>0</v>
          </cell>
          <cell r="U497" t="str">
            <v>0</v>
          </cell>
          <cell r="V497">
            <v>2966500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185000</v>
          </cell>
          <cell r="AD497">
            <v>72420</v>
          </cell>
          <cell r="AE497">
            <v>0</v>
          </cell>
          <cell r="AF497">
            <v>6</v>
          </cell>
          <cell r="AG497">
            <v>126060</v>
          </cell>
          <cell r="AH497">
            <v>7120</v>
          </cell>
          <cell r="AI497">
            <v>21359</v>
          </cell>
          <cell r="AJ497">
            <v>96411</v>
          </cell>
          <cell r="AK497" t="str">
            <v>0</v>
          </cell>
          <cell r="AL497">
            <v>31515</v>
          </cell>
          <cell r="AM497">
            <v>0</v>
          </cell>
          <cell r="AN497" t="str">
            <v>0</v>
          </cell>
          <cell r="AO497">
            <v>282465</v>
          </cell>
          <cell r="AP497">
            <v>3096000</v>
          </cell>
          <cell r="AQ497">
            <v>0</v>
          </cell>
          <cell r="AR497">
            <v>0</v>
          </cell>
          <cell r="AS497" t="str">
            <v>0</v>
          </cell>
          <cell r="AT497" t="str">
            <v>0</v>
          </cell>
          <cell r="AU497" t="str">
            <v>062</v>
          </cell>
          <cell r="AV497" t="str">
            <v>DINAS PENDIDIKAN - PPPK</v>
          </cell>
          <cell r="AW497" t="str">
            <v>SDN PENGAMBANGAN 08</v>
          </cell>
          <cell r="AX497" t="str">
            <v>T - 41</v>
          </cell>
        </row>
        <row r="498">
          <cell r="A498" t="str">
            <v>198511102022211010</v>
          </cell>
          <cell r="B498" t="str">
            <v>M. LUTHFI, S.Pd.I</v>
          </cell>
          <cell r="C498" t="str">
            <v>6303041011850004</v>
          </cell>
          <cell r="D498" t="str">
            <v>10-Nov-85</v>
          </cell>
          <cell r="F498" t="str">
            <v>JFU</v>
          </cell>
          <cell r="G498" t="str">
            <v>00</v>
          </cell>
          <cell r="H498" t="str">
            <v>III/a</v>
          </cell>
          <cell r="I498" t="str">
            <v>P3K</v>
          </cell>
          <cell r="K498" t="str">
            <v>YA</v>
          </cell>
          <cell r="M498" t="str">
            <v>RAUDAH</v>
          </cell>
          <cell r="N498" t="str">
            <v>122</v>
          </cell>
          <cell r="O498" t="str">
            <v>BPD KALSEL</v>
          </cell>
          <cell r="P498" t="str">
            <v>725744429732000</v>
          </cell>
          <cell r="Q498" t="str">
            <v>0010301153476</v>
          </cell>
          <cell r="R498" t="str">
            <v>K2</v>
          </cell>
          <cell r="S498">
            <v>1</v>
          </cell>
          <cell r="T498">
            <v>1</v>
          </cell>
          <cell r="U498" t="str">
            <v>2</v>
          </cell>
          <cell r="V498">
            <v>2966500</v>
          </cell>
          <cell r="W498">
            <v>296650</v>
          </cell>
          <cell r="X498">
            <v>59330</v>
          </cell>
          <cell r="Y498">
            <v>355980</v>
          </cell>
          <cell r="Z498">
            <v>0</v>
          </cell>
          <cell r="AA498">
            <v>0</v>
          </cell>
          <cell r="AB498">
            <v>0</v>
          </cell>
          <cell r="AC498">
            <v>185000</v>
          </cell>
          <cell r="AD498">
            <v>217260</v>
          </cell>
          <cell r="AE498">
            <v>0</v>
          </cell>
          <cell r="AF498">
            <v>16</v>
          </cell>
          <cell r="AG498">
            <v>140299</v>
          </cell>
          <cell r="AH498">
            <v>7120</v>
          </cell>
          <cell r="AI498">
            <v>21359</v>
          </cell>
          <cell r="AJ498">
            <v>107981</v>
          </cell>
          <cell r="AK498" t="str">
            <v>0</v>
          </cell>
          <cell r="AL498">
            <v>35075</v>
          </cell>
          <cell r="AM498">
            <v>0</v>
          </cell>
          <cell r="AN498" t="str">
            <v>0</v>
          </cell>
          <cell r="AO498">
            <v>311834</v>
          </cell>
          <cell r="AP498">
            <v>3581700</v>
          </cell>
          <cell r="AQ498">
            <v>0</v>
          </cell>
          <cell r="AR498">
            <v>0</v>
          </cell>
          <cell r="AS498" t="str">
            <v>0</v>
          </cell>
          <cell r="AT498" t="str">
            <v>0</v>
          </cell>
          <cell r="AU498" t="str">
            <v>062</v>
          </cell>
          <cell r="AV498" t="str">
            <v>DINAS PENDIDIKAN - PPPK</v>
          </cell>
          <cell r="AW498" t="str">
            <v>SDN PENGAMBANGAN 08</v>
          </cell>
          <cell r="AX498" t="str">
            <v>T - 41</v>
          </cell>
        </row>
        <row r="499">
          <cell r="A499" t="str">
            <v>199509042022211003</v>
          </cell>
          <cell r="B499" t="str">
            <v>MUHAMMAD FADHLIANNOOR, S.Pd</v>
          </cell>
          <cell r="C499" t="str">
            <v>6308040409950001</v>
          </cell>
          <cell r="D499" t="str">
            <v>04-Sep-95</v>
          </cell>
          <cell r="F499" t="str">
            <v>JFU</v>
          </cell>
          <cell r="G499" t="str">
            <v>00</v>
          </cell>
          <cell r="H499" t="str">
            <v>III/a</v>
          </cell>
          <cell r="I499" t="str">
            <v>P3K</v>
          </cell>
          <cell r="K499" t="str">
            <v>YA</v>
          </cell>
          <cell r="M499" t="str">
            <v>MISBATUN NISA</v>
          </cell>
          <cell r="N499" t="str">
            <v>122</v>
          </cell>
          <cell r="O499" t="str">
            <v>BPD KALSEL</v>
          </cell>
          <cell r="P499" t="str">
            <v>956528889735000</v>
          </cell>
          <cell r="Q499" t="str">
            <v>3200581945</v>
          </cell>
          <cell r="R499" t="str">
            <v>K2</v>
          </cell>
          <cell r="S499">
            <v>1</v>
          </cell>
          <cell r="T499">
            <v>1</v>
          </cell>
          <cell r="U499" t="str">
            <v>2</v>
          </cell>
          <cell r="V499">
            <v>2966500</v>
          </cell>
          <cell r="W499">
            <v>296650</v>
          </cell>
          <cell r="X499">
            <v>59330</v>
          </cell>
          <cell r="Y499">
            <v>355980</v>
          </cell>
          <cell r="Z499">
            <v>0</v>
          </cell>
          <cell r="AA499">
            <v>0</v>
          </cell>
          <cell r="AB499">
            <v>0</v>
          </cell>
          <cell r="AC499">
            <v>185000</v>
          </cell>
          <cell r="AD499">
            <v>217260</v>
          </cell>
          <cell r="AE499">
            <v>0</v>
          </cell>
          <cell r="AF499">
            <v>16</v>
          </cell>
          <cell r="AG499">
            <v>140299</v>
          </cell>
          <cell r="AH499">
            <v>7120</v>
          </cell>
          <cell r="AI499">
            <v>21359</v>
          </cell>
          <cell r="AJ499">
            <v>107981</v>
          </cell>
          <cell r="AK499" t="str">
            <v>0</v>
          </cell>
          <cell r="AL499">
            <v>35075</v>
          </cell>
          <cell r="AM499">
            <v>0</v>
          </cell>
          <cell r="AN499" t="str">
            <v>0</v>
          </cell>
          <cell r="AO499">
            <v>311834</v>
          </cell>
          <cell r="AP499">
            <v>3581700</v>
          </cell>
          <cell r="AQ499">
            <v>0</v>
          </cell>
          <cell r="AR499">
            <v>0</v>
          </cell>
          <cell r="AS499" t="str">
            <v>0</v>
          </cell>
          <cell r="AT499" t="str">
            <v>0</v>
          </cell>
          <cell r="AU499" t="str">
            <v>062</v>
          </cell>
          <cell r="AV499" t="str">
            <v>DINAS PENDIDIKAN - PPPK</v>
          </cell>
          <cell r="AW499" t="str">
            <v>SDN PENGAMBANGAN 08</v>
          </cell>
          <cell r="AX499" t="str">
            <v>T - 41</v>
          </cell>
        </row>
        <row r="500">
          <cell r="A500" t="str">
            <v>199511272022212007</v>
          </cell>
          <cell r="B500" t="str">
            <v>AQMARINA RAHMI, S.Pd</v>
          </cell>
          <cell r="C500" t="str">
            <v>6371026711950006</v>
          </cell>
          <cell r="D500" t="str">
            <v>27-Nov-95</v>
          </cell>
          <cell r="F500" t="str">
            <v>JFU</v>
          </cell>
          <cell r="G500" t="str">
            <v>00</v>
          </cell>
          <cell r="H500" t="str">
            <v>III/a</v>
          </cell>
          <cell r="I500" t="str">
            <v>P3K</v>
          </cell>
          <cell r="K500" t="str">
            <v>TIDAK</v>
          </cell>
          <cell r="N500" t="str">
            <v>122</v>
          </cell>
          <cell r="O500" t="str">
            <v>BPD KALSEL</v>
          </cell>
          <cell r="P500" t="str">
            <v>412513392736000</v>
          </cell>
          <cell r="Q500" t="str">
            <v>3200587803</v>
          </cell>
          <cell r="R500" t="str">
            <v>T0</v>
          </cell>
          <cell r="S500">
            <v>0</v>
          </cell>
          <cell r="T500">
            <v>0</v>
          </cell>
          <cell r="U500" t="str">
            <v>0</v>
          </cell>
          <cell r="V500">
            <v>2966500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185000</v>
          </cell>
          <cell r="AD500">
            <v>72420</v>
          </cell>
          <cell r="AE500">
            <v>0</v>
          </cell>
          <cell r="AF500">
            <v>6</v>
          </cell>
          <cell r="AG500">
            <v>126060</v>
          </cell>
          <cell r="AH500">
            <v>7120</v>
          </cell>
          <cell r="AI500">
            <v>21359</v>
          </cell>
          <cell r="AJ500">
            <v>96411</v>
          </cell>
          <cell r="AK500" t="str">
            <v>0</v>
          </cell>
          <cell r="AL500">
            <v>31515</v>
          </cell>
          <cell r="AM500">
            <v>0</v>
          </cell>
          <cell r="AN500" t="str">
            <v>0</v>
          </cell>
          <cell r="AO500">
            <v>282465</v>
          </cell>
          <cell r="AP500">
            <v>3096000</v>
          </cell>
          <cell r="AQ500">
            <v>0</v>
          </cell>
          <cell r="AR500">
            <v>0</v>
          </cell>
          <cell r="AS500" t="str">
            <v>0</v>
          </cell>
          <cell r="AT500" t="str">
            <v>0</v>
          </cell>
          <cell r="AU500" t="str">
            <v>062</v>
          </cell>
          <cell r="AV500" t="str">
            <v>DINAS PENDIDIKAN - PPPK</v>
          </cell>
          <cell r="AW500" t="str">
            <v>SDN PENGAMBANGAN 08</v>
          </cell>
          <cell r="AX500" t="str">
            <v>T - 41</v>
          </cell>
        </row>
        <row r="501">
          <cell r="A501" t="str">
            <v>198605302022212014</v>
          </cell>
          <cell r="B501" t="str">
            <v>NORLIANI NINGSIH, S.Pd</v>
          </cell>
          <cell r="C501" t="str">
            <v>6371057005860002</v>
          </cell>
          <cell r="D501" t="str">
            <v>30-May-86</v>
          </cell>
          <cell r="F501" t="str">
            <v>JFU</v>
          </cell>
          <cell r="G501" t="str">
            <v>00</v>
          </cell>
          <cell r="H501" t="str">
            <v>III/a</v>
          </cell>
          <cell r="I501" t="str">
            <v>P3K</v>
          </cell>
          <cell r="K501" t="str">
            <v>YA</v>
          </cell>
          <cell r="M501" t="str">
            <v>AKHMAD BUAITI</v>
          </cell>
          <cell r="N501" t="str">
            <v>122</v>
          </cell>
          <cell r="O501" t="str">
            <v>BPD KALSEL</v>
          </cell>
          <cell r="P501" t="str">
            <v>844591073731000</v>
          </cell>
          <cell r="Q501" t="str">
            <v>0010301154561</v>
          </cell>
          <cell r="R501" t="str">
            <v>K2</v>
          </cell>
          <cell r="S501">
            <v>1</v>
          </cell>
          <cell r="T501">
            <v>1</v>
          </cell>
          <cell r="U501" t="str">
            <v>2</v>
          </cell>
          <cell r="V501">
            <v>2966500</v>
          </cell>
          <cell r="W501">
            <v>296650</v>
          </cell>
          <cell r="X501">
            <v>59330</v>
          </cell>
          <cell r="Y501">
            <v>355980</v>
          </cell>
          <cell r="Z501">
            <v>0</v>
          </cell>
          <cell r="AA501">
            <v>0</v>
          </cell>
          <cell r="AB501">
            <v>0</v>
          </cell>
          <cell r="AC501">
            <v>185000</v>
          </cell>
          <cell r="AD501">
            <v>217260</v>
          </cell>
          <cell r="AE501">
            <v>0</v>
          </cell>
          <cell r="AF501">
            <v>16</v>
          </cell>
          <cell r="AG501">
            <v>140299</v>
          </cell>
          <cell r="AH501">
            <v>7120</v>
          </cell>
          <cell r="AI501">
            <v>21359</v>
          </cell>
          <cell r="AJ501">
            <v>107981</v>
          </cell>
          <cell r="AK501" t="str">
            <v>0</v>
          </cell>
          <cell r="AL501">
            <v>35075</v>
          </cell>
          <cell r="AM501">
            <v>0</v>
          </cell>
          <cell r="AN501" t="str">
            <v>0</v>
          </cell>
          <cell r="AO501">
            <v>311834</v>
          </cell>
          <cell r="AP501">
            <v>3581700</v>
          </cell>
          <cell r="AQ501">
            <v>0</v>
          </cell>
          <cell r="AR501">
            <v>0</v>
          </cell>
          <cell r="AS501" t="str">
            <v>0</v>
          </cell>
          <cell r="AT501" t="str">
            <v>0</v>
          </cell>
          <cell r="AU501" t="str">
            <v>062</v>
          </cell>
          <cell r="AV501" t="str">
            <v>DINAS PENDIDIKAN - PPPK</v>
          </cell>
          <cell r="AW501" t="str">
            <v>SDN PENGAMBANGAN 09</v>
          </cell>
          <cell r="AX501" t="str">
            <v>T - 42</v>
          </cell>
        </row>
        <row r="502">
          <cell r="A502" t="str">
            <v>199301182022212009</v>
          </cell>
          <cell r="B502" t="str">
            <v>SITI RAHMAH, S.Pd</v>
          </cell>
          <cell r="C502" t="str">
            <v>6303025801930001</v>
          </cell>
          <cell r="D502" t="str">
            <v>18-Jan-93</v>
          </cell>
          <cell r="F502" t="str">
            <v>JFU</v>
          </cell>
          <cell r="G502" t="str">
            <v>00</v>
          </cell>
          <cell r="H502" t="str">
            <v>III/a</v>
          </cell>
          <cell r="I502" t="str">
            <v>P3K</v>
          </cell>
          <cell r="K502" t="str">
            <v>YA</v>
          </cell>
          <cell r="M502" t="str">
            <v>RAMADHAN</v>
          </cell>
          <cell r="N502" t="str">
            <v>122</v>
          </cell>
          <cell r="O502" t="str">
            <v>BPD KALSEL</v>
          </cell>
          <cell r="P502" t="str">
            <v>650445125732000</v>
          </cell>
          <cell r="Q502" t="str">
            <v>3200581988</v>
          </cell>
          <cell r="R502" t="str">
            <v>K1</v>
          </cell>
          <cell r="S502">
            <v>0</v>
          </cell>
          <cell r="T502">
            <v>1</v>
          </cell>
          <cell r="U502" t="str">
            <v>1</v>
          </cell>
          <cell r="V502">
            <v>2966500</v>
          </cell>
          <cell r="W502">
            <v>296650</v>
          </cell>
          <cell r="X502">
            <v>0</v>
          </cell>
          <cell r="Y502">
            <v>296650</v>
          </cell>
          <cell r="Z502">
            <v>0</v>
          </cell>
          <cell r="AA502">
            <v>0</v>
          </cell>
          <cell r="AB502">
            <v>0</v>
          </cell>
          <cell r="AC502">
            <v>185000</v>
          </cell>
          <cell r="AD502">
            <v>144840</v>
          </cell>
          <cell r="AE502">
            <v>0</v>
          </cell>
          <cell r="AF502">
            <v>44</v>
          </cell>
          <cell r="AG502">
            <v>137926</v>
          </cell>
          <cell r="AH502">
            <v>7120</v>
          </cell>
          <cell r="AI502">
            <v>21359</v>
          </cell>
          <cell r="AJ502">
            <v>106052</v>
          </cell>
          <cell r="AK502" t="str">
            <v>0</v>
          </cell>
          <cell r="AL502">
            <v>34482</v>
          </cell>
          <cell r="AM502">
            <v>0</v>
          </cell>
          <cell r="AN502" t="str">
            <v>0</v>
          </cell>
          <cell r="AO502">
            <v>306939</v>
          </cell>
          <cell r="AP502">
            <v>3452500</v>
          </cell>
          <cell r="AQ502">
            <v>0</v>
          </cell>
          <cell r="AR502">
            <v>0</v>
          </cell>
          <cell r="AS502" t="str">
            <v>0</v>
          </cell>
          <cell r="AT502" t="str">
            <v>0</v>
          </cell>
          <cell r="AU502" t="str">
            <v>062</v>
          </cell>
          <cell r="AV502" t="str">
            <v>DINAS PENDIDIKAN - PPPK</v>
          </cell>
          <cell r="AW502" t="str">
            <v>SDN PENGAMBANGAN 09</v>
          </cell>
          <cell r="AX502" t="str">
            <v>T - 42</v>
          </cell>
        </row>
        <row r="503">
          <cell r="A503" t="str">
            <v>199405032022211006</v>
          </cell>
          <cell r="B503" t="str">
            <v>DAMBA PRASETIYA JATI KUSUMA, S.Pd</v>
          </cell>
          <cell r="C503" t="str">
            <v>6371030305940006</v>
          </cell>
          <cell r="D503" t="str">
            <v>03-May-94</v>
          </cell>
          <cell r="F503" t="str">
            <v>JFU</v>
          </cell>
          <cell r="G503" t="str">
            <v>00</v>
          </cell>
          <cell r="H503" t="str">
            <v>III/a</v>
          </cell>
          <cell r="I503" t="str">
            <v>P3K</v>
          </cell>
          <cell r="K503" t="str">
            <v>YA</v>
          </cell>
          <cell r="M503" t="str">
            <v>DINI KARTIKA NINGRUM</v>
          </cell>
          <cell r="N503" t="str">
            <v>122</v>
          </cell>
          <cell r="O503" t="str">
            <v>BPD KALSEL</v>
          </cell>
          <cell r="P503" t="str">
            <v>816456255731000</v>
          </cell>
          <cell r="Q503" t="str">
            <v>0010301266555</v>
          </cell>
          <cell r="R503" t="str">
            <v>K3</v>
          </cell>
          <cell r="S503">
            <v>2</v>
          </cell>
          <cell r="T503">
            <v>1</v>
          </cell>
          <cell r="U503" t="str">
            <v>3</v>
          </cell>
          <cell r="V503">
            <v>2966500</v>
          </cell>
          <cell r="W503">
            <v>296650</v>
          </cell>
          <cell r="X503">
            <v>118660</v>
          </cell>
          <cell r="Y503">
            <v>415310</v>
          </cell>
          <cell r="Z503">
            <v>0</v>
          </cell>
          <cell r="AA503">
            <v>0</v>
          </cell>
          <cell r="AB503">
            <v>0</v>
          </cell>
          <cell r="AC503">
            <v>185000</v>
          </cell>
          <cell r="AD503">
            <v>289680</v>
          </cell>
          <cell r="AE503">
            <v>0</v>
          </cell>
          <cell r="AF503">
            <v>87</v>
          </cell>
          <cell r="AG503">
            <v>142672</v>
          </cell>
          <cell r="AH503">
            <v>7120</v>
          </cell>
          <cell r="AI503">
            <v>21359</v>
          </cell>
          <cell r="AJ503">
            <v>109909</v>
          </cell>
          <cell r="AK503" t="str">
            <v>0</v>
          </cell>
          <cell r="AL503">
            <v>35668</v>
          </cell>
          <cell r="AM503">
            <v>0</v>
          </cell>
          <cell r="AN503" t="str">
            <v>0</v>
          </cell>
          <cell r="AO503">
            <v>316728</v>
          </cell>
          <cell r="AP503">
            <v>3711000</v>
          </cell>
          <cell r="AQ503">
            <v>0</v>
          </cell>
          <cell r="AR503">
            <v>0</v>
          </cell>
          <cell r="AS503" t="str">
            <v>0</v>
          </cell>
          <cell r="AT503" t="str">
            <v>0</v>
          </cell>
          <cell r="AU503" t="str">
            <v>062</v>
          </cell>
          <cell r="AV503" t="str">
            <v>DINAS PENDIDIKAN - PPPK</v>
          </cell>
          <cell r="AW503" t="str">
            <v>SDN PENGAMBANGAN 10</v>
          </cell>
          <cell r="AX503" t="str">
            <v>T - 43</v>
          </cell>
        </row>
        <row r="504">
          <cell r="A504" t="str">
            <v>198402142022212007</v>
          </cell>
          <cell r="B504" t="str">
            <v>AULIA ROSYADA, S.Pd</v>
          </cell>
          <cell r="C504" t="str">
            <v>6371015402840007</v>
          </cell>
          <cell r="D504" t="str">
            <v>14-Feb-84</v>
          </cell>
          <cell r="F504" t="str">
            <v>JFU</v>
          </cell>
          <cell r="G504" t="str">
            <v>00</v>
          </cell>
          <cell r="H504" t="str">
            <v>III/a</v>
          </cell>
          <cell r="I504" t="str">
            <v>P3K</v>
          </cell>
          <cell r="K504" t="str">
            <v>TIDAK</v>
          </cell>
          <cell r="N504" t="str">
            <v>122</v>
          </cell>
          <cell r="O504" t="str">
            <v>BPD KALSEL</v>
          </cell>
          <cell r="P504" t="str">
            <v>167357599731000</v>
          </cell>
          <cell r="Q504" t="str">
            <v>0010301142723</v>
          </cell>
          <cell r="R504" t="str">
            <v>T0</v>
          </cell>
          <cell r="S504">
            <v>0</v>
          </cell>
          <cell r="T504">
            <v>0</v>
          </cell>
          <cell r="U504" t="str">
            <v>0</v>
          </cell>
          <cell r="V504">
            <v>2966500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185000</v>
          </cell>
          <cell r="AD504">
            <v>72420</v>
          </cell>
          <cell r="AE504">
            <v>0</v>
          </cell>
          <cell r="AF504">
            <v>6</v>
          </cell>
          <cell r="AG504">
            <v>126060</v>
          </cell>
          <cell r="AH504">
            <v>7120</v>
          </cell>
          <cell r="AI504">
            <v>21359</v>
          </cell>
          <cell r="AJ504">
            <v>96411</v>
          </cell>
          <cell r="AK504" t="str">
            <v>0</v>
          </cell>
          <cell r="AL504">
            <v>31515</v>
          </cell>
          <cell r="AM504">
            <v>0</v>
          </cell>
          <cell r="AN504" t="str">
            <v>0</v>
          </cell>
          <cell r="AO504">
            <v>282465</v>
          </cell>
          <cell r="AP504">
            <v>3096000</v>
          </cell>
          <cell r="AQ504">
            <v>0</v>
          </cell>
          <cell r="AR504">
            <v>0</v>
          </cell>
          <cell r="AS504" t="str">
            <v>0</v>
          </cell>
          <cell r="AT504" t="str">
            <v>0</v>
          </cell>
          <cell r="AU504" t="str">
            <v>062</v>
          </cell>
          <cell r="AV504" t="str">
            <v>DINAS PENDIDIKAN - PPPK</v>
          </cell>
          <cell r="AW504" t="str">
            <v>SDN SUNGAI BILU 01</v>
          </cell>
          <cell r="AX504" t="str">
            <v>T - 46</v>
          </cell>
        </row>
        <row r="505">
          <cell r="A505" t="str">
            <v>198403062022212017</v>
          </cell>
          <cell r="B505" t="str">
            <v>SRI MARIYATI, S.Pd</v>
          </cell>
          <cell r="C505" t="str">
            <v>6371024603840010</v>
          </cell>
          <cell r="D505" t="str">
            <v>06-Mar-84</v>
          </cell>
          <cell r="F505" t="str">
            <v>JFU</v>
          </cell>
          <cell r="G505" t="str">
            <v>00</v>
          </cell>
          <cell r="H505" t="str">
            <v>III/a</v>
          </cell>
          <cell r="I505" t="str">
            <v>P3K</v>
          </cell>
          <cell r="K505" t="str">
            <v>YA</v>
          </cell>
          <cell r="M505" t="str">
            <v>HENDRY</v>
          </cell>
          <cell r="N505" t="str">
            <v>122</v>
          </cell>
          <cell r="O505" t="str">
            <v>BPD KALSEL</v>
          </cell>
          <cell r="P505" t="str">
            <v>167321751731000</v>
          </cell>
          <cell r="Q505" t="str">
            <v>0010301142543</v>
          </cell>
          <cell r="R505" t="str">
            <v>K3</v>
          </cell>
          <cell r="S505">
            <v>2</v>
          </cell>
          <cell r="T505">
            <v>1</v>
          </cell>
          <cell r="U505" t="str">
            <v>3</v>
          </cell>
          <cell r="V505">
            <v>2966500</v>
          </cell>
          <cell r="W505">
            <v>296650</v>
          </cell>
          <cell r="X505">
            <v>118660</v>
          </cell>
          <cell r="Y505">
            <v>415310</v>
          </cell>
          <cell r="Z505">
            <v>0</v>
          </cell>
          <cell r="AA505">
            <v>0</v>
          </cell>
          <cell r="AB505">
            <v>0</v>
          </cell>
          <cell r="AC505">
            <v>185000</v>
          </cell>
          <cell r="AD505">
            <v>289680</v>
          </cell>
          <cell r="AE505">
            <v>0</v>
          </cell>
          <cell r="AF505">
            <v>87</v>
          </cell>
          <cell r="AG505">
            <v>142672</v>
          </cell>
          <cell r="AH505">
            <v>7120</v>
          </cell>
          <cell r="AI505">
            <v>21359</v>
          </cell>
          <cell r="AJ505">
            <v>109909</v>
          </cell>
          <cell r="AK505" t="str">
            <v>0</v>
          </cell>
          <cell r="AL505">
            <v>35668</v>
          </cell>
          <cell r="AM505">
            <v>0</v>
          </cell>
          <cell r="AN505" t="str">
            <v>0</v>
          </cell>
          <cell r="AO505">
            <v>316728</v>
          </cell>
          <cell r="AP505">
            <v>3711000</v>
          </cell>
          <cell r="AQ505">
            <v>0</v>
          </cell>
          <cell r="AR505">
            <v>0</v>
          </cell>
          <cell r="AS505" t="str">
            <v>0</v>
          </cell>
          <cell r="AT505" t="str">
            <v>0</v>
          </cell>
          <cell r="AU505" t="str">
            <v>062</v>
          </cell>
          <cell r="AV505" t="str">
            <v>DINAS PENDIDIKAN - PPPK</v>
          </cell>
          <cell r="AW505" t="str">
            <v>SDN SUNGAI BILU 01</v>
          </cell>
          <cell r="AX505" t="str">
            <v>T - 46</v>
          </cell>
        </row>
        <row r="506">
          <cell r="A506" t="str">
            <v>198909222022211005</v>
          </cell>
          <cell r="B506" t="str">
            <v>AHMAD FAHMI, S.Pd</v>
          </cell>
          <cell r="C506" t="str">
            <v>6303072209890004</v>
          </cell>
          <cell r="D506" t="str">
            <v>22-Sep-89</v>
          </cell>
          <cell r="F506" t="str">
            <v>JFU</v>
          </cell>
          <cell r="G506" t="str">
            <v>00</v>
          </cell>
          <cell r="H506" t="str">
            <v>III/a</v>
          </cell>
          <cell r="I506" t="str">
            <v>P3K</v>
          </cell>
          <cell r="K506" t="str">
            <v>TIDAK</v>
          </cell>
          <cell r="N506" t="str">
            <v>122</v>
          </cell>
          <cell r="O506" t="str">
            <v>BPD KALSEL</v>
          </cell>
          <cell r="P506" t="str">
            <v>814255170732000</v>
          </cell>
          <cell r="Q506" t="str">
            <v>0180306045836</v>
          </cell>
          <cell r="R506" t="str">
            <v>T0</v>
          </cell>
          <cell r="S506">
            <v>0</v>
          </cell>
          <cell r="T506">
            <v>0</v>
          </cell>
          <cell r="U506" t="str">
            <v>0</v>
          </cell>
          <cell r="V506">
            <v>2966500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185000</v>
          </cell>
          <cell r="AD506">
            <v>72420</v>
          </cell>
          <cell r="AE506">
            <v>0</v>
          </cell>
          <cell r="AF506">
            <v>6</v>
          </cell>
          <cell r="AG506">
            <v>126060</v>
          </cell>
          <cell r="AH506">
            <v>7120</v>
          </cell>
          <cell r="AI506">
            <v>21359</v>
          </cell>
          <cell r="AJ506">
            <v>96411</v>
          </cell>
          <cell r="AK506" t="str">
            <v>0</v>
          </cell>
          <cell r="AL506">
            <v>31515</v>
          </cell>
          <cell r="AM506">
            <v>0</v>
          </cell>
          <cell r="AN506" t="str">
            <v>0</v>
          </cell>
          <cell r="AO506">
            <v>282465</v>
          </cell>
          <cell r="AP506">
            <v>3096000</v>
          </cell>
          <cell r="AQ506">
            <v>0</v>
          </cell>
          <cell r="AR506">
            <v>0</v>
          </cell>
          <cell r="AS506" t="str">
            <v>0</v>
          </cell>
          <cell r="AT506" t="str">
            <v>0</v>
          </cell>
          <cell r="AU506" t="str">
            <v>062</v>
          </cell>
          <cell r="AV506" t="str">
            <v>DINAS PENDIDIKAN - PPPK</v>
          </cell>
          <cell r="AW506" t="str">
            <v>SDN SUNGAI BILU 01</v>
          </cell>
          <cell r="AX506" t="str">
            <v>T - 46</v>
          </cell>
        </row>
        <row r="507">
          <cell r="A507" t="str">
            <v>199005052022212009</v>
          </cell>
          <cell r="B507" t="str">
            <v>IRMA MEBRY ERVIANY, S.Pd</v>
          </cell>
          <cell r="C507" t="str">
            <v>6304074505900003</v>
          </cell>
          <cell r="D507" t="str">
            <v>05-May-90</v>
          </cell>
          <cell r="F507" t="str">
            <v>JFU</v>
          </cell>
          <cell r="G507" t="str">
            <v>00</v>
          </cell>
          <cell r="H507" t="str">
            <v>III/a</v>
          </cell>
          <cell r="I507" t="str">
            <v>P3K</v>
          </cell>
          <cell r="K507" t="str">
            <v>TIDAK</v>
          </cell>
          <cell r="N507" t="str">
            <v>122</v>
          </cell>
          <cell r="O507" t="str">
            <v>BPD KALSEL</v>
          </cell>
          <cell r="P507" t="str">
            <v>853952414731000</v>
          </cell>
          <cell r="Q507" t="str">
            <v>3200511987</v>
          </cell>
          <cell r="R507" t="str">
            <v>T0</v>
          </cell>
          <cell r="S507">
            <v>0</v>
          </cell>
          <cell r="T507">
            <v>0</v>
          </cell>
          <cell r="U507" t="str">
            <v>0</v>
          </cell>
          <cell r="V507">
            <v>2966500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185000</v>
          </cell>
          <cell r="AD507">
            <v>72420</v>
          </cell>
          <cell r="AE507">
            <v>0</v>
          </cell>
          <cell r="AF507">
            <v>6</v>
          </cell>
          <cell r="AG507">
            <v>126060</v>
          </cell>
          <cell r="AH507">
            <v>7120</v>
          </cell>
          <cell r="AI507">
            <v>21359</v>
          </cell>
          <cell r="AJ507">
            <v>96411</v>
          </cell>
          <cell r="AK507" t="str">
            <v>0</v>
          </cell>
          <cell r="AL507">
            <v>31515</v>
          </cell>
          <cell r="AM507">
            <v>0</v>
          </cell>
          <cell r="AN507" t="str">
            <v>0</v>
          </cell>
          <cell r="AO507">
            <v>282465</v>
          </cell>
          <cell r="AP507">
            <v>3096000</v>
          </cell>
          <cell r="AQ507">
            <v>0</v>
          </cell>
          <cell r="AR507">
            <v>0</v>
          </cell>
          <cell r="AS507" t="str">
            <v>0</v>
          </cell>
          <cell r="AT507" t="str">
            <v>0</v>
          </cell>
          <cell r="AU507" t="str">
            <v>062</v>
          </cell>
          <cell r="AV507" t="str">
            <v>DINAS PENDIDIKAN - PPPK</v>
          </cell>
          <cell r="AW507" t="str">
            <v>SDN SUNGAI BILU 01</v>
          </cell>
          <cell r="AX507" t="str">
            <v>T - 46</v>
          </cell>
        </row>
        <row r="508">
          <cell r="A508" t="str">
            <v>199112252022212008</v>
          </cell>
          <cell r="B508" t="str">
            <v>RAHMA YUNITA, S.Pd</v>
          </cell>
          <cell r="C508" t="str">
            <v>6371026512910011</v>
          </cell>
          <cell r="D508" t="str">
            <v>25-Dec-91</v>
          </cell>
          <cell r="F508" t="str">
            <v>JFU</v>
          </cell>
          <cell r="G508" t="str">
            <v>00</v>
          </cell>
          <cell r="H508" t="str">
            <v>III/a</v>
          </cell>
          <cell r="I508" t="str">
            <v>P3K</v>
          </cell>
          <cell r="K508" t="str">
            <v>TIDAK</v>
          </cell>
          <cell r="N508" t="str">
            <v>122</v>
          </cell>
          <cell r="O508" t="str">
            <v>BPD KALSEL</v>
          </cell>
          <cell r="P508" t="str">
            <v>841430986731000</v>
          </cell>
          <cell r="Q508" t="str">
            <v>0010301142562</v>
          </cell>
          <cell r="R508" t="str">
            <v>T0</v>
          </cell>
          <cell r="S508">
            <v>0</v>
          </cell>
          <cell r="T508">
            <v>0</v>
          </cell>
          <cell r="U508" t="str">
            <v>0</v>
          </cell>
          <cell r="V508">
            <v>2966500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185000</v>
          </cell>
          <cell r="AD508">
            <v>72420</v>
          </cell>
          <cell r="AE508">
            <v>0</v>
          </cell>
          <cell r="AF508">
            <v>6</v>
          </cell>
          <cell r="AG508">
            <v>126060</v>
          </cell>
          <cell r="AH508">
            <v>7120</v>
          </cell>
          <cell r="AI508">
            <v>21359</v>
          </cell>
          <cell r="AJ508">
            <v>96411</v>
          </cell>
          <cell r="AK508" t="str">
            <v>0</v>
          </cell>
          <cell r="AL508">
            <v>31515</v>
          </cell>
          <cell r="AM508">
            <v>0</v>
          </cell>
          <cell r="AN508" t="str">
            <v>0</v>
          </cell>
          <cell r="AO508">
            <v>282465</v>
          </cell>
          <cell r="AP508">
            <v>3096000</v>
          </cell>
          <cell r="AQ508">
            <v>0</v>
          </cell>
          <cell r="AR508">
            <v>0</v>
          </cell>
          <cell r="AS508" t="str">
            <v>0</v>
          </cell>
          <cell r="AT508" t="str">
            <v>0</v>
          </cell>
          <cell r="AU508" t="str">
            <v>062</v>
          </cell>
          <cell r="AV508" t="str">
            <v>DINAS PENDIDIKAN - PPPK</v>
          </cell>
          <cell r="AW508" t="str">
            <v>SDN SUNGAI BILU 01</v>
          </cell>
          <cell r="AX508" t="str">
            <v>T - 46</v>
          </cell>
        </row>
        <row r="509">
          <cell r="A509" t="str">
            <v>199609252022212002</v>
          </cell>
          <cell r="B509" t="str">
            <v>DINA ARYANTI, S.Pd.</v>
          </cell>
          <cell r="C509" t="str">
            <v>6371016509960010</v>
          </cell>
          <cell r="D509" t="str">
            <v>25-Sep-96</v>
          </cell>
          <cell r="F509" t="str">
            <v>JFU</v>
          </cell>
          <cell r="G509" t="str">
            <v>00</v>
          </cell>
          <cell r="H509" t="str">
            <v>III/a</v>
          </cell>
          <cell r="I509" t="str">
            <v>P3K</v>
          </cell>
          <cell r="K509" t="str">
            <v>TIDAK</v>
          </cell>
          <cell r="N509" t="str">
            <v>122</v>
          </cell>
          <cell r="O509" t="str">
            <v>BPD KALSEL</v>
          </cell>
          <cell r="P509" t="str">
            <v>930952734736000</v>
          </cell>
          <cell r="Q509" t="str">
            <v>3200581918</v>
          </cell>
          <cell r="R509" t="str">
            <v>T0</v>
          </cell>
          <cell r="S509">
            <v>0</v>
          </cell>
          <cell r="T509">
            <v>0</v>
          </cell>
          <cell r="U509" t="str">
            <v>0</v>
          </cell>
          <cell r="V509">
            <v>2966500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185000</v>
          </cell>
          <cell r="AD509">
            <v>72420</v>
          </cell>
          <cell r="AE509">
            <v>0</v>
          </cell>
          <cell r="AF509">
            <v>6</v>
          </cell>
          <cell r="AG509">
            <v>126060</v>
          </cell>
          <cell r="AH509">
            <v>7120</v>
          </cell>
          <cell r="AI509">
            <v>21359</v>
          </cell>
          <cell r="AJ509">
            <v>96411</v>
          </cell>
          <cell r="AK509" t="str">
            <v>0</v>
          </cell>
          <cell r="AL509">
            <v>31515</v>
          </cell>
          <cell r="AM509">
            <v>0</v>
          </cell>
          <cell r="AN509" t="str">
            <v>0</v>
          </cell>
          <cell r="AO509">
            <v>282465</v>
          </cell>
          <cell r="AP509">
            <v>3096000</v>
          </cell>
          <cell r="AQ509">
            <v>0</v>
          </cell>
          <cell r="AR509">
            <v>0</v>
          </cell>
          <cell r="AS509" t="str">
            <v>0</v>
          </cell>
          <cell r="AT509" t="str">
            <v>0</v>
          </cell>
          <cell r="AU509" t="str">
            <v>062</v>
          </cell>
          <cell r="AV509" t="str">
            <v>DINAS PENDIDIKAN - PPPK</v>
          </cell>
          <cell r="AW509" t="str">
            <v>SDN SUNGAI BILU 01</v>
          </cell>
          <cell r="AX509" t="str">
            <v>T - 46</v>
          </cell>
        </row>
        <row r="510">
          <cell r="A510" t="str">
            <v>199701222022211002</v>
          </cell>
          <cell r="B510" t="str">
            <v>FIRMAN RAMADHANI, S.Pd.</v>
          </cell>
          <cell r="C510" t="str">
            <v>6371022201970005</v>
          </cell>
          <cell r="D510" t="str">
            <v>22-Jan-97</v>
          </cell>
          <cell r="F510" t="str">
            <v>JFU</v>
          </cell>
          <cell r="G510" t="str">
            <v>00</v>
          </cell>
          <cell r="H510" t="str">
            <v>III/a</v>
          </cell>
          <cell r="I510" t="str">
            <v>P3K</v>
          </cell>
          <cell r="K510" t="str">
            <v>TIDAK</v>
          </cell>
          <cell r="N510" t="str">
            <v>122</v>
          </cell>
          <cell r="O510" t="str">
            <v>BPD KALSEL</v>
          </cell>
          <cell r="P510" t="str">
            <v>650299977731000</v>
          </cell>
          <cell r="Q510" t="str">
            <v>3200587986</v>
          </cell>
          <cell r="R510" t="str">
            <v>T0</v>
          </cell>
          <cell r="S510">
            <v>0</v>
          </cell>
          <cell r="T510">
            <v>0</v>
          </cell>
          <cell r="U510" t="str">
            <v>0</v>
          </cell>
          <cell r="V510">
            <v>2966500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185000</v>
          </cell>
          <cell r="AD510">
            <v>72420</v>
          </cell>
          <cell r="AE510">
            <v>0</v>
          </cell>
          <cell r="AF510">
            <v>6</v>
          </cell>
          <cell r="AG510">
            <v>126060</v>
          </cell>
          <cell r="AH510">
            <v>7120</v>
          </cell>
          <cell r="AI510">
            <v>21359</v>
          </cell>
          <cell r="AJ510">
            <v>96411</v>
          </cell>
          <cell r="AK510" t="str">
            <v>0</v>
          </cell>
          <cell r="AL510">
            <v>31515</v>
          </cell>
          <cell r="AM510">
            <v>0</v>
          </cell>
          <cell r="AN510" t="str">
            <v>0</v>
          </cell>
          <cell r="AO510">
            <v>282465</v>
          </cell>
          <cell r="AP510">
            <v>3096000</v>
          </cell>
          <cell r="AQ510">
            <v>0</v>
          </cell>
          <cell r="AR510">
            <v>0</v>
          </cell>
          <cell r="AS510" t="str">
            <v>0</v>
          </cell>
          <cell r="AT510" t="str">
            <v>0</v>
          </cell>
          <cell r="AU510" t="str">
            <v>062</v>
          </cell>
          <cell r="AV510" t="str">
            <v>DINAS PENDIDIKAN - PPPK</v>
          </cell>
          <cell r="AW510" t="str">
            <v>SDN SUNGAI BILU 01</v>
          </cell>
          <cell r="AX510" t="str">
            <v>T - 46</v>
          </cell>
        </row>
        <row r="511">
          <cell r="A511" t="str">
            <v>198611142022211001</v>
          </cell>
          <cell r="B511" t="str">
            <v>MUAMMAR ARIF, S.Pd</v>
          </cell>
          <cell r="C511" t="str">
            <v>6371031411860006</v>
          </cell>
          <cell r="D511" t="str">
            <v>14-Nov-86</v>
          </cell>
          <cell r="F511" t="str">
            <v>JFU</v>
          </cell>
          <cell r="G511" t="str">
            <v>00</v>
          </cell>
          <cell r="H511" t="str">
            <v>III/a</v>
          </cell>
          <cell r="I511" t="str">
            <v>P3K</v>
          </cell>
          <cell r="K511" t="str">
            <v>YA</v>
          </cell>
          <cell r="M511" t="str">
            <v>SITI HAJAR</v>
          </cell>
          <cell r="N511" t="str">
            <v>122</v>
          </cell>
          <cell r="O511" t="str">
            <v>BPD KALSEL</v>
          </cell>
          <cell r="P511" t="str">
            <v>717223523731000</v>
          </cell>
          <cell r="Q511" t="str">
            <v>0180306052844</v>
          </cell>
          <cell r="R511" t="str">
            <v>K2</v>
          </cell>
          <cell r="S511">
            <v>1</v>
          </cell>
          <cell r="T511">
            <v>1</v>
          </cell>
          <cell r="U511" t="str">
            <v>2</v>
          </cell>
          <cell r="V511">
            <v>2966500</v>
          </cell>
          <cell r="W511">
            <v>296650</v>
          </cell>
          <cell r="X511">
            <v>59330</v>
          </cell>
          <cell r="Y511">
            <v>355980</v>
          </cell>
          <cell r="Z511">
            <v>0</v>
          </cell>
          <cell r="AA511">
            <v>0</v>
          </cell>
          <cell r="AB511">
            <v>0</v>
          </cell>
          <cell r="AC511">
            <v>185000</v>
          </cell>
          <cell r="AD511">
            <v>217260</v>
          </cell>
          <cell r="AE511">
            <v>0</v>
          </cell>
          <cell r="AF511">
            <v>16</v>
          </cell>
          <cell r="AG511">
            <v>140299</v>
          </cell>
          <cell r="AH511">
            <v>7120</v>
          </cell>
          <cell r="AI511">
            <v>21359</v>
          </cell>
          <cell r="AJ511">
            <v>107981</v>
          </cell>
          <cell r="AK511" t="str">
            <v>0</v>
          </cell>
          <cell r="AL511">
            <v>35075</v>
          </cell>
          <cell r="AM511">
            <v>0</v>
          </cell>
          <cell r="AN511" t="str">
            <v>0</v>
          </cell>
          <cell r="AO511">
            <v>311834</v>
          </cell>
          <cell r="AP511">
            <v>3581700</v>
          </cell>
          <cell r="AQ511">
            <v>0</v>
          </cell>
          <cell r="AR511">
            <v>0</v>
          </cell>
          <cell r="AS511" t="str">
            <v>0</v>
          </cell>
          <cell r="AT511" t="str">
            <v>0</v>
          </cell>
          <cell r="AU511" t="str">
            <v>062</v>
          </cell>
          <cell r="AV511" t="str">
            <v>DINAS PENDIDIKAN - PPPK</v>
          </cell>
          <cell r="AW511" t="str">
            <v>SDN SUNGAI BILU 03</v>
          </cell>
          <cell r="AX511" t="str">
            <v>T - 48</v>
          </cell>
        </row>
        <row r="512">
          <cell r="A512" t="str">
            <v>198811132022212005</v>
          </cell>
          <cell r="B512" t="str">
            <v>SITI HAJAR, S.Pd</v>
          </cell>
          <cell r="C512" t="str">
            <v>6371035311880003</v>
          </cell>
          <cell r="D512" t="str">
            <v>13-Nov-88</v>
          </cell>
          <cell r="F512" t="str">
            <v>JFU</v>
          </cell>
          <cell r="G512" t="str">
            <v>00</v>
          </cell>
          <cell r="H512" t="str">
            <v>III/a</v>
          </cell>
          <cell r="I512" t="str">
            <v>P3K</v>
          </cell>
          <cell r="K512" t="str">
            <v>TIDAK</v>
          </cell>
          <cell r="N512" t="str">
            <v>122</v>
          </cell>
          <cell r="O512" t="str">
            <v>BPD KALSEL</v>
          </cell>
          <cell r="P512" t="str">
            <v>717288781731000</v>
          </cell>
          <cell r="Q512" t="str">
            <v>0180306002389</v>
          </cell>
          <cell r="R512" t="str">
            <v>T0</v>
          </cell>
          <cell r="S512">
            <v>0</v>
          </cell>
          <cell r="T512">
            <v>0</v>
          </cell>
          <cell r="U512" t="str">
            <v>0</v>
          </cell>
          <cell r="V512">
            <v>2966500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185000</v>
          </cell>
          <cell r="AD512">
            <v>72420</v>
          </cell>
          <cell r="AE512">
            <v>0</v>
          </cell>
          <cell r="AF512">
            <v>6</v>
          </cell>
          <cell r="AG512">
            <v>126060</v>
          </cell>
          <cell r="AH512">
            <v>7120</v>
          </cell>
          <cell r="AI512">
            <v>21359</v>
          </cell>
          <cell r="AJ512">
            <v>96411</v>
          </cell>
          <cell r="AK512" t="str">
            <v>0</v>
          </cell>
          <cell r="AL512">
            <v>31515</v>
          </cell>
          <cell r="AM512">
            <v>0</v>
          </cell>
          <cell r="AN512" t="str">
            <v>0</v>
          </cell>
          <cell r="AO512">
            <v>282465</v>
          </cell>
          <cell r="AP512">
            <v>3096000</v>
          </cell>
          <cell r="AQ512">
            <v>0</v>
          </cell>
          <cell r="AR512">
            <v>0</v>
          </cell>
          <cell r="AS512" t="str">
            <v>0</v>
          </cell>
          <cell r="AT512" t="str">
            <v>0</v>
          </cell>
          <cell r="AU512" t="str">
            <v>062</v>
          </cell>
          <cell r="AV512" t="str">
            <v>DINAS PENDIDIKAN - PPPK</v>
          </cell>
          <cell r="AW512" t="str">
            <v>SDN SUNGAI BILU 03</v>
          </cell>
          <cell r="AX512" t="str">
            <v>T - 48</v>
          </cell>
        </row>
        <row r="513">
          <cell r="A513" t="str">
            <v>199202022022212010</v>
          </cell>
          <cell r="B513" t="str">
            <v>ENI DAMAIYANTI, S.Pd</v>
          </cell>
          <cell r="C513" t="str">
            <v>6371054202920013</v>
          </cell>
          <cell r="D513" t="str">
            <v>02-Feb-92</v>
          </cell>
          <cell r="F513" t="str">
            <v>JFU</v>
          </cell>
          <cell r="G513" t="str">
            <v>00</v>
          </cell>
          <cell r="H513" t="str">
            <v>III/a</v>
          </cell>
          <cell r="I513" t="str">
            <v>P3K</v>
          </cell>
          <cell r="K513" t="str">
            <v>TIDAK</v>
          </cell>
          <cell r="N513" t="str">
            <v>122</v>
          </cell>
          <cell r="O513" t="str">
            <v>BPD KALSEL</v>
          </cell>
          <cell r="P513" t="str">
            <v>532710183731000</v>
          </cell>
          <cell r="Q513" t="str">
            <v>3200588157</v>
          </cell>
          <cell r="R513" t="str">
            <v>T0</v>
          </cell>
          <cell r="S513">
            <v>0</v>
          </cell>
          <cell r="T513">
            <v>0</v>
          </cell>
          <cell r="U513" t="str">
            <v>0</v>
          </cell>
          <cell r="V513">
            <v>2966500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185000</v>
          </cell>
          <cell r="AD513">
            <v>72420</v>
          </cell>
          <cell r="AE513">
            <v>0</v>
          </cell>
          <cell r="AF513">
            <v>6</v>
          </cell>
          <cell r="AG513">
            <v>126060</v>
          </cell>
          <cell r="AH513">
            <v>7120</v>
          </cell>
          <cell r="AI513">
            <v>21359</v>
          </cell>
          <cell r="AJ513">
            <v>96411</v>
          </cell>
          <cell r="AK513" t="str">
            <v>0</v>
          </cell>
          <cell r="AL513">
            <v>31515</v>
          </cell>
          <cell r="AM513">
            <v>0</v>
          </cell>
          <cell r="AN513" t="str">
            <v>0</v>
          </cell>
          <cell r="AO513">
            <v>282465</v>
          </cell>
          <cell r="AP513">
            <v>3096000</v>
          </cell>
          <cell r="AQ513">
            <v>0</v>
          </cell>
          <cell r="AR513">
            <v>0</v>
          </cell>
          <cell r="AS513" t="str">
            <v>0</v>
          </cell>
          <cell r="AT513" t="str">
            <v>0</v>
          </cell>
          <cell r="AU513" t="str">
            <v>062</v>
          </cell>
          <cell r="AV513" t="str">
            <v>DINAS PENDIDIKAN - PPPK</v>
          </cell>
          <cell r="AW513" t="str">
            <v>SDN SUNGAI BILU 03</v>
          </cell>
          <cell r="AX513" t="str">
            <v>T - 48</v>
          </cell>
        </row>
        <row r="514">
          <cell r="A514" t="str">
            <v>199212252022212012</v>
          </cell>
          <cell r="B514" t="str">
            <v>YANA KURNIA, S.Pd.</v>
          </cell>
          <cell r="C514" t="str">
            <v>6371026512920011</v>
          </cell>
          <cell r="D514" t="str">
            <v>25-Dec-92</v>
          </cell>
          <cell r="F514" t="str">
            <v>JFU</v>
          </cell>
          <cell r="G514" t="str">
            <v>00</v>
          </cell>
          <cell r="H514" t="str">
            <v>III/a</v>
          </cell>
          <cell r="I514" t="str">
            <v>P3K</v>
          </cell>
          <cell r="K514" t="str">
            <v>TIDAK</v>
          </cell>
          <cell r="N514" t="str">
            <v>122</v>
          </cell>
          <cell r="O514" t="str">
            <v>BPD KALSEL</v>
          </cell>
          <cell r="P514" t="str">
            <v>923574552736000</v>
          </cell>
          <cell r="Q514" t="str">
            <v>0180306051987</v>
          </cell>
          <cell r="R514" t="str">
            <v>T0</v>
          </cell>
          <cell r="S514">
            <v>0</v>
          </cell>
          <cell r="T514">
            <v>0</v>
          </cell>
          <cell r="U514" t="str">
            <v>0</v>
          </cell>
          <cell r="V514">
            <v>2966500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185000</v>
          </cell>
          <cell r="AD514">
            <v>72420</v>
          </cell>
          <cell r="AE514">
            <v>0</v>
          </cell>
          <cell r="AF514">
            <v>6</v>
          </cell>
          <cell r="AG514">
            <v>126060</v>
          </cell>
          <cell r="AH514">
            <v>7120</v>
          </cell>
          <cell r="AI514">
            <v>21359</v>
          </cell>
          <cell r="AJ514">
            <v>96411</v>
          </cell>
          <cell r="AK514" t="str">
            <v>0</v>
          </cell>
          <cell r="AL514">
            <v>31515</v>
          </cell>
          <cell r="AM514">
            <v>0</v>
          </cell>
          <cell r="AN514" t="str">
            <v>0</v>
          </cell>
          <cell r="AO514">
            <v>282465</v>
          </cell>
          <cell r="AP514">
            <v>3096000</v>
          </cell>
          <cell r="AQ514">
            <v>0</v>
          </cell>
          <cell r="AR514">
            <v>0</v>
          </cell>
          <cell r="AS514" t="str">
            <v>0</v>
          </cell>
          <cell r="AT514" t="str">
            <v>0</v>
          </cell>
          <cell r="AU514" t="str">
            <v>062</v>
          </cell>
          <cell r="AV514" t="str">
            <v>DINAS PENDIDIKAN - PPPK</v>
          </cell>
          <cell r="AW514" t="str">
            <v>SDN SUNGAI BILU 03</v>
          </cell>
          <cell r="AX514" t="str">
            <v>T - 48</v>
          </cell>
        </row>
        <row r="515">
          <cell r="A515" t="str">
            <v>199711232022212003</v>
          </cell>
          <cell r="B515" t="str">
            <v>LIANA WAHYUNI, S.Pd.</v>
          </cell>
          <cell r="C515" t="str">
            <v>6371046311970004</v>
          </cell>
          <cell r="D515" t="str">
            <v>23-Nov-97</v>
          </cell>
          <cell r="F515" t="str">
            <v>JFU</v>
          </cell>
          <cell r="G515" t="str">
            <v>00</v>
          </cell>
          <cell r="H515" t="str">
            <v>III/a</v>
          </cell>
          <cell r="I515" t="str">
            <v>P3K</v>
          </cell>
          <cell r="K515" t="str">
            <v>TIDAK</v>
          </cell>
          <cell r="N515" t="str">
            <v>122</v>
          </cell>
          <cell r="O515" t="str">
            <v>BPD KALSEL</v>
          </cell>
          <cell r="P515" t="str">
            <v>650301864731000</v>
          </cell>
          <cell r="Q515" t="str">
            <v>3200588303</v>
          </cell>
          <cell r="R515" t="str">
            <v>T0</v>
          </cell>
          <cell r="S515">
            <v>0</v>
          </cell>
          <cell r="T515">
            <v>0</v>
          </cell>
          <cell r="U515" t="str">
            <v>0</v>
          </cell>
          <cell r="V515">
            <v>2966500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185000</v>
          </cell>
          <cell r="AD515">
            <v>72420</v>
          </cell>
          <cell r="AE515">
            <v>0</v>
          </cell>
          <cell r="AF515">
            <v>6</v>
          </cell>
          <cell r="AG515">
            <v>126060</v>
          </cell>
          <cell r="AH515">
            <v>7120</v>
          </cell>
          <cell r="AI515">
            <v>21359</v>
          </cell>
          <cell r="AJ515">
            <v>96411</v>
          </cell>
          <cell r="AK515" t="str">
            <v>0</v>
          </cell>
          <cell r="AL515">
            <v>31515</v>
          </cell>
          <cell r="AM515">
            <v>0</v>
          </cell>
          <cell r="AN515" t="str">
            <v>0</v>
          </cell>
          <cell r="AO515">
            <v>282465</v>
          </cell>
          <cell r="AP515">
            <v>3096000</v>
          </cell>
          <cell r="AQ515">
            <v>0</v>
          </cell>
          <cell r="AR515">
            <v>0</v>
          </cell>
          <cell r="AS515" t="str">
            <v>0</v>
          </cell>
          <cell r="AT515" t="str">
            <v>0</v>
          </cell>
          <cell r="AU515" t="str">
            <v>062</v>
          </cell>
          <cell r="AV515" t="str">
            <v>DINAS PENDIDIKAN - PPPK</v>
          </cell>
          <cell r="AW515" t="str">
            <v>SDN SUNGAI BILU 03</v>
          </cell>
          <cell r="AX515" t="str">
            <v>T - 48</v>
          </cell>
        </row>
        <row r="516">
          <cell r="A516" t="str">
            <v>198009252022212007</v>
          </cell>
          <cell r="B516" t="str">
            <v>YENI YASTUTI, S.Pd</v>
          </cell>
          <cell r="C516" t="str">
            <v>6303046509800003</v>
          </cell>
          <cell r="D516" t="str">
            <v>25-Sep-80</v>
          </cell>
          <cell r="F516" t="str">
            <v>JFU</v>
          </cell>
          <cell r="G516" t="str">
            <v>00</v>
          </cell>
          <cell r="H516" t="str">
            <v>III/a</v>
          </cell>
          <cell r="I516" t="str">
            <v>P3K</v>
          </cell>
          <cell r="K516" t="str">
            <v>TIDAK</v>
          </cell>
          <cell r="N516" t="str">
            <v>122</v>
          </cell>
          <cell r="O516" t="str">
            <v>BPD KALSEL</v>
          </cell>
          <cell r="P516" t="str">
            <v>675246870732000</v>
          </cell>
          <cell r="Q516" t="str">
            <v>3200588044</v>
          </cell>
          <cell r="R516" t="str">
            <v>T0</v>
          </cell>
          <cell r="S516">
            <v>0</v>
          </cell>
          <cell r="T516">
            <v>0</v>
          </cell>
          <cell r="U516" t="str">
            <v>0</v>
          </cell>
          <cell r="V516">
            <v>2966500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185000</v>
          </cell>
          <cell r="AD516">
            <v>72420</v>
          </cell>
          <cell r="AE516">
            <v>0</v>
          </cell>
          <cell r="AF516">
            <v>6</v>
          </cell>
          <cell r="AG516">
            <v>126060</v>
          </cell>
          <cell r="AH516">
            <v>7120</v>
          </cell>
          <cell r="AI516">
            <v>21359</v>
          </cell>
          <cell r="AJ516">
            <v>96411</v>
          </cell>
          <cell r="AK516" t="str">
            <v>0</v>
          </cell>
          <cell r="AL516">
            <v>31515</v>
          </cell>
          <cell r="AM516">
            <v>0</v>
          </cell>
          <cell r="AN516" t="str">
            <v>0</v>
          </cell>
          <cell r="AO516">
            <v>282465</v>
          </cell>
          <cell r="AP516">
            <v>3096000</v>
          </cell>
          <cell r="AQ516">
            <v>0</v>
          </cell>
          <cell r="AR516">
            <v>0</v>
          </cell>
          <cell r="AS516" t="str">
            <v>0</v>
          </cell>
          <cell r="AT516" t="str">
            <v>0</v>
          </cell>
          <cell r="AU516" t="str">
            <v>062</v>
          </cell>
          <cell r="AV516" t="str">
            <v>DINAS PENDIDIKAN - PPPK</v>
          </cell>
          <cell r="AW516" t="str">
            <v>SDN SUNGAI LULUT 01</v>
          </cell>
          <cell r="AX516" t="str">
            <v>T - 50</v>
          </cell>
        </row>
        <row r="517">
          <cell r="A517" t="str">
            <v>198408162022212020</v>
          </cell>
          <cell r="B517" t="str">
            <v>SRI RAHAYU, S.Pd</v>
          </cell>
          <cell r="C517" t="str">
            <v>6371025608840007</v>
          </cell>
          <cell r="D517" t="str">
            <v>16-Aug-84</v>
          </cell>
          <cell r="F517" t="str">
            <v>JFU</v>
          </cell>
          <cell r="G517" t="str">
            <v>00</v>
          </cell>
          <cell r="H517" t="str">
            <v>III/a</v>
          </cell>
          <cell r="I517" t="str">
            <v>P3K</v>
          </cell>
          <cell r="K517" t="str">
            <v>YA</v>
          </cell>
          <cell r="M517" t="str">
            <v>M.SADIANI</v>
          </cell>
          <cell r="N517" t="str">
            <v>122</v>
          </cell>
          <cell r="O517" t="str">
            <v>BPD KALSEL</v>
          </cell>
          <cell r="P517" t="str">
            <v>667691059731000</v>
          </cell>
          <cell r="Q517" t="str">
            <v>3200511599</v>
          </cell>
          <cell r="R517" t="str">
            <v>K3</v>
          </cell>
          <cell r="S517">
            <v>2</v>
          </cell>
          <cell r="T517">
            <v>1</v>
          </cell>
          <cell r="U517" t="str">
            <v>3</v>
          </cell>
          <cell r="V517">
            <v>2966500</v>
          </cell>
          <cell r="W517">
            <v>296650</v>
          </cell>
          <cell r="X517">
            <v>118660</v>
          </cell>
          <cell r="Y517">
            <v>415310</v>
          </cell>
          <cell r="Z517">
            <v>0</v>
          </cell>
          <cell r="AA517">
            <v>0</v>
          </cell>
          <cell r="AB517">
            <v>0</v>
          </cell>
          <cell r="AC517">
            <v>185000</v>
          </cell>
          <cell r="AD517">
            <v>289680</v>
          </cell>
          <cell r="AE517">
            <v>0</v>
          </cell>
          <cell r="AF517">
            <v>87</v>
          </cell>
          <cell r="AG517">
            <v>142672</v>
          </cell>
          <cell r="AH517">
            <v>7120</v>
          </cell>
          <cell r="AI517">
            <v>21359</v>
          </cell>
          <cell r="AJ517">
            <v>109909</v>
          </cell>
          <cell r="AK517" t="str">
            <v>0</v>
          </cell>
          <cell r="AL517">
            <v>35668</v>
          </cell>
          <cell r="AM517">
            <v>0</v>
          </cell>
          <cell r="AN517" t="str">
            <v>0</v>
          </cell>
          <cell r="AO517">
            <v>316728</v>
          </cell>
          <cell r="AP517">
            <v>3711000</v>
          </cell>
          <cell r="AQ517">
            <v>0</v>
          </cell>
          <cell r="AR517">
            <v>0</v>
          </cell>
          <cell r="AS517" t="str">
            <v>0</v>
          </cell>
          <cell r="AT517" t="str">
            <v>0</v>
          </cell>
          <cell r="AU517" t="str">
            <v>062</v>
          </cell>
          <cell r="AV517" t="str">
            <v>DINAS PENDIDIKAN - PPPK</v>
          </cell>
          <cell r="AW517" t="str">
            <v>SDN SUNGAI LULUT 01</v>
          </cell>
          <cell r="AX517" t="str">
            <v>T - 50</v>
          </cell>
        </row>
        <row r="518">
          <cell r="A518" t="str">
            <v>197409022022212003</v>
          </cell>
          <cell r="B518" t="str">
            <v>DARMAWATI, S.Pd</v>
          </cell>
          <cell r="C518" t="str">
            <v>6371024209740010</v>
          </cell>
          <cell r="D518" t="str">
            <v>02-Sep-74</v>
          </cell>
          <cell r="F518" t="str">
            <v>JFU</v>
          </cell>
          <cell r="G518" t="str">
            <v>00</v>
          </cell>
          <cell r="H518" t="str">
            <v>III/a</v>
          </cell>
          <cell r="I518" t="str">
            <v>P3K</v>
          </cell>
          <cell r="K518" t="str">
            <v>YA</v>
          </cell>
          <cell r="M518" t="str">
            <v>ANDI RUSBANDI</v>
          </cell>
          <cell r="N518" t="str">
            <v>122</v>
          </cell>
          <cell r="O518" t="str">
            <v>BPD KALSEL</v>
          </cell>
          <cell r="P518" t="str">
            <v>574352738731000</v>
          </cell>
          <cell r="Q518" t="str">
            <v>3200507068</v>
          </cell>
          <cell r="R518" t="str">
            <v>K2</v>
          </cell>
          <cell r="S518">
            <v>1</v>
          </cell>
          <cell r="T518">
            <v>1</v>
          </cell>
          <cell r="U518" t="str">
            <v>2</v>
          </cell>
          <cell r="V518">
            <v>2966500</v>
          </cell>
          <cell r="W518">
            <v>296650</v>
          </cell>
          <cell r="X518">
            <v>59330</v>
          </cell>
          <cell r="Y518">
            <v>355980</v>
          </cell>
          <cell r="Z518">
            <v>0</v>
          </cell>
          <cell r="AA518">
            <v>0</v>
          </cell>
          <cell r="AB518">
            <v>0</v>
          </cell>
          <cell r="AC518">
            <v>185000</v>
          </cell>
          <cell r="AD518">
            <v>217260</v>
          </cell>
          <cell r="AE518">
            <v>0</v>
          </cell>
          <cell r="AF518">
            <v>16</v>
          </cell>
          <cell r="AG518">
            <v>140299</v>
          </cell>
          <cell r="AH518">
            <v>7120</v>
          </cell>
          <cell r="AI518">
            <v>21359</v>
          </cell>
          <cell r="AJ518">
            <v>107981</v>
          </cell>
          <cell r="AK518" t="str">
            <v>0</v>
          </cell>
          <cell r="AL518">
            <v>35075</v>
          </cell>
          <cell r="AM518">
            <v>0</v>
          </cell>
          <cell r="AN518" t="str">
            <v>0</v>
          </cell>
          <cell r="AO518">
            <v>311834</v>
          </cell>
          <cell r="AP518">
            <v>3581700</v>
          </cell>
          <cell r="AQ518">
            <v>0</v>
          </cell>
          <cell r="AR518">
            <v>0</v>
          </cell>
          <cell r="AS518" t="str">
            <v>0</v>
          </cell>
          <cell r="AT518" t="str">
            <v>0</v>
          </cell>
          <cell r="AU518" t="str">
            <v>062</v>
          </cell>
          <cell r="AV518" t="str">
            <v>DINAS PENDIDIKAN - PPPK</v>
          </cell>
          <cell r="AW518" t="str">
            <v>SDN SUNGAI LULUT 02</v>
          </cell>
          <cell r="AX518" t="str">
            <v>T - 51</v>
          </cell>
        </row>
        <row r="519">
          <cell r="A519" t="str">
            <v>198106052022212009</v>
          </cell>
          <cell r="B519" t="str">
            <v>ENDAH JUNIARTININGSIH, S.Pd</v>
          </cell>
          <cell r="C519" t="str">
            <v>6371034506810017</v>
          </cell>
          <cell r="D519" t="str">
            <v>05-Jun-81</v>
          </cell>
          <cell r="F519" t="str">
            <v>JFU</v>
          </cell>
          <cell r="G519" t="str">
            <v>00</v>
          </cell>
          <cell r="H519" t="str">
            <v>III/a</v>
          </cell>
          <cell r="I519" t="str">
            <v>P3K</v>
          </cell>
          <cell r="K519" t="str">
            <v>YA</v>
          </cell>
          <cell r="M519" t="str">
            <v>ACHMAD MULYADI, S.PI</v>
          </cell>
          <cell r="N519" t="str">
            <v>122</v>
          </cell>
          <cell r="O519" t="str">
            <v>BPD KALSEL</v>
          </cell>
          <cell r="P519" t="str">
            <v>167320373731000</v>
          </cell>
          <cell r="Q519" t="str">
            <v>0010301145992</v>
          </cell>
          <cell r="R519" t="str">
            <v>K1</v>
          </cell>
          <cell r="S519">
            <v>0</v>
          </cell>
          <cell r="T519">
            <v>1</v>
          </cell>
          <cell r="U519" t="str">
            <v>1</v>
          </cell>
          <cell r="V519">
            <v>2966500</v>
          </cell>
          <cell r="W519">
            <v>296650</v>
          </cell>
          <cell r="X519">
            <v>0</v>
          </cell>
          <cell r="Y519">
            <v>296650</v>
          </cell>
          <cell r="Z519">
            <v>0</v>
          </cell>
          <cell r="AA519">
            <v>0</v>
          </cell>
          <cell r="AB519">
            <v>0</v>
          </cell>
          <cell r="AC519">
            <v>185000</v>
          </cell>
          <cell r="AD519">
            <v>144840</v>
          </cell>
          <cell r="AE519">
            <v>0</v>
          </cell>
          <cell r="AF519">
            <v>44</v>
          </cell>
          <cell r="AG519">
            <v>137926</v>
          </cell>
          <cell r="AH519">
            <v>7120</v>
          </cell>
          <cell r="AI519">
            <v>21359</v>
          </cell>
          <cell r="AJ519">
            <v>106052</v>
          </cell>
          <cell r="AK519" t="str">
            <v>0</v>
          </cell>
          <cell r="AL519">
            <v>34482</v>
          </cell>
          <cell r="AM519">
            <v>0</v>
          </cell>
          <cell r="AN519" t="str">
            <v>0</v>
          </cell>
          <cell r="AO519">
            <v>306939</v>
          </cell>
          <cell r="AP519">
            <v>3452500</v>
          </cell>
          <cell r="AQ519">
            <v>0</v>
          </cell>
          <cell r="AR519">
            <v>0</v>
          </cell>
          <cell r="AS519" t="str">
            <v>0</v>
          </cell>
          <cell r="AT519" t="str">
            <v>0</v>
          </cell>
          <cell r="AU519" t="str">
            <v>062</v>
          </cell>
          <cell r="AV519" t="str">
            <v>DINAS PENDIDIKAN - PPPK</v>
          </cell>
          <cell r="AW519" t="str">
            <v>SDN SUNGAI LULUT 02</v>
          </cell>
          <cell r="AX519" t="str">
            <v>T - 51</v>
          </cell>
        </row>
        <row r="520">
          <cell r="A520" t="str">
            <v>198911172022212005</v>
          </cell>
          <cell r="B520" t="str">
            <v>FITRIANI AISYAH, S.Pd</v>
          </cell>
          <cell r="C520" t="str">
            <v>6371045711890010</v>
          </cell>
          <cell r="D520" t="str">
            <v>17-Nov-89</v>
          </cell>
          <cell r="F520" t="str">
            <v>JFU</v>
          </cell>
          <cell r="G520" t="str">
            <v>00</v>
          </cell>
          <cell r="H520" t="str">
            <v>III/a</v>
          </cell>
          <cell r="I520" t="str">
            <v>P3K</v>
          </cell>
          <cell r="K520" t="str">
            <v>YA</v>
          </cell>
          <cell r="M520" t="str">
            <v>RUDIYONO</v>
          </cell>
          <cell r="N520" t="str">
            <v>122</v>
          </cell>
          <cell r="O520" t="str">
            <v>BPD KALSEL</v>
          </cell>
          <cell r="P520" t="str">
            <v>923494413731000</v>
          </cell>
          <cell r="Q520" t="str">
            <v>0010301449948</v>
          </cell>
          <cell r="R520" t="str">
            <v>K3</v>
          </cell>
          <cell r="S520">
            <v>2</v>
          </cell>
          <cell r="T520">
            <v>1</v>
          </cell>
          <cell r="U520" t="str">
            <v>3</v>
          </cell>
          <cell r="V520">
            <v>2966500</v>
          </cell>
          <cell r="W520">
            <v>296650</v>
          </cell>
          <cell r="X520">
            <v>118660</v>
          </cell>
          <cell r="Y520">
            <v>415310</v>
          </cell>
          <cell r="Z520">
            <v>0</v>
          </cell>
          <cell r="AA520">
            <v>0</v>
          </cell>
          <cell r="AB520">
            <v>0</v>
          </cell>
          <cell r="AC520">
            <v>185000</v>
          </cell>
          <cell r="AD520">
            <v>289680</v>
          </cell>
          <cell r="AE520">
            <v>0</v>
          </cell>
          <cell r="AF520">
            <v>87</v>
          </cell>
          <cell r="AG520">
            <v>142672</v>
          </cell>
          <cell r="AH520">
            <v>7120</v>
          </cell>
          <cell r="AI520">
            <v>21359</v>
          </cell>
          <cell r="AJ520">
            <v>109909</v>
          </cell>
          <cell r="AK520" t="str">
            <v>0</v>
          </cell>
          <cell r="AL520">
            <v>35668</v>
          </cell>
          <cell r="AM520">
            <v>0</v>
          </cell>
          <cell r="AN520" t="str">
            <v>0</v>
          </cell>
          <cell r="AO520">
            <v>316728</v>
          </cell>
          <cell r="AP520">
            <v>3711000</v>
          </cell>
          <cell r="AQ520">
            <v>0</v>
          </cell>
          <cell r="AR520">
            <v>0</v>
          </cell>
          <cell r="AS520" t="str">
            <v>0</v>
          </cell>
          <cell r="AT520" t="str">
            <v>0</v>
          </cell>
          <cell r="AU520" t="str">
            <v>062</v>
          </cell>
          <cell r="AV520" t="str">
            <v>DINAS PENDIDIKAN - PPPK</v>
          </cell>
          <cell r="AW520" t="str">
            <v>SDN SUNGAI LULUT 02</v>
          </cell>
          <cell r="AX520" t="str">
            <v>T - 51</v>
          </cell>
        </row>
        <row r="521">
          <cell r="A521" t="str">
            <v>199301082022212008</v>
          </cell>
          <cell r="B521" t="str">
            <v>HENNY NORMIANTI, S.Pd</v>
          </cell>
          <cell r="C521" t="str">
            <v>6307034801930002</v>
          </cell>
          <cell r="D521" t="str">
            <v>08-Jan-93</v>
          </cell>
          <cell r="F521" t="str">
            <v>JFU</v>
          </cell>
          <cell r="G521" t="str">
            <v>00</v>
          </cell>
          <cell r="H521" t="str">
            <v>III/a</v>
          </cell>
          <cell r="I521" t="str">
            <v>P3K</v>
          </cell>
          <cell r="K521" t="str">
            <v>YA</v>
          </cell>
          <cell r="L521" t="str">
            <v/>
          </cell>
          <cell r="M521" t="str">
            <v>MUHAMMAD SAUFI, S.Pd</v>
          </cell>
          <cell r="N521" t="str">
            <v>122</v>
          </cell>
          <cell r="O521" t="str">
            <v>BPD KALSEL</v>
          </cell>
          <cell r="P521" t="str">
            <v>439700014731000</v>
          </cell>
          <cell r="Q521" t="str">
            <v>3200502767</v>
          </cell>
          <cell r="R521" t="str">
            <v>K1</v>
          </cell>
          <cell r="S521">
            <v>0</v>
          </cell>
          <cell r="T521">
            <v>1</v>
          </cell>
          <cell r="U521" t="str">
            <v>1</v>
          </cell>
          <cell r="V521">
            <v>2966500</v>
          </cell>
          <cell r="W521">
            <v>296650</v>
          </cell>
          <cell r="X521">
            <v>0</v>
          </cell>
          <cell r="Y521">
            <v>296650</v>
          </cell>
          <cell r="Z521">
            <v>0</v>
          </cell>
          <cell r="AA521">
            <v>0</v>
          </cell>
          <cell r="AB521">
            <v>0</v>
          </cell>
          <cell r="AC521">
            <v>185000</v>
          </cell>
          <cell r="AD521">
            <v>144840</v>
          </cell>
          <cell r="AE521">
            <v>0</v>
          </cell>
          <cell r="AF521">
            <v>44</v>
          </cell>
          <cell r="AG521">
            <v>137926</v>
          </cell>
          <cell r="AH521">
            <v>7120</v>
          </cell>
          <cell r="AI521">
            <v>21359</v>
          </cell>
          <cell r="AJ521">
            <v>106052</v>
          </cell>
          <cell r="AK521" t="str">
            <v>0</v>
          </cell>
          <cell r="AL521">
            <v>34482</v>
          </cell>
          <cell r="AM521">
            <v>0</v>
          </cell>
          <cell r="AN521" t="str">
            <v>0</v>
          </cell>
          <cell r="AO521">
            <v>306939</v>
          </cell>
          <cell r="AP521">
            <v>3452500</v>
          </cell>
          <cell r="AQ521">
            <v>0</v>
          </cell>
          <cell r="AR521">
            <v>0</v>
          </cell>
          <cell r="AS521" t="str">
            <v>0</v>
          </cell>
          <cell r="AT521" t="str">
            <v>0</v>
          </cell>
          <cell r="AU521" t="str">
            <v>062</v>
          </cell>
          <cell r="AV521" t="str">
            <v>DINAS PENDIDIKAN - PPPK</v>
          </cell>
          <cell r="AW521" t="str">
            <v>SDN SUNGAI LULUT 02</v>
          </cell>
          <cell r="AX521" t="str">
            <v>T - 51</v>
          </cell>
        </row>
        <row r="522">
          <cell r="A522" t="str">
            <v>197607072022212005</v>
          </cell>
          <cell r="B522" t="str">
            <v>MAHLIANI, S.Ag.</v>
          </cell>
          <cell r="C522" t="str">
            <v>6371024707760008</v>
          </cell>
          <cell r="D522" t="str">
            <v>07-Jul-76</v>
          </cell>
          <cell r="F522" t="str">
            <v>JFU</v>
          </cell>
          <cell r="G522" t="str">
            <v>00</v>
          </cell>
          <cell r="H522" t="str">
            <v>III/a</v>
          </cell>
          <cell r="I522" t="str">
            <v>P3K</v>
          </cell>
          <cell r="K522" t="str">
            <v>TIDAK</v>
          </cell>
          <cell r="N522" t="str">
            <v>122</v>
          </cell>
          <cell r="O522" t="str">
            <v>BPD KALSEL</v>
          </cell>
          <cell r="P522" t="str">
            <v>165507344731000</v>
          </cell>
          <cell r="Q522" t="str">
            <v>3200510622</v>
          </cell>
          <cell r="R522" t="str">
            <v>T0</v>
          </cell>
          <cell r="S522">
            <v>0</v>
          </cell>
          <cell r="T522">
            <v>0</v>
          </cell>
          <cell r="U522" t="str">
            <v>0</v>
          </cell>
          <cell r="V522">
            <v>2966500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185000</v>
          </cell>
          <cell r="AD522">
            <v>72420</v>
          </cell>
          <cell r="AE522">
            <v>0</v>
          </cell>
          <cell r="AF522">
            <v>6</v>
          </cell>
          <cell r="AG522">
            <v>126060</v>
          </cell>
          <cell r="AH522">
            <v>7120</v>
          </cell>
          <cell r="AI522">
            <v>21359</v>
          </cell>
          <cell r="AJ522">
            <v>96411</v>
          </cell>
          <cell r="AK522" t="str">
            <v>0</v>
          </cell>
          <cell r="AL522">
            <v>31515</v>
          </cell>
          <cell r="AM522">
            <v>0</v>
          </cell>
          <cell r="AN522" t="str">
            <v>0</v>
          </cell>
          <cell r="AO522">
            <v>282465</v>
          </cell>
          <cell r="AP522">
            <v>3096000</v>
          </cell>
          <cell r="AQ522">
            <v>0</v>
          </cell>
          <cell r="AR522">
            <v>0</v>
          </cell>
          <cell r="AS522" t="str">
            <v>0</v>
          </cell>
          <cell r="AT522" t="str">
            <v>0</v>
          </cell>
          <cell r="AU522" t="str">
            <v>062</v>
          </cell>
          <cell r="AV522" t="str">
            <v>DINAS PENDIDIKAN - PPPK</v>
          </cell>
          <cell r="AW522" t="str">
            <v>SDN SUNGAI LULUT 03</v>
          </cell>
          <cell r="AX522" t="str">
            <v>T - 52</v>
          </cell>
        </row>
        <row r="523">
          <cell r="A523" t="str">
            <v>199312312022212006</v>
          </cell>
          <cell r="B523" t="str">
            <v>MUFLIHATUL LATIFAH, S.Pd</v>
          </cell>
          <cell r="C523" t="str">
            <v>6371017112930020</v>
          </cell>
          <cell r="D523" t="str">
            <v>31-Dec-93</v>
          </cell>
          <cell r="F523" t="str">
            <v>JFU</v>
          </cell>
          <cell r="G523" t="str">
            <v>00</v>
          </cell>
          <cell r="H523" t="str">
            <v>III/a</v>
          </cell>
          <cell r="I523" t="str">
            <v>P3K</v>
          </cell>
          <cell r="K523" t="str">
            <v>TIDAK</v>
          </cell>
          <cell r="N523" t="str">
            <v>122</v>
          </cell>
          <cell r="O523" t="str">
            <v>BPD KALSEL</v>
          </cell>
          <cell r="P523" t="str">
            <v>929441350736000</v>
          </cell>
          <cell r="Q523" t="str">
            <v>3200513885</v>
          </cell>
          <cell r="R523" t="str">
            <v>T0</v>
          </cell>
          <cell r="S523">
            <v>0</v>
          </cell>
          <cell r="T523">
            <v>0</v>
          </cell>
          <cell r="U523" t="str">
            <v>0</v>
          </cell>
          <cell r="V523">
            <v>2966500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185000</v>
          </cell>
          <cell r="AD523">
            <v>72420</v>
          </cell>
          <cell r="AE523">
            <v>0</v>
          </cell>
          <cell r="AF523">
            <v>6</v>
          </cell>
          <cell r="AG523">
            <v>126060</v>
          </cell>
          <cell r="AH523">
            <v>7120</v>
          </cell>
          <cell r="AI523">
            <v>21359</v>
          </cell>
          <cell r="AJ523">
            <v>96411</v>
          </cell>
          <cell r="AK523" t="str">
            <v>0</v>
          </cell>
          <cell r="AL523">
            <v>31515</v>
          </cell>
          <cell r="AM523">
            <v>0</v>
          </cell>
          <cell r="AN523" t="str">
            <v>0</v>
          </cell>
          <cell r="AO523">
            <v>282465</v>
          </cell>
          <cell r="AP523">
            <v>3096000</v>
          </cell>
          <cell r="AQ523">
            <v>0</v>
          </cell>
          <cell r="AR523">
            <v>0</v>
          </cell>
          <cell r="AS523" t="str">
            <v>0</v>
          </cell>
          <cell r="AT523" t="str">
            <v>0</v>
          </cell>
          <cell r="AU523" t="str">
            <v>062</v>
          </cell>
          <cell r="AV523" t="str">
            <v>DINAS PENDIDIKAN - PPPK</v>
          </cell>
          <cell r="AW523" t="str">
            <v>SDN SUNGAI LULUT 03</v>
          </cell>
          <cell r="AX523" t="str">
            <v>T - 52</v>
          </cell>
        </row>
        <row r="524">
          <cell r="A524" t="str">
            <v>198604232022212020</v>
          </cell>
          <cell r="B524" t="str">
            <v>EKA NISPU SARI, S.Pd</v>
          </cell>
          <cell r="C524" t="str">
            <v>6371026304860007</v>
          </cell>
          <cell r="D524" t="str">
            <v>23-Apr-86</v>
          </cell>
          <cell r="F524" t="str">
            <v>JFU</v>
          </cell>
          <cell r="G524" t="str">
            <v>00</v>
          </cell>
          <cell r="H524" t="str">
            <v>III/a</v>
          </cell>
          <cell r="I524" t="str">
            <v>P3K</v>
          </cell>
          <cell r="K524" t="str">
            <v>TIDAK</v>
          </cell>
          <cell r="N524" t="str">
            <v>122</v>
          </cell>
          <cell r="O524" t="str">
            <v>BPD KALSEL</v>
          </cell>
          <cell r="P524" t="str">
            <v>059964346731000</v>
          </cell>
          <cell r="Q524" t="str">
            <v>3200588281</v>
          </cell>
          <cell r="R524" t="str">
            <v>T0</v>
          </cell>
          <cell r="S524">
            <v>0</v>
          </cell>
          <cell r="T524">
            <v>0</v>
          </cell>
          <cell r="U524" t="str">
            <v>0</v>
          </cell>
          <cell r="V524">
            <v>2966500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185000</v>
          </cell>
          <cell r="AD524">
            <v>72420</v>
          </cell>
          <cell r="AE524">
            <v>0</v>
          </cell>
          <cell r="AF524">
            <v>6</v>
          </cell>
          <cell r="AG524">
            <v>126060</v>
          </cell>
          <cell r="AH524">
            <v>7120</v>
          </cell>
          <cell r="AI524">
            <v>21359</v>
          </cell>
          <cell r="AJ524">
            <v>96411</v>
          </cell>
          <cell r="AK524" t="str">
            <v>0</v>
          </cell>
          <cell r="AL524">
            <v>31515</v>
          </cell>
          <cell r="AM524">
            <v>0</v>
          </cell>
          <cell r="AN524" t="str">
            <v>0</v>
          </cell>
          <cell r="AO524">
            <v>282465</v>
          </cell>
          <cell r="AP524">
            <v>3096000</v>
          </cell>
          <cell r="AQ524">
            <v>0</v>
          </cell>
          <cell r="AR524">
            <v>0</v>
          </cell>
          <cell r="AS524" t="str">
            <v>0</v>
          </cell>
          <cell r="AT524" t="str">
            <v>0</v>
          </cell>
          <cell r="AU524" t="str">
            <v>062</v>
          </cell>
          <cell r="AV524" t="str">
            <v>DINAS PENDIDIKAN - PPPK</v>
          </cell>
          <cell r="AW524" t="str">
            <v>SDN SUNGAI LULUT 04</v>
          </cell>
          <cell r="AX524" t="str">
            <v>T - 53</v>
          </cell>
        </row>
        <row r="525">
          <cell r="A525" t="str">
            <v>198910072022212007</v>
          </cell>
          <cell r="B525" t="str">
            <v>NIKMATU ROCHMANIA, S.Pd</v>
          </cell>
          <cell r="C525" t="str">
            <v>6303044710890006</v>
          </cell>
          <cell r="D525" t="str">
            <v>07-Oct-89</v>
          </cell>
          <cell r="F525" t="str">
            <v>JFU</v>
          </cell>
          <cell r="G525" t="str">
            <v>00</v>
          </cell>
          <cell r="H525" t="str">
            <v>III/a</v>
          </cell>
          <cell r="I525" t="str">
            <v>P3K</v>
          </cell>
          <cell r="K525" t="str">
            <v>YA</v>
          </cell>
          <cell r="L525" t="str">
            <v/>
          </cell>
          <cell r="M525" t="str">
            <v>SEPTYAN SUNARKO, S.Pd</v>
          </cell>
          <cell r="N525" t="str">
            <v>122</v>
          </cell>
          <cell r="O525" t="str">
            <v>BPD KALSEL</v>
          </cell>
          <cell r="P525" t="str">
            <v>168907145732000</v>
          </cell>
          <cell r="Q525" t="str">
            <v>0010301151452</v>
          </cell>
          <cell r="R525" t="str">
            <v>K3</v>
          </cell>
          <cell r="S525">
            <v>2</v>
          </cell>
          <cell r="T525">
            <v>1</v>
          </cell>
          <cell r="U525" t="str">
            <v>3</v>
          </cell>
          <cell r="V525">
            <v>2966500</v>
          </cell>
          <cell r="W525">
            <v>296650</v>
          </cell>
          <cell r="X525">
            <v>118660</v>
          </cell>
          <cell r="Y525">
            <v>415310</v>
          </cell>
          <cell r="Z525">
            <v>0</v>
          </cell>
          <cell r="AA525">
            <v>0</v>
          </cell>
          <cell r="AB525">
            <v>0</v>
          </cell>
          <cell r="AC525">
            <v>185000</v>
          </cell>
          <cell r="AD525">
            <v>289680</v>
          </cell>
          <cell r="AE525">
            <v>0</v>
          </cell>
          <cell r="AF525">
            <v>87</v>
          </cell>
          <cell r="AG525">
            <v>142672</v>
          </cell>
          <cell r="AH525">
            <v>7120</v>
          </cell>
          <cell r="AI525">
            <v>21359</v>
          </cell>
          <cell r="AJ525">
            <v>109909</v>
          </cell>
          <cell r="AK525" t="str">
            <v>0</v>
          </cell>
          <cell r="AL525">
            <v>35668</v>
          </cell>
          <cell r="AM525">
            <v>0</v>
          </cell>
          <cell r="AN525" t="str">
            <v>0</v>
          </cell>
          <cell r="AO525">
            <v>316728</v>
          </cell>
          <cell r="AP525">
            <v>3711000</v>
          </cell>
          <cell r="AQ525">
            <v>0</v>
          </cell>
          <cell r="AR525">
            <v>0</v>
          </cell>
          <cell r="AS525" t="str">
            <v>0</v>
          </cell>
          <cell r="AT525" t="str">
            <v>0</v>
          </cell>
          <cell r="AU525" t="str">
            <v>062</v>
          </cell>
          <cell r="AV525" t="str">
            <v>DINAS PENDIDIKAN - PPPK</v>
          </cell>
          <cell r="AW525" t="str">
            <v>SDN SUNGAI LULUT 04</v>
          </cell>
          <cell r="AX525" t="str">
            <v>T - 53</v>
          </cell>
        </row>
        <row r="526">
          <cell r="A526" t="str">
            <v>199508202022212008</v>
          </cell>
          <cell r="B526" t="str">
            <v>EMMILIYAN NOOR, S.Pd</v>
          </cell>
          <cell r="C526" t="str">
            <v>6371026008950008</v>
          </cell>
          <cell r="D526" t="str">
            <v>20-Aug-95</v>
          </cell>
          <cell r="F526" t="str">
            <v>JFU</v>
          </cell>
          <cell r="G526" t="str">
            <v>00</v>
          </cell>
          <cell r="H526" t="str">
            <v>III/a</v>
          </cell>
          <cell r="I526" t="str">
            <v>P3K</v>
          </cell>
          <cell r="K526" t="str">
            <v>YA</v>
          </cell>
          <cell r="L526" t="str">
            <v/>
          </cell>
          <cell r="M526" t="str">
            <v>MUHAMMAD RASTRA YANDI</v>
          </cell>
          <cell r="N526" t="str">
            <v>122</v>
          </cell>
          <cell r="O526" t="str">
            <v>BPD KALSEL</v>
          </cell>
          <cell r="P526" t="str">
            <v>816484646731000</v>
          </cell>
          <cell r="Q526" t="str">
            <v>0310319035229</v>
          </cell>
          <cell r="R526" t="str">
            <v>K2</v>
          </cell>
          <cell r="S526">
            <v>1</v>
          </cell>
          <cell r="T526">
            <v>1</v>
          </cell>
          <cell r="U526" t="str">
            <v>2</v>
          </cell>
          <cell r="V526">
            <v>2966500</v>
          </cell>
          <cell r="W526">
            <v>296650</v>
          </cell>
          <cell r="X526">
            <v>59330</v>
          </cell>
          <cell r="Y526">
            <v>355980</v>
          </cell>
          <cell r="Z526">
            <v>0</v>
          </cell>
          <cell r="AA526">
            <v>0</v>
          </cell>
          <cell r="AB526">
            <v>0</v>
          </cell>
          <cell r="AC526">
            <v>185000</v>
          </cell>
          <cell r="AD526">
            <v>217260</v>
          </cell>
          <cell r="AE526">
            <v>0</v>
          </cell>
          <cell r="AF526">
            <v>16</v>
          </cell>
          <cell r="AG526">
            <v>140299</v>
          </cell>
          <cell r="AH526">
            <v>7120</v>
          </cell>
          <cell r="AI526">
            <v>21359</v>
          </cell>
          <cell r="AJ526">
            <v>107981</v>
          </cell>
          <cell r="AK526" t="str">
            <v>0</v>
          </cell>
          <cell r="AL526">
            <v>35075</v>
          </cell>
          <cell r="AM526">
            <v>0</v>
          </cell>
          <cell r="AN526" t="str">
            <v>0</v>
          </cell>
          <cell r="AO526">
            <v>311834</v>
          </cell>
          <cell r="AP526">
            <v>3581700</v>
          </cell>
          <cell r="AQ526">
            <v>0</v>
          </cell>
          <cell r="AR526">
            <v>0</v>
          </cell>
          <cell r="AS526" t="str">
            <v>0</v>
          </cell>
          <cell r="AT526" t="str">
            <v>0</v>
          </cell>
          <cell r="AU526" t="str">
            <v>062</v>
          </cell>
          <cell r="AV526" t="str">
            <v>DINAS PENDIDIKAN - PPPK</v>
          </cell>
          <cell r="AW526" t="str">
            <v>SDN SUNGAI LULUT 04</v>
          </cell>
          <cell r="AX526" t="str">
            <v>T - 53</v>
          </cell>
        </row>
        <row r="527">
          <cell r="A527" t="str">
            <v>197911032022212008</v>
          </cell>
          <cell r="B527" t="str">
            <v>MUNJIAH, S.Pd</v>
          </cell>
          <cell r="C527" t="str">
            <v>6303024311790005</v>
          </cell>
          <cell r="D527" t="str">
            <v>03-Nov-79</v>
          </cell>
          <cell r="F527" t="str">
            <v>JFU</v>
          </cell>
          <cell r="G527" t="str">
            <v>00</v>
          </cell>
          <cell r="H527" t="str">
            <v>III/a</v>
          </cell>
          <cell r="I527" t="str">
            <v>P3K</v>
          </cell>
          <cell r="K527" t="str">
            <v>YA</v>
          </cell>
          <cell r="M527" t="str">
            <v>M. SULISTIYARSO</v>
          </cell>
          <cell r="N527" t="str">
            <v>122</v>
          </cell>
          <cell r="O527" t="str">
            <v>BPD KALSEL</v>
          </cell>
          <cell r="P527" t="str">
            <v>167330315732000</v>
          </cell>
          <cell r="Q527" t="str">
            <v>0010301155081</v>
          </cell>
          <cell r="R527" t="str">
            <v>K3</v>
          </cell>
          <cell r="S527">
            <v>2</v>
          </cell>
          <cell r="T527">
            <v>1</v>
          </cell>
          <cell r="U527" t="str">
            <v>3</v>
          </cell>
          <cell r="V527">
            <v>2966500</v>
          </cell>
          <cell r="W527">
            <v>296650</v>
          </cell>
          <cell r="X527">
            <v>118660</v>
          </cell>
          <cell r="Y527">
            <v>415310</v>
          </cell>
          <cell r="Z527">
            <v>0</v>
          </cell>
          <cell r="AA527">
            <v>0</v>
          </cell>
          <cell r="AB527">
            <v>0</v>
          </cell>
          <cell r="AC527">
            <v>185000</v>
          </cell>
          <cell r="AD527">
            <v>289680</v>
          </cell>
          <cell r="AE527">
            <v>0</v>
          </cell>
          <cell r="AF527">
            <v>87</v>
          </cell>
          <cell r="AG527">
            <v>142672</v>
          </cell>
          <cell r="AH527">
            <v>7120</v>
          </cell>
          <cell r="AI527">
            <v>21359</v>
          </cell>
          <cell r="AJ527">
            <v>109909</v>
          </cell>
          <cell r="AK527" t="str">
            <v>0</v>
          </cell>
          <cell r="AL527">
            <v>35668</v>
          </cell>
          <cell r="AM527">
            <v>0</v>
          </cell>
          <cell r="AN527" t="str">
            <v>0</v>
          </cell>
          <cell r="AO527">
            <v>316728</v>
          </cell>
          <cell r="AP527">
            <v>3711000</v>
          </cell>
          <cell r="AQ527">
            <v>0</v>
          </cell>
          <cell r="AR527">
            <v>0</v>
          </cell>
          <cell r="AS527" t="str">
            <v>0</v>
          </cell>
          <cell r="AT527" t="str">
            <v>0</v>
          </cell>
          <cell r="AU527" t="str">
            <v>062</v>
          </cell>
          <cell r="AV527" t="str">
            <v>DINAS PENDIDIKAN - PPPK</v>
          </cell>
          <cell r="AW527" t="str">
            <v>SDN SUNGAI LULUT 05</v>
          </cell>
          <cell r="AX527" t="str">
            <v>T - 54</v>
          </cell>
        </row>
        <row r="528">
          <cell r="A528" t="str">
            <v>198012312022212028</v>
          </cell>
          <cell r="B528" t="str">
            <v>SITI HASUNAH, S.Pd</v>
          </cell>
          <cell r="C528" t="str">
            <v>6303027112800004</v>
          </cell>
          <cell r="D528" t="str">
            <v>31-Dec-80</v>
          </cell>
          <cell r="F528" t="str">
            <v>JFU</v>
          </cell>
          <cell r="G528" t="str">
            <v>00</v>
          </cell>
          <cell r="H528" t="str">
            <v>III/a</v>
          </cell>
          <cell r="I528" t="str">
            <v>P3K</v>
          </cell>
          <cell r="K528" t="str">
            <v>TIDAK</v>
          </cell>
          <cell r="N528" t="str">
            <v>122</v>
          </cell>
          <cell r="O528" t="str">
            <v>BPD KALSEL</v>
          </cell>
          <cell r="P528" t="str">
            <v>149769754731000</v>
          </cell>
          <cell r="Q528" t="str">
            <v>0010301151333</v>
          </cell>
          <cell r="R528" t="str">
            <v>T0</v>
          </cell>
          <cell r="S528">
            <v>0</v>
          </cell>
          <cell r="T528">
            <v>0</v>
          </cell>
          <cell r="U528" t="str">
            <v>0</v>
          </cell>
          <cell r="V528">
            <v>2966500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185000</v>
          </cell>
          <cell r="AD528">
            <v>72420</v>
          </cell>
          <cell r="AE528">
            <v>0</v>
          </cell>
          <cell r="AF528">
            <v>6</v>
          </cell>
          <cell r="AG528">
            <v>126060</v>
          </cell>
          <cell r="AH528">
            <v>7120</v>
          </cell>
          <cell r="AI528">
            <v>21359</v>
          </cell>
          <cell r="AJ528">
            <v>96411</v>
          </cell>
          <cell r="AK528" t="str">
            <v>0</v>
          </cell>
          <cell r="AL528">
            <v>31515</v>
          </cell>
          <cell r="AM528">
            <v>0</v>
          </cell>
          <cell r="AN528" t="str">
            <v>0</v>
          </cell>
          <cell r="AO528">
            <v>282465</v>
          </cell>
          <cell r="AP528">
            <v>3096000</v>
          </cell>
          <cell r="AQ528">
            <v>0</v>
          </cell>
          <cell r="AR528">
            <v>0</v>
          </cell>
          <cell r="AS528" t="str">
            <v>0</v>
          </cell>
          <cell r="AT528" t="str">
            <v>0</v>
          </cell>
          <cell r="AU528" t="str">
            <v>062</v>
          </cell>
          <cell r="AV528" t="str">
            <v>DINAS PENDIDIKAN - PPPK</v>
          </cell>
          <cell r="AW528" t="str">
            <v>SDN SUNGAI LULUT 05</v>
          </cell>
          <cell r="AX528" t="str">
            <v>T - 54</v>
          </cell>
        </row>
        <row r="529">
          <cell r="A529" t="str">
            <v>198303032022212020</v>
          </cell>
          <cell r="B529" t="str">
            <v>ARMANIAH, S.Pd</v>
          </cell>
          <cell r="C529" t="str">
            <v>6303024303830008</v>
          </cell>
          <cell r="D529" t="str">
            <v>03-Mar-83</v>
          </cell>
          <cell r="F529" t="str">
            <v>JFU</v>
          </cell>
          <cell r="G529" t="str">
            <v>00</v>
          </cell>
          <cell r="H529" t="str">
            <v>III/a</v>
          </cell>
          <cell r="I529" t="str">
            <v>P3K</v>
          </cell>
          <cell r="K529" t="str">
            <v>YA</v>
          </cell>
          <cell r="M529" t="str">
            <v>ANDI HIDAYAT</v>
          </cell>
          <cell r="N529" t="str">
            <v>122</v>
          </cell>
          <cell r="O529" t="str">
            <v>BPD KALSEL</v>
          </cell>
          <cell r="P529" t="str">
            <v>167330489732000</v>
          </cell>
          <cell r="Q529" t="str">
            <v>0010301151365</v>
          </cell>
          <cell r="R529" t="str">
            <v>K3</v>
          </cell>
          <cell r="S529">
            <v>2</v>
          </cell>
          <cell r="T529">
            <v>1</v>
          </cell>
          <cell r="U529" t="str">
            <v>3</v>
          </cell>
          <cell r="V529">
            <v>2966500</v>
          </cell>
          <cell r="W529">
            <v>296650</v>
          </cell>
          <cell r="X529">
            <v>118660</v>
          </cell>
          <cell r="Y529">
            <v>415310</v>
          </cell>
          <cell r="Z529">
            <v>0</v>
          </cell>
          <cell r="AA529">
            <v>0</v>
          </cell>
          <cell r="AB529">
            <v>0</v>
          </cell>
          <cell r="AC529">
            <v>185000</v>
          </cell>
          <cell r="AD529">
            <v>289680</v>
          </cell>
          <cell r="AE529">
            <v>0</v>
          </cell>
          <cell r="AF529">
            <v>87</v>
          </cell>
          <cell r="AG529">
            <v>142672</v>
          </cell>
          <cell r="AH529">
            <v>7120</v>
          </cell>
          <cell r="AI529">
            <v>21359</v>
          </cell>
          <cell r="AJ529">
            <v>109909</v>
          </cell>
          <cell r="AK529" t="str">
            <v>0</v>
          </cell>
          <cell r="AL529">
            <v>35668</v>
          </cell>
          <cell r="AM529">
            <v>0</v>
          </cell>
          <cell r="AN529" t="str">
            <v>0</v>
          </cell>
          <cell r="AO529">
            <v>316728</v>
          </cell>
          <cell r="AP529">
            <v>3711000</v>
          </cell>
          <cell r="AQ529">
            <v>0</v>
          </cell>
          <cell r="AR529">
            <v>0</v>
          </cell>
          <cell r="AS529" t="str">
            <v>0</v>
          </cell>
          <cell r="AT529" t="str">
            <v>0</v>
          </cell>
          <cell r="AU529" t="str">
            <v>062</v>
          </cell>
          <cell r="AV529" t="str">
            <v>DINAS PENDIDIKAN - PPPK</v>
          </cell>
          <cell r="AW529" t="str">
            <v>SDN SUNGAI LULUT 05</v>
          </cell>
          <cell r="AX529" t="str">
            <v>T - 54</v>
          </cell>
        </row>
        <row r="530">
          <cell r="A530" t="str">
            <v>198406082022212013</v>
          </cell>
          <cell r="B530" t="str">
            <v>DIN NIA RAMADHANA, S.Pd</v>
          </cell>
          <cell r="C530" t="str">
            <v>6371024806840013</v>
          </cell>
          <cell r="D530" t="str">
            <v>08-Jun-84</v>
          </cell>
          <cell r="F530" t="str">
            <v>JFU</v>
          </cell>
          <cell r="G530" t="str">
            <v>00</v>
          </cell>
          <cell r="H530" t="str">
            <v>III/a</v>
          </cell>
          <cell r="I530" t="str">
            <v>P3K</v>
          </cell>
          <cell r="K530" t="str">
            <v>TIDAK</v>
          </cell>
          <cell r="N530" t="str">
            <v>122</v>
          </cell>
          <cell r="O530" t="str">
            <v>BPD KALSEL</v>
          </cell>
          <cell r="P530" t="str">
            <v>167356237731000</v>
          </cell>
          <cell r="Q530" t="str">
            <v>0010301152530</v>
          </cell>
          <cell r="R530" t="str">
            <v>T0</v>
          </cell>
          <cell r="S530">
            <v>0</v>
          </cell>
          <cell r="T530">
            <v>0</v>
          </cell>
          <cell r="U530" t="str">
            <v>0</v>
          </cell>
          <cell r="V530">
            <v>2966500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185000</v>
          </cell>
          <cell r="AD530">
            <v>72420</v>
          </cell>
          <cell r="AE530">
            <v>0</v>
          </cell>
          <cell r="AF530">
            <v>6</v>
          </cell>
          <cell r="AG530">
            <v>126060</v>
          </cell>
          <cell r="AH530">
            <v>7120</v>
          </cell>
          <cell r="AI530">
            <v>21359</v>
          </cell>
          <cell r="AJ530">
            <v>96411</v>
          </cell>
          <cell r="AK530" t="str">
            <v>0</v>
          </cell>
          <cell r="AL530">
            <v>31515</v>
          </cell>
          <cell r="AM530">
            <v>0</v>
          </cell>
          <cell r="AN530" t="str">
            <v>0</v>
          </cell>
          <cell r="AO530">
            <v>282465</v>
          </cell>
          <cell r="AP530">
            <v>3096000</v>
          </cell>
          <cell r="AQ530">
            <v>0</v>
          </cell>
          <cell r="AR530">
            <v>0</v>
          </cell>
          <cell r="AS530" t="str">
            <v>0</v>
          </cell>
          <cell r="AT530" t="str">
            <v>0</v>
          </cell>
          <cell r="AU530" t="str">
            <v>062</v>
          </cell>
          <cell r="AV530" t="str">
            <v>DINAS PENDIDIKAN - PPPK</v>
          </cell>
          <cell r="AW530" t="str">
            <v>SDN SUNGAI LULUT 06</v>
          </cell>
          <cell r="AX530" t="str">
            <v>T - 55</v>
          </cell>
        </row>
        <row r="531">
          <cell r="A531" t="str">
            <v>198402022022211010</v>
          </cell>
          <cell r="B531" t="str">
            <v>FITRI ADI KARSA, S.Pd</v>
          </cell>
          <cell r="C531" t="str">
            <v>6303040202840006</v>
          </cell>
          <cell r="D531" t="str">
            <v>02-Feb-84</v>
          </cell>
          <cell r="F531" t="str">
            <v>JFU</v>
          </cell>
          <cell r="G531" t="str">
            <v>00</v>
          </cell>
          <cell r="H531" t="str">
            <v>III/a</v>
          </cell>
          <cell r="I531" t="str">
            <v>P3K</v>
          </cell>
          <cell r="K531" t="str">
            <v>TIDAK</v>
          </cell>
          <cell r="N531" t="str">
            <v>122</v>
          </cell>
          <cell r="O531" t="str">
            <v>BPD KALSEL</v>
          </cell>
          <cell r="P531" t="str">
            <v>920620143732000</v>
          </cell>
          <cell r="Q531" t="str">
            <v>0180306002448</v>
          </cell>
          <cell r="R531" t="str">
            <v>T0</v>
          </cell>
          <cell r="S531">
            <v>0</v>
          </cell>
          <cell r="T531">
            <v>0</v>
          </cell>
          <cell r="U531" t="str">
            <v>0</v>
          </cell>
          <cell r="V531">
            <v>2966500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185000</v>
          </cell>
          <cell r="AD531">
            <v>72420</v>
          </cell>
          <cell r="AE531">
            <v>0</v>
          </cell>
          <cell r="AF531">
            <v>6</v>
          </cell>
          <cell r="AG531">
            <v>126060</v>
          </cell>
          <cell r="AH531">
            <v>7120</v>
          </cell>
          <cell r="AI531">
            <v>21359</v>
          </cell>
          <cell r="AJ531">
            <v>96411</v>
          </cell>
          <cell r="AK531" t="str">
            <v>0</v>
          </cell>
          <cell r="AL531">
            <v>31515</v>
          </cell>
          <cell r="AM531">
            <v>0</v>
          </cell>
          <cell r="AN531" t="str">
            <v>0</v>
          </cell>
          <cell r="AO531">
            <v>282465</v>
          </cell>
          <cell r="AP531">
            <v>3096000</v>
          </cell>
          <cell r="AQ531">
            <v>0</v>
          </cell>
          <cell r="AR531">
            <v>0</v>
          </cell>
          <cell r="AS531" t="str">
            <v>0</v>
          </cell>
          <cell r="AT531" t="str">
            <v>0</v>
          </cell>
          <cell r="AU531" t="str">
            <v>062</v>
          </cell>
          <cell r="AV531" t="str">
            <v>DINAS PENDIDIKAN - PPPK</v>
          </cell>
          <cell r="AW531" t="str">
            <v>SDN SUNGAI LULUT 07</v>
          </cell>
          <cell r="AX531" t="str">
            <v>T - 56</v>
          </cell>
        </row>
        <row r="532">
          <cell r="A532" t="str">
            <v>198508032022212022</v>
          </cell>
          <cell r="B532" t="str">
            <v>NIDA HAYATI AGUSTIN, S.Pd</v>
          </cell>
          <cell r="C532" t="str">
            <v>6303044308850007</v>
          </cell>
          <cell r="D532" t="str">
            <v>03-Aug-85</v>
          </cell>
          <cell r="F532" t="str">
            <v>JFU</v>
          </cell>
          <cell r="G532" t="str">
            <v>00</v>
          </cell>
          <cell r="H532" t="str">
            <v>III/a</v>
          </cell>
          <cell r="I532" t="str">
            <v>P3K</v>
          </cell>
          <cell r="K532" t="str">
            <v>YA</v>
          </cell>
          <cell r="M532" t="str">
            <v>GUSNUL RAMADANI</v>
          </cell>
          <cell r="N532" t="str">
            <v>122</v>
          </cell>
          <cell r="O532" t="str">
            <v>BPD KALSEL</v>
          </cell>
          <cell r="P532" t="str">
            <v>167179670732000</v>
          </cell>
          <cell r="Q532" t="str">
            <v>0010301159784</v>
          </cell>
          <cell r="R532" t="str">
            <v>K3</v>
          </cell>
          <cell r="S532">
            <v>2</v>
          </cell>
          <cell r="T532">
            <v>1</v>
          </cell>
          <cell r="U532" t="str">
            <v>3</v>
          </cell>
          <cell r="V532">
            <v>2966500</v>
          </cell>
          <cell r="W532">
            <v>296650</v>
          </cell>
          <cell r="X532">
            <v>118660</v>
          </cell>
          <cell r="Y532">
            <v>415310</v>
          </cell>
          <cell r="Z532">
            <v>0</v>
          </cell>
          <cell r="AA532">
            <v>0</v>
          </cell>
          <cell r="AB532">
            <v>0</v>
          </cell>
          <cell r="AC532">
            <v>185000</v>
          </cell>
          <cell r="AD532">
            <v>289680</v>
          </cell>
          <cell r="AE532">
            <v>0</v>
          </cell>
          <cell r="AF532">
            <v>87</v>
          </cell>
          <cell r="AG532">
            <v>142672</v>
          </cell>
          <cell r="AH532">
            <v>7120</v>
          </cell>
          <cell r="AI532">
            <v>21359</v>
          </cell>
          <cell r="AJ532">
            <v>109909</v>
          </cell>
          <cell r="AK532" t="str">
            <v>0</v>
          </cell>
          <cell r="AL532">
            <v>35668</v>
          </cell>
          <cell r="AM532">
            <v>0</v>
          </cell>
          <cell r="AN532" t="str">
            <v>0</v>
          </cell>
          <cell r="AO532">
            <v>316728</v>
          </cell>
          <cell r="AP532">
            <v>3711000</v>
          </cell>
          <cell r="AQ532">
            <v>0</v>
          </cell>
          <cell r="AR532">
            <v>0</v>
          </cell>
          <cell r="AS532" t="str">
            <v>0</v>
          </cell>
          <cell r="AT532" t="str">
            <v>0</v>
          </cell>
          <cell r="AU532" t="str">
            <v>062</v>
          </cell>
          <cell r="AV532" t="str">
            <v>DINAS PENDIDIKAN - PPPK</v>
          </cell>
          <cell r="AW532" t="str">
            <v>SDN SUNGAI LULUT 07</v>
          </cell>
          <cell r="AX532" t="str">
            <v>T - 56</v>
          </cell>
        </row>
        <row r="533">
          <cell r="A533" t="str">
            <v>197907012022212012</v>
          </cell>
          <cell r="B533" t="str">
            <v>NURUL HIKMAH, S.Pd</v>
          </cell>
          <cell r="C533" t="str">
            <v>6371024107790233</v>
          </cell>
          <cell r="D533" t="str">
            <v>01-Jul-79</v>
          </cell>
          <cell r="F533" t="str">
            <v>JFU</v>
          </cell>
          <cell r="G533" t="str">
            <v>00</v>
          </cell>
          <cell r="H533" t="str">
            <v>III/a</v>
          </cell>
          <cell r="I533" t="str">
            <v>P3K</v>
          </cell>
          <cell r="K533" t="str">
            <v>TIDAK</v>
          </cell>
          <cell r="N533" t="str">
            <v>122</v>
          </cell>
          <cell r="O533" t="str">
            <v>BPD KALSEL</v>
          </cell>
          <cell r="P533" t="str">
            <v>163019466731000</v>
          </cell>
          <cell r="Q533" t="str">
            <v>3200511106</v>
          </cell>
          <cell r="R533" t="str">
            <v>T0</v>
          </cell>
          <cell r="S533">
            <v>0</v>
          </cell>
          <cell r="T533">
            <v>0</v>
          </cell>
          <cell r="U533" t="str">
            <v>0</v>
          </cell>
          <cell r="V533">
            <v>2966500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185000</v>
          </cell>
          <cell r="AD533">
            <v>72420</v>
          </cell>
          <cell r="AE533">
            <v>0</v>
          </cell>
          <cell r="AF533">
            <v>6</v>
          </cell>
          <cell r="AG533">
            <v>126060</v>
          </cell>
          <cell r="AH533">
            <v>7120</v>
          </cell>
          <cell r="AI533">
            <v>21359</v>
          </cell>
          <cell r="AJ533">
            <v>96411</v>
          </cell>
          <cell r="AK533" t="str">
            <v>0</v>
          </cell>
          <cell r="AL533">
            <v>31515</v>
          </cell>
          <cell r="AM533">
            <v>0</v>
          </cell>
          <cell r="AN533" t="str">
            <v>0</v>
          </cell>
          <cell r="AO533">
            <v>282465</v>
          </cell>
          <cell r="AP533">
            <v>3096000</v>
          </cell>
          <cell r="AQ533">
            <v>0</v>
          </cell>
          <cell r="AR533">
            <v>0</v>
          </cell>
          <cell r="AS533" t="str">
            <v>0</v>
          </cell>
          <cell r="AT533" t="str">
            <v>0</v>
          </cell>
          <cell r="AU533" t="str">
            <v>062</v>
          </cell>
          <cell r="AV533" t="str">
            <v>DINAS PENDIDIKAN - PPPK</v>
          </cell>
          <cell r="AW533" t="str">
            <v>SDN SUNGAI LULUT 08</v>
          </cell>
          <cell r="AX533" t="str">
            <v>T - 57</v>
          </cell>
        </row>
        <row r="534">
          <cell r="A534" t="str">
            <v>199312212022211003</v>
          </cell>
          <cell r="B534" t="str">
            <v>RENDY DEPRIYANTO INFANTRIYUDA, S.Pd</v>
          </cell>
          <cell r="C534" t="str">
            <v>6371022112930001</v>
          </cell>
          <cell r="D534" t="str">
            <v>21-Dec-93</v>
          </cell>
          <cell r="F534" t="str">
            <v>JFU</v>
          </cell>
          <cell r="G534" t="str">
            <v>00</v>
          </cell>
          <cell r="H534" t="str">
            <v>III/a</v>
          </cell>
          <cell r="I534" t="str">
            <v>P3K</v>
          </cell>
          <cell r="K534" t="str">
            <v>YA</v>
          </cell>
          <cell r="L534" t="str">
            <v/>
          </cell>
          <cell r="M534" t="str">
            <v>RIZKY OCTAVIA ULANDARI, S.Pd</v>
          </cell>
          <cell r="N534" t="str">
            <v>122</v>
          </cell>
          <cell r="O534" t="str">
            <v>BPD KALSEL</v>
          </cell>
          <cell r="P534" t="str">
            <v>941422602736000</v>
          </cell>
          <cell r="Q534" t="str">
            <v>0180306002660</v>
          </cell>
          <cell r="R534" t="str">
            <v>K1</v>
          </cell>
          <cell r="S534">
            <v>0</v>
          </cell>
          <cell r="T534">
            <v>1</v>
          </cell>
          <cell r="U534" t="str">
            <v>1</v>
          </cell>
          <cell r="V534">
            <v>2966500</v>
          </cell>
          <cell r="W534">
            <v>296650</v>
          </cell>
          <cell r="X534">
            <v>0</v>
          </cell>
          <cell r="Y534">
            <v>296650</v>
          </cell>
          <cell r="Z534">
            <v>0</v>
          </cell>
          <cell r="AA534">
            <v>0</v>
          </cell>
          <cell r="AB534">
            <v>0</v>
          </cell>
          <cell r="AC534">
            <v>185000</v>
          </cell>
          <cell r="AD534">
            <v>144840</v>
          </cell>
          <cell r="AE534">
            <v>0</v>
          </cell>
          <cell r="AF534">
            <v>44</v>
          </cell>
          <cell r="AG534">
            <v>137926</v>
          </cell>
          <cell r="AH534">
            <v>7120</v>
          </cell>
          <cell r="AI534">
            <v>21359</v>
          </cell>
          <cell r="AJ534">
            <v>106052</v>
          </cell>
          <cell r="AK534" t="str">
            <v>0</v>
          </cell>
          <cell r="AL534">
            <v>34482</v>
          </cell>
          <cell r="AM534">
            <v>0</v>
          </cell>
          <cell r="AN534" t="str">
            <v>0</v>
          </cell>
          <cell r="AO534">
            <v>306939</v>
          </cell>
          <cell r="AP534">
            <v>3452500</v>
          </cell>
          <cell r="AQ534">
            <v>0</v>
          </cell>
          <cell r="AR534">
            <v>0</v>
          </cell>
          <cell r="AS534" t="str">
            <v>0</v>
          </cell>
          <cell r="AT534" t="str">
            <v>0</v>
          </cell>
          <cell r="AU534" t="str">
            <v>062</v>
          </cell>
          <cell r="AV534" t="str">
            <v>DINAS PENDIDIKAN - PPPK</v>
          </cell>
          <cell r="AW534" t="str">
            <v>SDN SUNGAI LULUT 08</v>
          </cell>
          <cell r="AX534" t="str">
            <v>T - 57</v>
          </cell>
        </row>
        <row r="535">
          <cell r="A535" t="str">
            <v>199002012022212012</v>
          </cell>
          <cell r="B535" t="str">
            <v>FEBRIANA PASARIBU, S.Pd</v>
          </cell>
          <cell r="C535" t="str">
            <v>6371054102900004</v>
          </cell>
          <cell r="D535" t="str">
            <v>01-Feb-90</v>
          </cell>
          <cell r="F535" t="str">
            <v>JFU</v>
          </cell>
          <cell r="G535" t="str">
            <v>00</v>
          </cell>
          <cell r="H535" t="str">
            <v>III/a</v>
          </cell>
          <cell r="I535" t="str">
            <v>P3K</v>
          </cell>
          <cell r="K535" t="str">
            <v>YA</v>
          </cell>
          <cell r="M535" t="str">
            <v>BOBI ENDANG. S</v>
          </cell>
          <cell r="N535" t="str">
            <v>122</v>
          </cell>
          <cell r="O535" t="str">
            <v>BPD KALSEL</v>
          </cell>
          <cell r="P535" t="str">
            <v>844163907731000</v>
          </cell>
          <cell r="Q535" t="str">
            <v>0010301166179</v>
          </cell>
          <cell r="R535" t="str">
            <v>K1</v>
          </cell>
          <cell r="S535">
            <v>0</v>
          </cell>
          <cell r="T535">
            <v>1</v>
          </cell>
          <cell r="U535" t="str">
            <v>1</v>
          </cell>
          <cell r="V535">
            <v>2966500</v>
          </cell>
          <cell r="W535">
            <v>296650</v>
          </cell>
          <cell r="X535">
            <v>0</v>
          </cell>
          <cell r="Y535">
            <v>296650</v>
          </cell>
          <cell r="Z535">
            <v>0</v>
          </cell>
          <cell r="AA535">
            <v>0</v>
          </cell>
          <cell r="AB535">
            <v>0</v>
          </cell>
          <cell r="AC535">
            <v>185000</v>
          </cell>
          <cell r="AD535">
            <v>144840</v>
          </cell>
          <cell r="AE535">
            <v>0</v>
          </cell>
          <cell r="AF535">
            <v>44</v>
          </cell>
          <cell r="AG535">
            <v>137926</v>
          </cell>
          <cell r="AH535">
            <v>7120</v>
          </cell>
          <cell r="AI535">
            <v>21359</v>
          </cell>
          <cell r="AJ535">
            <v>106052</v>
          </cell>
          <cell r="AK535" t="str">
            <v>0</v>
          </cell>
          <cell r="AL535">
            <v>34482</v>
          </cell>
          <cell r="AM535">
            <v>0</v>
          </cell>
          <cell r="AN535" t="str">
            <v>0</v>
          </cell>
          <cell r="AO535">
            <v>306939</v>
          </cell>
          <cell r="AP535">
            <v>3452500</v>
          </cell>
          <cell r="AQ535">
            <v>0</v>
          </cell>
          <cell r="AR535">
            <v>0</v>
          </cell>
          <cell r="AS535" t="str">
            <v>0</v>
          </cell>
          <cell r="AT535" t="str">
            <v>0</v>
          </cell>
          <cell r="AU535" t="str">
            <v>062</v>
          </cell>
          <cell r="AV535" t="str">
            <v>DINAS PENDIDIKAN - PPPK</v>
          </cell>
          <cell r="AW535" t="str">
            <v>SDN ANTASAN BESAR 01</v>
          </cell>
          <cell r="AX535" t="str">
            <v>TGH - 01</v>
          </cell>
        </row>
        <row r="536">
          <cell r="A536" t="str">
            <v>199212242022211001</v>
          </cell>
          <cell r="B536" t="str">
            <v>ABDIYANOR RAHMAN, S. Pd</v>
          </cell>
          <cell r="C536" t="str">
            <v>6371052412920004</v>
          </cell>
          <cell r="D536" t="str">
            <v>24-Dec-92</v>
          </cell>
          <cell r="F536" t="str">
            <v>JFU</v>
          </cell>
          <cell r="G536" t="str">
            <v>00</v>
          </cell>
          <cell r="H536" t="str">
            <v>III/a</v>
          </cell>
          <cell r="I536" t="str">
            <v>P3K</v>
          </cell>
          <cell r="K536" t="str">
            <v>YA</v>
          </cell>
          <cell r="M536" t="str">
            <v>PUSPITA NURANI ALHIKMAH</v>
          </cell>
          <cell r="N536" t="str">
            <v>122</v>
          </cell>
          <cell r="O536" t="str">
            <v>BPD KALSEL</v>
          </cell>
          <cell r="P536" t="str">
            <v>169574951731000</v>
          </cell>
          <cell r="Q536" t="str">
            <v>0010301178430</v>
          </cell>
          <cell r="R536" t="str">
            <v>K2</v>
          </cell>
          <cell r="S536">
            <v>1</v>
          </cell>
          <cell r="T536">
            <v>1</v>
          </cell>
          <cell r="U536" t="str">
            <v>2</v>
          </cell>
          <cell r="V536">
            <v>2966500</v>
          </cell>
          <cell r="W536">
            <v>296650</v>
          </cell>
          <cell r="X536">
            <v>59330</v>
          </cell>
          <cell r="Y536">
            <v>355980</v>
          </cell>
          <cell r="Z536">
            <v>0</v>
          </cell>
          <cell r="AA536">
            <v>0</v>
          </cell>
          <cell r="AB536">
            <v>0</v>
          </cell>
          <cell r="AC536">
            <v>185000</v>
          </cell>
          <cell r="AD536">
            <v>217260</v>
          </cell>
          <cell r="AE536">
            <v>0</v>
          </cell>
          <cell r="AF536">
            <v>16</v>
          </cell>
          <cell r="AG536">
            <v>140299</v>
          </cell>
          <cell r="AH536">
            <v>7120</v>
          </cell>
          <cell r="AI536">
            <v>21359</v>
          </cell>
          <cell r="AJ536">
            <v>107981</v>
          </cell>
          <cell r="AK536" t="str">
            <v>0</v>
          </cell>
          <cell r="AL536">
            <v>35075</v>
          </cell>
          <cell r="AM536">
            <v>0</v>
          </cell>
          <cell r="AN536" t="str">
            <v>0</v>
          </cell>
          <cell r="AO536">
            <v>311834</v>
          </cell>
          <cell r="AP536">
            <v>3581700</v>
          </cell>
          <cell r="AQ536">
            <v>0</v>
          </cell>
          <cell r="AR536">
            <v>0</v>
          </cell>
          <cell r="AS536" t="str">
            <v>0</v>
          </cell>
          <cell r="AT536" t="str">
            <v>0</v>
          </cell>
          <cell r="AU536" t="str">
            <v>062</v>
          </cell>
          <cell r="AV536" t="str">
            <v>DINAS PENDIDIKAN - PPPK</v>
          </cell>
          <cell r="AW536" t="str">
            <v>SDN ANTASAN BESAR 01</v>
          </cell>
          <cell r="AX536" t="str">
            <v>TGH - 01</v>
          </cell>
        </row>
        <row r="537">
          <cell r="A537" t="str">
            <v>199302052022212009</v>
          </cell>
          <cell r="B537" t="str">
            <v>YENNI FITRIANI, S.Pd</v>
          </cell>
          <cell r="C537" t="str">
            <v>6306064502930001</v>
          </cell>
          <cell r="D537" t="str">
            <v>05-Feb-93</v>
          </cell>
          <cell r="F537" t="str">
            <v>JFU</v>
          </cell>
          <cell r="G537" t="str">
            <v>00</v>
          </cell>
          <cell r="H537" t="str">
            <v>III/a</v>
          </cell>
          <cell r="I537" t="str">
            <v>P3K</v>
          </cell>
          <cell r="K537" t="str">
            <v>TIDAK</v>
          </cell>
          <cell r="N537" t="str">
            <v>122</v>
          </cell>
          <cell r="O537" t="str">
            <v>BPD KALSEL</v>
          </cell>
          <cell r="P537" t="str">
            <v>902129568733000</v>
          </cell>
          <cell r="Q537" t="str">
            <v>0010301424035</v>
          </cell>
          <cell r="R537" t="str">
            <v>T0</v>
          </cell>
          <cell r="S537">
            <v>0</v>
          </cell>
          <cell r="T537">
            <v>0</v>
          </cell>
          <cell r="U537" t="str">
            <v>0</v>
          </cell>
          <cell r="V537">
            <v>2966500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185000</v>
          </cell>
          <cell r="AD537">
            <v>72420</v>
          </cell>
          <cell r="AE537">
            <v>0</v>
          </cell>
          <cell r="AF537">
            <v>6</v>
          </cell>
          <cell r="AG537">
            <v>126060</v>
          </cell>
          <cell r="AH537">
            <v>7120</v>
          </cell>
          <cell r="AI537">
            <v>21359</v>
          </cell>
          <cell r="AJ537">
            <v>96411</v>
          </cell>
          <cell r="AK537" t="str">
            <v>0</v>
          </cell>
          <cell r="AL537">
            <v>31515</v>
          </cell>
          <cell r="AM537">
            <v>0</v>
          </cell>
          <cell r="AN537" t="str">
            <v>0</v>
          </cell>
          <cell r="AO537">
            <v>282465</v>
          </cell>
          <cell r="AP537">
            <v>3096000</v>
          </cell>
          <cell r="AQ537">
            <v>0</v>
          </cell>
          <cell r="AR537">
            <v>0</v>
          </cell>
          <cell r="AS537" t="str">
            <v>0</v>
          </cell>
          <cell r="AT537" t="str">
            <v>0</v>
          </cell>
          <cell r="AU537" t="str">
            <v>062</v>
          </cell>
          <cell r="AV537" t="str">
            <v>DINAS PENDIDIKAN - PPPK</v>
          </cell>
          <cell r="AW537" t="str">
            <v>SDN ANTASAN BESAR 01</v>
          </cell>
          <cell r="AX537" t="str">
            <v>TGH - 01</v>
          </cell>
        </row>
        <row r="538">
          <cell r="A538" t="str">
            <v>199408092022212008</v>
          </cell>
          <cell r="B538" t="str">
            <v>ENDANG ASTUTI, S.Pd</v>
          </cell>
          <cell r="C538" t="str">
            <v>6308034908940003</v>
          </cell>
          <cell r="D538" t="str">
            <v>09-Aug-94</v>
          </cell>
          <cell r="F538" t="str">
            <v>JFU</v>
          </cell>
          <cell r="G538" t="str">
            <v>00</v>
          </cell>
          <cell r="H538" t="str">
            <v>III/a</v>
          </cell>
          <cell r="I538" t="str">
            <v>P3K</v>
          </cell>
          <cell r="K538" t="str">
            <v>YA</v>
          </cell>
          <cell r="M538" t="str">
            <v>AKHMAD NAFARIN</v>
          </cell>
          <cell r="N538" t="str">
            <v>122</v>
          </cell>
          <cell r="O538" t="str">
            <v>BPD KALSEL</v>
          </cell>
          <cell r="P538" t="str">
            <v>901816603731000</v>
          </cell>
          <cell r="Q538" t="str">
            <v>0010301424042</v>
          </cell>
          <cell r="R538" t="str">
            <v>K2</v>
          </cell>
          <cell r="S538">
            <v>1</v>
          </cell>
          <cell r="T538">
            <v>1</v>
          </cell>
          <cell r="U538" t="str">
            <v>2</v>
          </cell>
          <cell r="V538">
            <v>2966500</v>
          </cell>
          <cell r="W538">
            <v>296650</v>
          </cell>
          <cell r="X538">
            <v>59330</v>
          </cell>
          <cell r="Y538">
            <v>355980</v>
          </cell>
          <cell r="Z538">
            <v>0</v>
          </cell>
          <cell r="AA538">
            <v>0</v>
          </cell>
          <cell r="AB538">
            <v>0</v>
          </cell>
          <cell r="AC538">
            <v>185000</v>
          </cell>
          <cell r="AD538">
            <v>217260</v>
          </cell>
          <cell r="AE538">
            <v>0</v>
          </cell>
          <cell r="AF538">
            <v>16</v>
          </cell>
          <cell r="AG538">
            <v>140299</v>
          </cell>
          <cell r="AH538">
            <v>7120</v>
          </cell>
          <cell r="AI538">
            <v>21359</v>
          </cell>
          <cell r="AJ538">
            <v>107981</v>
          </cell>
          <cell r="AK538" t="str">
            <v>0</v>
          </cell>
          <cell r="AL538">
            <v>35075</v>
          </cell>
          <cell r="AM538">
            <v>0</v>
          </cell>
          <cell r="AN538" t="str">
            <v>0</v>
          </cell>
          <cell r="AO538">
            <v>311834</v>
          </cell>
          <cell r="AP538">
            <v>3581700</v>
          </cell>
          <cell r="AQ538">
            <v>0</v>
          </cell>
          <cell r="AR538">
            <v>0</v>
          </cell>
          <cell r="AS538" t="str">
            <v>0</v>
          </cell>
          <cell r="AT538" t="str">
            <v>0</v>
          </cell>
          <cell r="AU538" t="str">
            <v>062</v>
          </cell>
          <cell r="AV538" t="str">
            <v>DINAS PENDIDIKAN - PPPK</v>
          </cell>
          <cell r="AW538" t="str">
            <v>SDN ANTASAN BESAR 01</v>
          </cell>
          <cell r="AX538" t="str">
            <v>TGH - 01</v>
          </cell>
        </row>
        <row r="539">
          <cell r="A539" t="str">
            <v>198410142022212009</v>
          </cell>
          <cell r="B539" t="str">
            <v>HURYA RAHMI, S.Pd</v>
          </cell>
          <cell r="C539" t="str">
            <v>6371055410840005</v>
          </cell>
          <cell r="D539" t="str">
            <v>14-Oct-84</v>
          </cell>
          <cell r="F539" t="str">
            <v>JFU</v>
          </cell>
          <cell r="G539" t="str">
            <v>00</v>
          </cell>
          <cell r="H539" t="str">
            <v>III/a</v>
          </cell>
          <cell r="I539" t="str">
            <v>P3K</v>
          </cell>
          <cell r="K539" t="str">
            <v>TIDAK</v>
          </cell>
          <cell r="N539" t="str">
            <v>122</v>
          </cell>
          <cell r="O539" t="str">
            <v>BPD KALSEL</v>
          </cell>
          <cell r="P539" t="str">
            <v>700261449731000</v>
          </cell>
          <cell r="Q539" t="str">
            <v>0010301445089</v>
          </cell>
          <cell r="R539" t="str">
            <v>T2</v>
          </cell>
          <cell r="S539">
            <v>2</v>
          </cell>
          <cell r="T539">
            <v>0</v>
          </cell>
          <cell r="U539" t="str">
            <v>2</v>
          </cell>
          <cell r="V539">
            <v>2966500</v>
          </cell>
          <cell r="W539">
            <v>0</v>
          </cell>
          <cell r="X539">
            <v>118660</v>
          </cell>
          <cell r="Y539">
            <v>118660</v>
          </cell>
          <cell r="Z539">
            <v>0</v>
          </cell>
          <cell r="AA539">
            <v>0</v>
          </cell>
          <cell r="AB539">
            <v>0</v>
          </cell>
          <cell r="AC539">
            <v>185000</v>
          </cell>
          <cell r="AD539">
            <v>217260</v>
          </cell>
          <cell r="AE539">
            <v>0</v>
          </cell>
          <cell r="AF539">
            <v>50</v>
          </cell>
          <cell r="AG539">
            <v>130806</v>
          </cell>
          <cell r="AH539">
            <v>7120</v>
          </cell>
          <cell r="AI539">
            <v>21359</v>
          </cell>
          <cell r="AJ539">
            <v>100268</v>
          </cell>
          <cell r="AK539" t="str">
            <v>0</v>
          </cell>
          <cell r="AL539">
            <v>32702</v>
          </cell>
          <cell r="AM539">
            <v>0</v>
          </cell>
          <cell r="AN539" t="str">
            <v>0</v>
          </cell>
          <cell r="AO539">
            <v>292255</v>
          </cell>
          <cell r="AP539">
            <v>3354500</v>
          </cell>
          <cell r="AQ539">
            <v>0</v>
          </cell>
          <cell r="AR539">
            <v>0</v>
          </cell>
          <cell r="AS539" t="str">
            <v>0</v>
          </cell>
          <cell r="AT539" t="str">
            <v>0</v>
          </cell>
          <cell r="AU539" t="str">
            <v>062</v>
          </cell>
          <cell r="AV539" t="str">
            <v>DINAS PENDIDIKAN - PPPK</v>
          </cell>
          <cell r="AW539" t="str">
            <v>SDN ANTASAN BESAR 07</v>
          </cell>
          <cell r="AX539" t="str">
            <v>TGH - 03</v>
          </cell>
        </row>
        <row r="540">
          <cell r="A540" t="str">
            <v>198508092022212021</v>
          </cell>
          <cell r="B540" t="str">
            <v>SUCI AGUSTINA, S.Pd.</v>
          </cell>
          <cell r="C540" t="str">
            <v>6371054908860005</v>
          </cell>
          <cell r="D540" t="str">
            <v>09-Aug-85</v>
          </cell>
          <cell r="F540" t="str">
            <v>JFU</v>
          </cell>
          <cell r="G540" t="str">
            <v>00</v>
          </cell>
          <cell r="H540" t="str">
            <v>III/a</v>
          </cell>
          <cell r="I540" t="str">
            <v>P3K</v>
          </cell>
          <cell r="K540" t="str">
            <v>YA</v>
          </cell>
          <cell r="M540" t="str">
            <v>RIJALI HADI</v>
          </cell>
          <cell r="N540" t="str">
            <v>122</v>
          </cell>
          <cell r="O540" t="str">
            <v>BPD KALSEL</v>
          </cell>
          <cell r="P540" t="str">
            <v>815737176731000</v>
          </cell>
          <cell r="Q540" t="str">
            <v>0010301163700</v>
          </cell>
          <cell r="R540" t="str">
            <v>K3</v>
          </cell>
          <cell r="S540">
            <v>2</v>
          </cell>
          <cell r="T540">
            <v>1</v>
          </cell>
          <cell r="U540" t="str">
            <v>3</v>
          </cell>
          <cell r="V540">
            <v>2966500</v>
          </cell>
          <cell r="W540">
            <v>296650</v>
          </cell>
          <cell r="X540">
            <v>118660</v>
          </cell>
          <cell r="Y540">
            <v>415310</v>
          </cell>
          <cell r="Z540">
            <v>0</v>
          </cell>
          <cell r="AA540">
            <v>0</v>
          </cell>
          <cell r="AB540">
            <v>0</v>
          </cell>
          <cell r="AC540">
            <v>185000</v>
          </cell>
          <cell r="AD540">
            <v>289680</v>
          </cell>
          <cell r="AE540">
            <v>0</v>
          </cell>
          <cell r="AF540">
            <v>87</v>
          </cell>
          <cell r="AG540">
            <v>142672</v>
          </cell>
          <cell r="AH540">
            <v>7120</v>
          </cell>
          <cell r="AI540">
            <v>21359</v>
          </cell>
          <cell r="AJ540">
            <v>109909</v>
          </cell>
          <cell r="AK540" t="str">
            <v>0</v>
          </cell>
          <cell r="AL540">
            <v>35668</v>
          </cell>
          <cell r="AM540">
            <v>0</v>
          </cell>
          <cell r="AN540" t="str">
            <v>0</v>
          </cell>
          <cell r="AO540">
            <v>316728</v>
          </cell>
          <cell r="AP540">
            <v>3711000</v>
          </cell>
          <cell r="AQ540">
            <v>0</v>
          </cell>
          <cell r="AR540">
            <v>0</v>
          </cell>
          <cell r="AS540" t="str">
            <v>0</v>
          </cell>
          <cell r="AT540" t="str">
            <v>0</v>
          </cell>
          <cell r="AU540" t="str">
            <v>062</v>
          </cell>
          <cell r="AV540" t="str">
            <v>DINAS PENDIDIKAN - PPPK</v>
          </cell>
          <cell r="AW540" t="str">
            <v>SDN ANTASAN BESAR 07</v>
          </cell>
          <cell r="AX540" t="str">
            <v>TGH - 03</v>
          </cell>
        </row>
        <row r="541">
          <cell r="A541" t="str">
            <v>198801152022211005</v>
          </cell>
          <cell r="B541" t="str">
            <v>ALI AZWAR, S.Pd</v>
          </cell>
          <cell r="C541" t="str">
            <v>6308081501880004</v>
          </cell>
          <cell r="D541" t="str">
            <v>15-Jan-88</v>
          </cell>
          <cell r="F541" t="str">
            <v>JFU</v>
          </cell>
          <cell r="G541" t="str">
            <v>00</v>
          </cell>
          <cell r="H541" t="str">
            <v>III/a</v>
          </cell>
          <cell r="I541" t="str">
            <v>P3K</v>
          </cell>
          <cell r="K541" t="str">
            <v>YA</v>
          </cell>
          <cell r="M541" t="str">
            <v>DINA KAMILIA</v>
          </cell>
          <cell r="N541" t="str">
            <v>122</v>
          </cell>
          <cell r="O541" t="str">
            <v>BPD KALSEL</v>
          </cell>
          <cell r="P541" t="str">
            <v>846091536733000</v>
          </cell>
          <cell r="Q541" t="str">
            <v>0010301170135</v>
          </cell>
          <cell r="R541" t="str">
            <v>K1</v>
          </cell>
          <cell r="S541">
            <v>0</v>
          </cell>
          <cell r="T541">
            <v>1</v>
          </cell>
          <cell r="U541" t="str">
            <v>1</v>
          </cell>
          <cell r="V541">
            <v>2966500</v>
          </cell>
          <cell r="W541">
            <v>296650</v>
          </cell>
          <cell r="X541">
            <v>0</v>
          </cell>
          <cell r="Y541">
            <v>296650</v>
          </cell>
          <cell r="Z541">
            <v>0</v>
          </cell>
          <cell r="AA541">
            <v>0</v>
          </cell>
          <cell r="AB541">
            <v>0</v>
          </cell>
          <cell r="AC541">
            <v>185000</v>
          </cell>
          <cell r="AD541">
            <v>144840</v>
          </cell>
          <cell r="AE541">
            <v>0</v>
          </cell>
          <cell r="AF541">
            <v>44</v>
          </cell>
          <cell r="AG541">
            <v>137926</v>
          </cell>
          <cell r="AH541">
            <v>7120</v>
          </cell>
          <cell r="AI541">
            <v>21359</v>
          </cell>
          <cell r="AJ541">
            <v>106052</v>
          </cell>
          <cell r="AK541" t="str">
            <v>0</v>
          </cell>
          <cell r="AL541">
            <v>34482</v>
          </cell>
          <cell r="AM541">
            <v>0</v>
          </cell>
          <cell r="AN541" t="str">
            <v>0</v>
          </cell>
          <cell r="AO541">
            <v>306939</v>
          </cell>
          <cell r="AP541">
            <v>3452500</v>
          </cell>
          <cell r="AQ541">
            <v>0</v>
          </cell>
          <cell r="AR541">
            <v>0</v>
          </cell>
          <cell r="AS541" t="str">
            <v>0</v>
          </cell>
          <cell r="AT541" t="str">
            <v>0</v>
          </cell>
          <cell r="AU541" t="str">
            <v>062</v>
          </cell>
          <cell r="AV541" t="str">
            <v>DINAS PENDIDIKAN - PPPK</v>
          </cell>
          <cell r="AW541" t="str">
            <v>SDN ANTASAN BESAR 07</v>
          </cell>
          <cell r="AX541" t="str">
            <v>TGH - 03</v>
          </cell>
        </row>
        <row r="542">
          <cell r="A542" t="str">
            <v>198807122022212009</v>
          </cell>
          <cell r="B542" t="str">
            <v>RISNA DISLIANI, S.Pd</v>
          </cell>
          <cell r="C542" t="str">
            <v>6371045207880010</v>
          </cell>
          <cell r="D542" t="str">
            <v>12-Jul-88</v>
          </cell>
          <cell r="F542" t="str">
            <v>JFU</v>
          </cell>
          <cell r="G542" t="str">
            <v>00</v>
          </cell>
          <cell r="H542" t="str">
            <v>III/a</v>
          </cell>
          <cell r="I542" t="str">
            <v>P3K</v>
          </cell>
          <cell r="K542" t="str">
            <v>YA</v>
          </cell>
          <cell r="M542" t="str">
            <v>GUSNUL YAKIN, S.SOS</v>
          </cell>
          <cell r="N542" t="str">
            <v>122</v>
          </cell>
          <cell r="O542" t="str">
            <v>BPD KALSEL</v>
          </cell>
          <cell r="P542" t="str">
            <v>847475720731000</v>
          </cell>
          <cell r="Q542" t="str">
            <v>0010301168335</v>
          </cell>
          <cell r="R542" t="str">
            <v>K2</v>
          </cell>
          <cell r="S542">
            <v>1</v>
          </cell>
          <cell r="T542">
            <v>1</v>
          </cell>
          <cell r="U542" t="str">
            <v>2</v>
          </cell>
          <cell r="V542">
            <v>2966500</v>
          </cell>
          <cell r="W542">
            <v>296650</v>
          </cell>
          <cell r="X542">
            <v>59330</v>
          </cell>
          <cell r="Y542">
            <v>355980</v>
          </cell>
          <cell r="Z542">
            <v>0</v>
          </cell>
          <cell r="AA542">
            <v>0</v>
          </cell>
          <cell r="AB542">
            <v>0</v>
          </cell>
          <cell r="AC542">
            <v>185000</v>
          </cell>
          <cell r="AD542">
            <v>217260</v>
          </cell>
          <cell r="AE542">
            <v>0</v>
          </cell>
          <cell r="AF542">
            <v>16</v>
          </cell>
          <cell r="AG542">
            <v>140299</v>
          </cell>
          <cell r="AH542">
            <v>7120</v>
          </cell>
          <cell r="AI542">
            <v>21359</v>
          </cell>
          <cell r="AJ542">
            <v>107981</v>
          </cell>
          <cell r="AK542" t="str">
            <v>0</v>
          </cell>
          <cell r="AL542">
            <v>35075</v>
          </cell>
          <cell r="AM542">
            <v>0</v>
          </cell>
          <cell r="AN542" t="str">
            <v>0</v>
          </cell>
          <cell r="AO542">
            <v>311834</v>
          </cell>
          <cell r="AP542">
            <v>3581700</v>
          </cell>
          <cell r="AQ542">
            <v>0</v>
          </cell>
          <cell r="AR542">
            <v>0</v>
          </cell>
          <cell r="AS542" t="str">
            <v>0</v>
          </cell>
          <cell r="AT542" t="str">
            <v>0</v>
          </cell>
          <cell r="AU542" t="str">
            <v>062</v>
          </cell>
          <cell r="AV542" t="str">
            <v>DINAS PENDIDIKAN - PPPK</v>
          </cell>
          <cell r="AW542" t="str">
            <v>SDN ANTASAN BESAR 07</v>
          </cell>
          <cell r="AX542" t="str">
            <v>TGH - 03</v>
          </cell>
        </row>
        <row r="543">
          <cell r="A543" t="str">
            <v>199004152022212009</v>
          </cell>
          <cell r="B543" t="str">
            <v>MURSIDAH, S.Pd</v>
          </cell>
          <cell r="C543" t="str">
            <v>6371045504900006</v>
          </cell>
          <cell r="D543" t="str">
            <v>15-Apr-90</v>
          </cell>
          <cell r="F543" t="str">
            <v>JFU</v>
          </cell>
          <cell r="G543" t="str">
            <v>00</v>
          </cell>
          <cell r="H543" t="str">
            <v>III/a</v>
          </cell>
          <cell r="I543" t="str">
            <v>P3K</v>
          </cell>
          <cell r="K543" t="str">
            <v>TIDAK</v>
          </cell>
          <cell r="N543" t="str">
            <v>122</v>
          </cell>
          <cell r="O543" t="str">
            <v>BPD KALSEL</v>
          </cell>
          <cell r="P543" t="str">
            <v>815786827731000</v>
          </cell>
          <cell r="Q543" t="str">
            <v>0170301054267</v>
          </cell>
          <cell r="R543" t="str">
            <v>T0</v>
          </cell>
          <cell r="S543">
            <v>0</v>
          </cell>
          <cell r="T543">
            <v>0</v>
          </cell>
          <cell r="U543" t="str">
            <v>0</v>
          </cell>
          <cell r="V543">
            <v>2966500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185000</v>
          </cell>
          <cell r="AD543">
            <v>72420</v>
          </cell>
          <cell r="AE543">
            <v>0</v>
          </cell>
          <cell r="AF543">
            <v>6</v>
          </cell>
          <cell r="AG543">
            <v>126060</v>
          </cell>
          <cell r="AH543">
            <v>7120</v>
          </cell>
          <cell r="AI543">
            <v>21359</v>
          </cell>
          <cell r="AJ543">
            <v>96411</v>
          </cell>
          <cell r="AK543" t="str">
            <v>0</v>
          </cell>
          <cell r="AL543">
            <v>31515</v>
          </cell>
          <cell r="AM543">
            <v>0</v>
          </cell>
          <cell r="AN543" t="str">
            <v>0</v>
          </cell>
          <cell r="AO543">
            <v>282465</v>
          </cell>
          <cell r="AP543">
            <v>3096000</v>
          </cell>
          <cell r="AQ543">
            <v>0</v>
          </cell>
          <cell r="AR543">
            <v>0</v>
          </cell>
          <cell r="AS543" t="str">
            <v>0</v>
          </cell>
          <cell r="AT543" t="str">
            <v>0</v>
          </cell>
          <cell r="AU543" t="str">
            <v>062</v>
          </cell>
          <cell r="AV543" t="str">
            <v>DINAS PENDIDIKAN - PPPK</v>
          </cell>
          <cell r="AW543" t="str">
            <v>SDN ANTASAN BESAR 07</v>
          </cell>
          <cell r="AX543" t="str">
            <v>TGH - 03</v>
          </cell>
        </row>
        <row r="544">
          <cell r="A544" t="str">
            <v>199011222022212007</v>
          </cell>
          <cell r="B544" t="str">
            <v>SITI AISYAH, S.Pd</v>
          </cell>
          <cell r="C544" t="str">
            <v>6371046211900003</v>
          </cell>
          <cell r="D544" t="str">
            <v>22-Nov-90</v>
          </cell>
          <cell r="F544" t="str">
            <v>JFU</v>
          </cell>
          <cell r="G544" t="str">
            <v>00</v>
          </cell>
          <cell r="H544" t="str">
            <v>III/a</v>
          </cell>
          <cell r="I544" t="str">
            <v>P3K</v>
          </cell>
          <cell r="K544" t="str">
            <v>YA</v>
          </cell>
          <cell r="M544" t="str">
            <v>ACH. FIRDAUSI, SE</v>
          </cell>
          <cell r="N544" t="str">
            <v>122</v>
          </cell>
          <cell r="O544" t="str">
            <v>BPD KALSEL</v>
          </cell>
          <cell r="P544" t="str">
            <v>823367487731000</v>
          </cell>
          <cell r="Q544" t="str">
            <v>0010301163509</v>
          </cell>
          <cell r="R544" t="str">
            <v>K3</v>
          </cell>
          <cell r="S544">
            <v>2</v>
          </cell>
          <cell r="T544">
            <v>1</v>
          </cell>
          <cell r="U544" t="str">
            <v>3</v>
          </cell>
          <cell r="V544">
            <v>2966500</v>
          </cell>
          <cell r="W544">
            <v>296650</v>
          </cell>
          <cell r="X544">
            <v>118660</v>
          </cell>
          <cell r="Y544">
            <v>415310</v>
          </cell>
          <cell r="Z544">
            <v>0</v>
          </cell>
          <cell r="AA544">
            <v>0</v>
          </cell>
          <cell r="AB544">
            <v>0</v>
          </cell>
          <cell r="AC544">
            <v>185000</v>
          </cell>
          <cell r="AD544">
            <v>289680</v>
          </cell>
          <cell r="AE544">
            <v>0</v>
          </cell>
          <cell r="AF544">
            <v>87</v>
          </cell>
          <cell r="AG544">
            <v>142672</v>
          </cell>
          <cell r="AH544">
            <v>7120</v>
          </cell>
          <cell r="AI544">
            <v>21359</v>
          </cell>
          <cell r="AJ544">
            <v>109909</v>
          </cell>
          <cell r="AK544" t="str">
            <v>0</v>
          </cell>
          <cell r="AL544">
            <v>35668</v>
          </cell>
          <cell r="AM544">
            <v>0</v>
          </cell>
          <cell r="AN544" t="str">
            <v>0</v>
          </cell>
          <cell r="AO544">
            <v>316728</v>
          </cell>
          <cell r="AP544">
            <v>3711000</v>
          </cell>
          <cell r="AQ544">
            <v>0</v>
          </cell>
          <cell r="AR544">
            <v>0</v>
          </cell>
          <cell r="AS544" t="str">
            <v>0</v>
          </cell>
          <cell r="AT544" t="str">
            <v>0</v>
          </cell>
          <cell r="AU544" t="str">
            <v>062</v>
          </cell>
          <cell r="AV544" t="str">
            <v>DINAS PENDIDIKAN - PPPK</v>
          </cell>
          <cell r="AW544" t="str">
            <v>SDN ANTASAN BESAR 07</v>
          </cell>
          <cell r="AX544" t="str">
            <v>TGH - 03</v>
          </cell>
        </row>
        <row r="545">
          <cell r="A545" t="str">
            <v>199510292022212006</v>
          </cell>
          <cell r="B545" t="str">
            <v>DESI NOOR MULIANA, S.Pd</v>
          </cell>
          <cell r="C545" t="str">
            <v>6310026910950001</v>
          </cell>
          <cell r="D545" t="str">
            <v>29-Oct-95</v>
          </cell>
          <cell r="F545" t="str">
            <v>JFU</v>
          </cell>
          <cell r="G545" t="str">
            <v>00</v>
          </cell>
          <cell r="H545" t="str">
            <v>III/a</v>
          </cell>
          <cell r="I545" t="str">
            <v>P3K</v>
          </cell>
          <cell r="K545" t="str">
            <v>TIDAK</v>
          </cell>
          <cell r="N545" t="str">
            <v>122</v>
          </cell>
          <cell r="O545" t="str">
            <v>BPD KALSEL</v>
          </cell>
          <cell r="P545" t="str">
            <v>639701150731000</v>
          </cell>
          <cell r="Q545" t="str">
            <v>3200522655</v>
          </cell>
          <cell r="R545" t="str">
            <v>T0</v>
          </cell>
          <cell r="S545">
            <v>0</v>
          </cell>
          <cell r="T545">
            <v>0</v>
          </cell>
          <cell r="U545" t="str">
            <v>0</v>
          </cell>
          <cell r="V545">
            <v>2966500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185000</v>
          </cell>
          <cell r="AD545">
            <v>72420</v>
          </cell>
          <cell r="AE545">
            <v>0</v>
          </cell>
          <cell r="AF545">
            <v>6</v>
          </cell>
          <cell r="AG545">
            <v>126060</v>
          </cell>
          <cell r="AH545">
            <v>7120</v>
          </cell>
          <cell r="AI545">
            <v>21359</v>
          </cell>
          <cell r="AJ545">
            <v>96411</v>
          </cell>
          <cell r="AK545" t="str">
            <v>0</v>
          </cell>
          <cell r="AL545">
            <v>31515</v>
          </cell>
          <cell r="AM545">
            <v>0</v>
          </cell>
          <cell r="AN545" t="str">
            <v>0</v>
          </cell>
          <cell r="AO545">
            <v>282465</v>
          </cell>
          <cell r="AP545">
            <v>3096000</v>
          </cell>
          <cell r="AQ545">
            <v>0</v>
          </cell>
          <cell r="AR545">
            <v>0</v>
          </cell>
          <cell r="AS545" t="str">
            <v>0</v>
          </cell>
          <cell r="AT545" t="str">
            <v>0</v>
          </cell>
          <cell r="AU545" t="str">
            <v>062</v>
          </cell>
          <cell r="AV545" t="str">
            <v>DINAS PENDIDIKAN - PPPK</v>
          </cell>
          <cell r="AW545" t="str">
            <v>SDN ANTASAN BESAR 07</v>
          </cell>
          <cell r="AX545" t="str">
            <v>TGH - 03</v>
          </cell>
        </row>
        <row r="546">
          <cell r="A546" t="str">
            <v>199607122022212012</v>
          </cell>
          <cell r="B546" t="str">
            <v>RUSMAWATI, S.Pd</v>
          </cell>
          <cell r="C546" t="str">
            <v>6371035207960007</v>
          </cell>
          <cell r="D546" t="str">
            <v>12-Jul-96</v>
          </cell>
          <cell r="F546" t="str">
            <v>JFU</v>
          </cell>
          <cell r="G546" t="str">
            <v>00</v>
          </cell>
          <cell r="H546" t="str">
            <v>III/a</v>
          </cell>
          <cell r="I546" t="str">
            <v>P3K</v>
          </cell>
          <cell r="K546" t="str">
            <v>TIDAK</v>
          </cell>
          <cell r="N546" t="str">
            <v>122</v>
          </cell>
          <cell r="O546" t="str">
            <v>BPD KALSEL</v>
          </cell>
          <cell r="P546" t="str">
            <v>913011193731000</v>
          </cell>
          <cell r="Q546" t="str">
            <v>0010301471676</v>
          </cell>
          <cell r="R546" t="str">
            <v>T0</v>
          </cell>
          <cell r="S546">
            <v>0</v>
          </cell>
          <cell r="T546">
            <v>0</v>
          </cell>
          <cell r="U546" t="str">
            <v>0</v>
          </cell>
          <cell r="V546">
            <v>2966500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185000</v>
          </cell>
          <cell r="AD546">
            <v>72420</v>
          </cell>
          <cell r="AE546">
            <v>0</v>
          </cell>
          <cell r="AF546">
            <v>6</v>
          </cell>
          <cell r="AG546">
            <v>126060</v>
          </cell>
          <cell r="AH546">
            <v>7120</v>
          </cell>
          <cell r="AI546">
            <v>21359</v>
          </cell>
          <cell r="AJ546">
            <v>96411</v>
          </cell>
          <cell r="AK546" t="str">
            <v>0</v>
          </cell>
          <cell r="AL546">
            <v>31515</v>
          </cell>
          <cell r="AM546">
            <v>0</v>
          </cell>
          <cell r="AN546" t="str">
            <v>0</v>
          </cell>
          <cell r="AO546">
            <v>282465</v>
          </cell>
          <cell r="AP546">
            <v>3096000</v>
          </cell>
          <cell r="AQ546">
            <v>0</v>
          </cell>
          <cell r="AR546">
            <v>0</v>
          </cell>
          <cell r="AS546" t="str">
            <v>0</v>
          </cell>
          <cell r="AT546" t="str">
            <v>0</v>
          </cell>
          <cell r="AU546" t="str">
            <v>062</v>
          </cell>
          <cell r="AV546" t="str">
            <v>DINAS PENDIDIKAN - PPPK</v>
          </cell>
          <cell r="AW546" t="str">
            <v>SDN ANTASAN BESAR 07</v>
          </cell>
          <cell r="AX546" t="str">
            <v>TGH - 03</v>
          </cell>
        </row>
        <row r="547">
          <cell r="A547" t="str">
            <v>197805172022212007</v>
          </cell>
          <cell r="B547" t="str">
            <v>MURIANNUR HAMISAH, S.Pd</v>
          </cell>
          <cell r="C547" t="str">
            <v>6371025705780004</v>
          </cell>
          <cell r="D547" t="str">
            <v>17-May-78</v>
          </cell>
          <cell r="F547" t="str">
            <v>JFU</v>
          </cell>
          <cell r="G547" t="str">
            <v>00</v>
          </cell>
          <cell r="H547" t="str">
            <v>III/a</v>
          </cell>
          <cell r="I547" t="str">
            <v>P3K</v>
          </cell>
          <cell r="K547" t="str">
            <v>TIDAK</v>
          </cell>
          <cell r="N547" t="str">
            <v>122</v>
          </cell>
          <cell r="O547" t="str">
            <v>BPD KALSEL</v>
          </cell>
          <cell r="P547" t="str">
            <v>845480532731000</v>
          </cell>
          <cell r="Q547" t="str">
            <v>0010301155900</v>
          </cell>
          <cell r="R547" t="str">
            <v>T0</v>
          </cell>
          <cell r="S547">
            <v>0</v>
          </cell>
          <cell r="T547">
            <v>0</v>
          </cell>
          <cell r="U547" t="str">
            <v>0</v>
          </cell>
          <cell r="V547">
            <v>2966500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185000</v>
          </cell>
          <cell r="AD547">
            <v>72420</v>
          </cell>
          <cell r="AE547">
            <v>0</v>
          </cell>
          <cell r="AF547">
            <v>6</v>
          </cell>
          <cell r="AG547">
            <v>126060</v>
          </cell>
          <cell r="AH547">
            <v>7120</v>
          </cell>
          <cell r="AI547">
            <v>21359</v>
          </cell>
          <cell r="AJ547">
            <v>96411</v>
          </cell>
          <cell r="AK547" t="str">
            <v>0</v>
          </cell>
          <cell r="AL547">
            <v>31515</v>
          </cell>
          <cell r="AM547">
            <v>0</v>
          </cell>
          <cell r="AN547" t="str">
            <v>0</v>
          </cell>
          <cell r="AO547">
            <v>282465</v>
          </cell>
          <cell r="AP547">
            <v>3096000</v>
          </cell>
          <cell r="AQ547">
            <v>0</v>
          </cell>
          <cell r="AR547">
            <v>0</v>
          </cell>
          <cell r="AS547" t="str">
            <v>0</v>
          </cell>
          <cell r="AT547" t="str">
            <v>0</v>
          </cell>
          <cell r="AU547" t="str">
            <v>062</v>
          </cell>
          <cell r="AV547" t="str">
            <v>DINAS PENDIDIKAN - PPPK</v>
          </cell>
          <cell r="AW547" t="str">
            <v>SDN GADANG 02</v>
          </cell>
          <cell r="AX547" t="str">
            <v>TGH - 05</v>
          </cell>
        </row>
        <row r="548">
          <cell r="A548" t="str">
            <v>198309222022212015</v>
          </cell>
          <cell r="B548" t="str">
            <v>SUTARNI, S.Pd.</v>
          </cell>
          <cell r="C548" t="str">
            <v>6371056209830003</v>
          </cell>
          <cell r="D548" t="str">
            <v>22-Sep-83</v>
          </cell>
          <cell r="F548" t="str">
            <v>JFU</v>
          </cell>
          <cell r="G548" t="str">
            <v>00</v>
          </cell>
          <cell r="H548" t="str">
            <v>III/a</v>
          </cell>
          <cell r="I548" t="str">
            <v>P3K</v>
          </cell>
          <cell r="K548" t="str">
            <v>YA</v>
          </cell>
          <cell r="M548" t="str">
            <v>M.ARDIANSYAH</v>
          </cell>
          <cell r="N548" t="str">
            <v>122</v>
          </cell>
          <cell r="O548" t="str">
            <v>BPD KALSEL</v>
          </cell>
          <cell r="P548" t="str">
            <v>167320555731000</v>
          </cell>
          <cell r="Q548" t="str">
            <v>0010301155482</v>
          </cell>
          <cell r="R548" t="str">
            <v>K3</v>
          </cell>
          <cell r="S548">
            <v>2</v>
          </cell>
          <cell r="T548">
            <v>1</v>
          </cell>
          <cell r="U548" t="str">
            <v>3</v>
          </cell>
          <cell r="V548">
            <v>2966500</v>
          </cell>
          <cell r="W548">
            <v>296650</v>
          </cell>
          <cell r="X548">
            <v>118660</v>
          </cell>
          <cell r="Y548">
            <v>415310</v>
          </cell>
          <cell r="Z548">
            <v>0</v>
          </cell>
          <cell r="AA548">
            <v>0</v>
          </cell>
          <cell r="AB548">
            <v>0</v>
          </cell>
          <cell r="AC548">
            <v>185000</v>
          </cell>
          <cell r="AD548">
            <v>289680</v>
          </cell>
          <cell r="AE548">
            <v>0</v>
          </cell>
          <cell r="AF548">
            <v>87</v>
          </cell>
          <cell r="AG548">
            <v>142672</v>
          </cell>
          <cell r="AH548">
            <v>7120</v>
          </cell>
          <cell r="AI548">
            <v>21359</v>
          </cell>
          <cell r="AJ548">
            <v>109909</v>
          </cell>
          <cell r="AK548" t="str">
            <v>0</v>
          </cell>
          <cell r="AL548">
            <v>35668</v>
          </cell>
          <cell r="AM548">
            <v>0</v>
          </cell>
          <cell r="AN548" t="str">
            <v>0</v>
          </cell>
          <cell r="AO548">
            <v>316728</v>
          </cell>
          <cell r="AP548">
            <v>3711000</v>
          </cell>
          <cell r="AQ548">
            <v>0</v>
          </cell>
          <cell r="AR548">
            <v>0</v>
          </cell>
          <cell r="AS548" t="str">
            <v>0</v>
          </cell>
          <cell r="AT548" t="str">
            <v>0</v>
          </cell>
          <cell r="AU548" t="str">
            <v>062</v>
          </cell>
          <cell r="AV548" t="str">
            <v>DINAS PENDIDIKAN - PPPK</v>
          </cell>
          <cell r="AW548" t="str">
            <v>SDN GADANG 02</v>
          </cell>
          <cell r="AX548" t="str">
            <v>TGH - 05</v>
          </cell>
        </row>
        <row r="549">
          <cell r="A549" t="str">
            <v>198612122022211003</v>
          </cell>
          <cell r="B549" t="str">
            <v>RAHMADI, S.Pd.I</v>
          </cell>
          <cell r="C549" t="str">
            <v>6304051212860006</v>
          </cell>
          <cell r="D549" t="str">
            <v>12-Dec-86</v>
          </cell>
          <cell r="F549" t="str">
            <v>JFU</v>
          </cell>
          <cell r="G549" t="str">
            <v>00</v>
          </cell>
          <cell r="H549" t="str">
            <v>III/a</v>
          </cell>
          <cell r="I549" t="str">
            <v>P3K</v>
          </cell>
          <cell r="K549" t="str">
            <v>YA</v>
          </cell>
          <cell r="M549" t="str">
            <v>LENY RAMDINAH</v>
          </cell>
          <cell r="N549" t="str">
            <v>122</v>
          </cell>
          <cell r="O549" t="str">
            <v>BPD KALSEL</v>
          </cell>
          <cell r="P549" t="str">
            <v>838319903731000</v>
          </cell>
          <cell r="Q549" t="str">
            <v>0010301464809</v>
          </cell>
          <cell r="R549" t="str">
            <v>K2</v>
          </cell>
          <cell r="S549">
            <v>1</v>
          </cell>
          <cell r="T549">
            <v>1</v>
          </cell>
          <cell r="U549" t="str">
            <v>2</v>
          </cell>
          <cell r="V549">
            <v>2966500</v>
          </cell>
          <cell r="W549">
            <v>296650</v>
          </cell>
          <cell r="X549">
            <v>59330</v>
          </cell>
          <cell r="Y549">
            <v>355980</v>
          </cell>
          <cell r="Z549">
            <v>0</v>
          </cell>
          <cell r="AA549">
            <v>0</v>
          </cell>
          <cell r="AB549">
            <v>0</v>
          </cell>
          <cell r="AC549">
            <v>185000</v>
          </cell>
          <cell r="AD549">
            <v>217260</v>
          </cell>
          <cell r="AE549">
            <v>0</v>
          </cell>
          <cell r="AF549">
            <v>16</v>
          </cell>
          <cell r="AG549">
            <v>140299</v>
          </cell>
          <cell r="AH549">
            <v>7120</v>
          </cell>
          <cell r="AI549">
            <v>21359</v>
          </cell>
          <cell r="AJ549">
            <v>107981</v>
          </cell>
          <cell r="AK549" t="str">
            <v>0</v>
          </cell>
          <cell r="AL549">
            <v>35075</v>
          </cell>
          <cell r="AM549">
            <v>0</v>
          </cell>
          <cell r="AN549" t="str">
            <v>0</v>
          </cell>
          <cell r="AO549">
            <v>311834</v>
          </cell>
          <cell r="AP549">
            <v>3581700</v>
          </cell>
          <cell r="AQ549">
            <v>0</v>
          </cell>
          <cell r="AR549">
            <v>0</v>
          </cell>
          <cell r="AS549" t="str">
            <v>0</v>
          </cell>
          <cell r="AT549" t="str">
            <v>0</v>
          </cell>
          <cell r="AU549" t="str">
            <v>062</v>
          </cell>
          <cell r="AV549" t="str">
            <v>DINAS PENDIDIKAN - PPPK</v>
          </cell>
          <cell r="AW549" t="str">
            <v>SDN GADANG 02</v>
          </cell>
          <cell r="AX549" t="str">
            <v>TGH - 05</v>
          </cell>
        </row>
        <row r="550">
          <cell r="A550" t="str">
            <v>199008122022211004</v>
          </cell>
          <cell r="B550" t="str">
            <v>MUHAMMAD TAUFIQURRAHMAN, S.Pd</v>
          </cell>
          <cell r="C550" t="str">
            <v>6371021208900016</v>
          </cell>
          <cell r="D550" t="str">
            <v>12-Aug-90</v>
          </cell>
          <cell r="F550" t="str">
            <v>JFU</v>
          </cell>
          <cell r="G550" t="str">
            <v>00</v>
          </cell>
          <cell r="H550" t="str">
            <v>III/a</v>
          </cell>
          <cell r="I550" t="str">
            <v>P3K</v>
          </cell>
          <cell r="K550" t="str">
            <v>TIDAK</v>
          </cell>
          <cell r="N550" t="str">
            <v>122</v>
          </cell>
          <cell r="O550" t="str">
            <v>BPD KALSEL</v>
          </cell>
          <cell r="P550" t="str">
            <v>845481027731000</v>
          </cell>
          <cell r="Q550" t="str">
            <v>0010301173806</v>
          </cell>
          <cell r="R550" t="str">
            <v>T0</v>
          </cell>
          <cell r="S550">
            <v>0</v>
          </cell>
          <cell r="T550">
            <v>0</v>
          </cell>
          <cell r="U550" t="str">
            <v>0</v>
          </cell>
          <cell r="V550">
            <v>2966500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185000</v>
          </cell>
          <cell r="AD550">
            <v>72420</v>
          </cell>
          <cell r="AE550">
            <v>0</v>
          </cell>
          <cell r="AF550">
            <v>6</v>
          </cell>
          <cell r="AG550">
            <v>126060</v>
          </cell>
          <cell r="AH550">
            <v>7120</v>
          </cell>
          <cell r="AI550">
            <v>21359</v>
          </cell>
          <cell r="AJ550">
            <v>96411</v>
          </cell>
          <cell r="AK550" t="str">
            <v>0</v>
          </cell>
          <cell r="AL550">
            <v>31515</v>
          </cell>
          <cell r="AM550">
            <v>0</v>
          </cell>
          <cell r="AN550" t="str">
            <v>0</v>
          </cell>
          <cell r="AO550">
            <v>282465</v>
          </cell>
          <cell r="AP550">
            <v>3096000</v>
          </cell>
          <cell r="AQ550">
            <v>0</v>
          </cell>
          <cell r="AR550">
            <v>0</v>
          </cell>
          <cell r="AS550" t="str">
            <v>0</v>
          </cell>
          <cell r="AT550" t="str">
            <v>0</v>
          </cell>
          <cell r="AU550" t="str">
            <v>062</v>
          </cell>
          <cell r="AV550" t="str">
            <v>DINAS PENDIDIKAN - PPPK</v>
          </cell>
          <cell r="AW550" t="str">
            <v>SDN GADANG 02</v>
          </cell>
          <cell r="AX550" t="str">
            <v>TGH - 05</v>
          </cell>
        </row>
        <row r="551">
          <cell r="A551" t="str">
            <v>199009262022212006</v>
          </cell>
          <cell r="B551" t="str">
            <v>ARBAINAH, S.Pd</v>
          </cell>
          <cell r="C551" t="str">
            <v>6371016609900008</v>
          </cell>
          <cell r="D551" t="str">
            <v>26-Sep-90</v>
          </cell>
          <cell r="F551" t="str">
            <v>JFU</v>
          </cell>
          <cell r="G551" t="str">
            <v>00</v>
          </cell>
          <cell r="H551" t="str">
            <v>III/a</v>
          </cell>
          <cell r="I551" t="str">
            <v>P3K</v>
          </cell>
          <cell r="K551" t="str">
            <v>TIDAK</v>
          </cell>
          <cell r="N551" t="str">
            <v>122</v>
          </cell>
          <cell r="O551" t="str">
            <v>BPD KALSEL</v>
          </cell>
          <cell r="P551" t="str">
            <v>167386077731000</v>
          </cell>
          <cell r="Q551" t="str">
            <v>0010301405673</v>
          </cell>
          <cell r="R551" t="str">
            <v>T0</v>
          </cell>
          <cell r="S551">
            <v>0</v>
          </cell>
          <cell r="T551">
            <v>0</v>
          </cell>
          <cell r="U551" t="str">
            <v>0</v>
          </cell>
          <cell r="V551">
            <v>2966500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185000</v>
          </cell>
          <cell r="AD551">
            <v>72420</v>
          </cell>
          <cell r="AE551">
            <v>0</v>
          </cell>
          <cell r="AF551">
            <v>6</v>
          </cell>
          <cell r="AG551">
            <v>126060</v>
          </cell>
          <cell r="AH551">
            <v>7120</v>
          </cell>
          <cell r="AI551">
            <v>21359</v>
          </cell>
          <cell r="AJ551">
            <v>96411</v>
          </cell>
          <cell r="AK551" t="str">
            <v>0</v>
          </cell>
          <cell r="AL551">
            <v>31515</v>
          </cell>
          <cell r="AM551">
            <v>0</v>
          </cell>
          <cell r="AN551" t="str">
            <v>0</v>
          </cell>
          <cell r="AO551">
            <v>282465</v>
          </cell>
          <cell r="AP551">
            <v>3096000</v>
          </cell>
          <cell r="AQ551">
            <v>0</v>
          </cell>
          <cell r="AR551">
            <v>0</v>
          </cell>
          <cell r="AS551" t="str">
            <v>0</v>
          </cell>
          <cell r="AT551" t="str">
            <v>0</v>
          </cell>
          <cell r="AU551" t="str">
            <v>062</v>
          </cell>
          <cell r="AV551" t="str">
            <v>DINAS PENDIDIKAN - PPPK</v>
          </cell>
          <cell r="AW551" t="str">
            <v>SDN GADANG 02</v>
          </cell>
          <cell r="AX551" t="str">
            <v>TGH - 05</v>
          </cell>
        </row>
        <row r="552">
          <cell r="A552" t="str">
            <v>199506142022212009</v>
          </cell>
          <cell r="B552" t="str">
            <v>BELLA ANALINA, S.Pd</v>
          </cell>
          <cell r="C552" t="str">
            <v>6304165406950001</v>
          </cell>
          <cell r="D552" t="str">
            <v>14-Jun-95</v>
          </cell>
          <cell r="F552" t="str">
            <v>JFU</v>
          </cell>
          <cell r="G552" t="str">
            <v>00</v>
          </cell>
          <cell r="H552" t="str">
            <v>III/a</v>
          </cell>
          <cell r="I552" t="str">
            <v>P3K</v>
          </cell>
          <cell r="K552" t="str">
            <v>TIDAK</v>
          </cell>
          <cell r="N552" t="str">
            <v>122</v>
          </cell>
          <cell r="O552" t="str">
            <v>BPD KALSEL</v>
          </cell>
          <cell r="P552" t="str">
            <v>902778349731000</v>
          </cell>
          <cell r="Q552" t="str">
            <v>0010301445583</v>
          </cell>
          <cell r="R552" t="str">
            <v>T0</v>
          </cell>
          <cell r="S552">
            <v>0</v>
          </cell>
          <cell r="T552">
            <v>0</v>
          </cell>
          <cell r="U552" t="str">
            <v>0</v>
          </cell>
          <cell r="V552">
            <v>2966500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185000</v>
          </cell>
          <cell r="AD552">
            <v>72420</v>
          </cell>
          <cell r="AE552">
            <v>0</v>
          </cell>
          <cell r="AF552">
            <v>6</v>
          </cell>
          <cell r="AG552">
            <v>126060</v>
          </cell>
          <cell r="AH552">
            <v>7120</v>
          </cell>
          <cell r="AI552">
            <v>21359</v>
          </cell>
          <cell r="AJ552">
            <v>96411</v>
          </cell>
          <cell r="AK552" t="str">
            <v>0</v>
          </cell>
          <cell r="AL552">
            <v>31515</v>
          </cell>
          <cell r="AM552">
            <v>0</v>
          </cell>
          <cell r="AN552" t="str">
            <v>0</v>
          </cell>
          <cell r="AO552">
            <v>282465</v>
          </cell>
          <cell r="AP552">
            <v>3096000</v>
          </cell>
          <cell r="AQ552">
            <v>0</v>
          </cell>
          <cell r="AR552">
            <v>0</v>
          </cell>
          <cell r="AS552" t="str">
            <v>0</v>
          </cell>
          <cell r="AT552" t="str">
            <v>0</v>
          </cell>
          <cell r="AU552" t="str">
            <v>062</v>
          </cell>
          <cell r="AV552" t="str">
            <v>DINAS PENDIDIKAN - PPPK</v>
          </cell>
          <cell r="AW552" t="str">
            <v>SDN GADANG 02</v>
          </cell>
          <cell r="AX552" t="str">
            <v>TGH - 05</v>
          </cell>
        </row>
        <row r="553">
          <cell r="A553" t="str">
            <v>197409192022211001</v>
          </cell>
          <cell r="B553" t="str">
            <v>ROKHAILIS FAHMI, S.Pd.I</v>
          </cell>
          <cell r="C553" t="str">
            <v>6371041909740003</v>
          </cell>
          <cell r="D553" t="str">
            <v>19-Sep-74</v>
          </cell>
          <cell r="F553" t="str">
            <v>JFU</v>
          </cell>
          <cell r="G553" t="str">
            <v>00</v>
          </cell>
          <cell r="H553" t="str">
            <v>III/a</v>
          </cell>
          <cell r="I553" t="str">
            <v>P3K</v>
          </cell>
          <cell r="K553" t="str">
            <v>YA</v>
          </cell>
          <cell r="M553" t="str">
            <v>NURHIDAYAH,S.IP</v>
          </cell>
          <cell r="N553" t="str">
            <v>122</v>
          </cell>
          <cell r="O553" t="str">
            <v>BPD KALSEL</v>
          </cell>
          <cell r="P553" t="str">
            <v>160247649731000</v>
          </cell>
          <cell r="Q553" t="str">
            <v>3200512234</v>
          </cell>
          <cell r="R553" t="str">
            <v>K3</v>
          </cell>
          <cell r="S553">
            <v>2</v>
          </cell>
          <cell r="T553">
            <v>1</v>
          </cell>
          <cell r="U553" t="str">
            <v>3</v>
          </cell>
          <cell r="V553">
            <v>2966500</v>
          </cell>
          <cell r="W553">
            <v>296650</v>
          </cell>
          <cell r="X553">
            <v>118660</v>
          </cell>
          <cell r="Y553">
            <v>415310</v>
          </cell>
          <cell r="Z553">
            <v>0</v>
          </cell>
          <cell r="AA553">
            <v>0</v>
          </cell>
          <cell r="AB553">
            <v>0</v>
          </cell>
          <cell r="AC553">
            <v>185000</v>
          </cell>
          <cell r="AD553">
            <v>289680</v>
          </cell>
          <cell r="AE553">
            <v>0</v>
          </cell>
          <cell r="AF553">
            <v>87</v>
          </cell>
          <cell r="AG553">
            <v>142672</v>
          </cell>
          <cell r="AH553">
            <v>7120</v>
          </cell>
          <cell r="AI553">
            <v>21359</v>
          </cell>
          <cell r="AJ553">
            <v>109909</v>
          </cell>
          <cell r="AK553" t="str">
            <v>0</v>
          </cell>
          <cell r="AL553">
            <v>35668</v>
          </cell>
          <cell r="AM553">
            <v>0</v>
          </cell>
          <cell r="AN553" t="str">
            <v>0</v>
          </cell>
          <cell r="AO553">
            <v>316728</v>
          </cell>
          <cell r="AP553">
            <v>3711000</v>
          </cell>
          <cell r="AQ553">
            <v>0</v>
          </cell>
          <cell r="AR553">
            <v>0</v>
          </cell>
          <cell r="AS553" t="str">
            <v>0</v>
          </cell>
          <cell r="AT553" t="str">
            <v>0</v>
          </cell>
          <cell r="AU553" t="str">
            <v>062</v>
          </cell>
          <cell r="AV553" t="str">
            <v>DINAS PENDIDIKAN - PPPK</v>
          </cell>
          <cell r="AW553" t="str">
            <v>SDN MAWAR 02</v>
          </cell>
          <cell r="AX553" t="str">
            <v>TGH - 11</v>
          </cell>
        </row>
        <row r="554">
          <cell r="A554" t="str">
            <v>197910022022212005</v>
          </cell>
          <cell r="B554" t="str">
            <v>TUTY LESTARI, S.Pd</v>
          </cell>
          <cell r="C554" t="str">
            <v>6371034210790012</v>
          </cell>
          <cell r="D554" t="str">
            <v>02-Oct-79</v>
          </cell>
          <cell r="F554" t="str">
            <v>JFU</v>
          </cell>
          <cell r="G554" t="str">
            <v>00</v>
          </cell>
          <cell r="H554" t="str">
            <v>III/a</v>
          </cell>
          <cell r="I554" t="str">
            <v>P3K</v>
          </cell>
          <cell r="K554" t="str">
            <v>YA</v>
          </cell>
          <cell r="M554" t="str">
            <v>SUSILO BANI PURBOYO S,SOS</v>
          </cell>
          <cell r="N554" t="str">
            <v>122</v>
          </cell>
          <cell r="O554" t="str">
            <v>BPD KALSEL</v>
          </cell>
          <cell r="P554" t="str">
            <v>166384461731000</v>
          </cell>
          <cell r="Q554" t="str">
            <v>3200544942</v>
          </cell>
          <cell r="R554" t="str">
            <v>K3</v>
          </cell>
          <cell r="S554">
            <v>2</v>
          </cell>
          <cell r="T554">
            <v>1</v>
          </cell>
          <cell r="U554" t="str">
            <v>3</v>
          </cell>
          <cell r="V554">
            <v>2966500</v>
          </cell>
          <cell r="W554">
            <v>296650</v>
          </cell>
          <cell r="X554">
            <v>118660</v>
          </cell>
          <cell r="Y554">
            <v>415310</v>
          </cell>
          <cell r="Z554">
            <v>0</v>
          </cell>
          <cell r="AA554">
            <v>0</v>
          </cell>
          <cell r="AB554">
            <v>0</v>
          </cell>
          <cell r="AC554">
            <v>185000</v>
          </cell>
          <cell r="AD554">
            <v>289680</v>
          </cell>
          <cell r="AE554">
            <v>0</v>
          </cell>
          <cell r="AF554">
            <v>87</v>
          </cell>
          <cell r="AG554">
            <v>142672</v>
          </cell>
          <cell r="AH554">
            <v>7120</v>
          </cell>
          <cell r="AI554">
            <v>21359</v>
          </cell>
          <cell r="AJ554">
            <v>109909</v>
          </cell>
          <cell r="AK554" t="str">
            <v>0</v>
          </cell>
          <cell r="AL554">
            <v>35668</v>
          </cell>
          <cell r="AM554">
            <v>0</v>
          </cell>
          <cell r="AN554" t="str">
            <v>0</v>
          </cell>
          <cell r="AO554">
            <v>316728</v>
          </cell>
          <cell r="AP554">
            <v>3711000</v>
          </cell>
          <cell r="AQ554">
            <v>0</v>
          </cell>
          <cell r="AR554">
            <v>0</v>
          </cell>
          <cell r="AS554" t="str">
            <v>0</v>
          </cell>
          <cell r="AT554" t="str">
            <v>0</v>
          </cell>
          <cell r="AU554" t="str">
            <v>062</v>
          </cell>
          <cell r="AV554" t="str">
            <v>DINAS PENDIDIKAN - PPPK</v>
          </cell>
          <cell r="AW554" t="str">
            <v>SDN MAWAR 02</v>
          </cell>
          <cell r="AX554" t="str">
            <v>TGH - 11</v>
          </cell>
        </row>
        <row r="555">
          <cell r="A555" t="str">
            <v>198003232022212012</v>
          </cell>
          <cell r="B555" t="str">
            <v>HESTI WIYANI, S.Pd</v>
          </cell>
          <cell r="C555" t="str">
            <v>6371056303800006</v>
          </cell>
          <cell r="D555" t="str">
            <v>23-Mar-80</v>
          </cell>
          <cell r="F555" t="str">
            <v>JFU</v>
          </cell>
          <cell r="G555" t="str">
            <v>00</v>
          </cell>
          <cell r="H555" t="str">
            <v>III/a</v>
          </cell>
          <cell r="I555" t="str">
            <v>P3K</v>
          </cell>
          <cell r="K555" t="str">
            <v>TIDAK</v>
          </cell>
          <cell r="N555" t="str">
            <v>122</v>
          </cell>
          <cell r="O555" t="str">
            <v>BPD KALSEL</v>
          </cell>
          <cell r="P555" t="str">
            <v>167253103731000</v>
          </cell>
          <cell r="Q555" t="str">
            <v>0010301162983</v>
          </cell>
          <cell r="R555" t="str">
            <v>T2</v>
          </cell>
          <cell r="S555">
            <v>2</v>
          </cell>
          <cell r="T555">
            <v>0</v>
          </cell>
          <cell r="U555" t="str">
            <v>2</v>
          </cell>
          <cell r="V555">
            <v>2966500</v>
          </cell>
          <cell r="W555">
            <v>0</v>
          </cell>
          <cell r="X555">
            <v>118660</v>
          </cell>
          <cell r="Y555">
            <v>118660</v>
          </cell>
          <cell r="Z555">
            <v>0</v>
          </cell>
          <cell r="AA555">
            <v>0</v>
          </cell>
          <cell r="AB555">
            <v>0</v>
          </cell>
          <cell r="AC555">
            <v>185000</v>
          </cell>
          <cell r="AD555">
            <v>217260</v>
          </cell>
          <cell r="AE555">
            <v>0</v>
          </cell>
          <cell r="AF555">
            <v>50</v>
          </cell>
          <cell r="AG555">
            <v>130806</v>
          </cell>
          <cell r="AH555">
            <v>7120</v>
          </cell>
          <cell r="AI555">
            <v>21359</v>
          </cell>
          <cell r="AJ555">
            <v>100268</v>
          </cell>
          <cell r="AK555" t="str">
            <v>0</v>
          </cell>
          <cell r="AL555">
            <v>32702</v>
          </cell>
          <cell r="AM555">
            <v>0</v>
          </cell>
          <cell r="AN555" t="str">
            <v>0</v>
          </cell>
          <cell r="AO555">
            <v>292255</v>
          </cell>
          <cell r="AP555">
            <v>3354500</v>
          </cell>
          <cell r="AQ555">
            <v>0</v>
          </cell>
          <cell r="AR555">
            <v>0</v>
          </cell>
          <cell r="AS555" t="str">
            <v>0</v>
          </cell>
          <cell r="AT555" t="str">
            <v>0</v>
          </cell>
          <cell r="AU555" t="str">
            <v>062</v>
          </cell>
          <cell r="AV555" t="str">
            <v>DINAS PENDIDIKAN - PPPK</v>
          </cell>
          <cell r="AW555" t="str">
            <v>SDN MAWAR 02</v>
          </cell>
          <cell r="AX555" t="str">
            <v>TGH - 11</v>
          </cell>
        </row>
        <row r="556">
          <cell r="A556" t="str">
            <v>198009202022212010</v>
          </cell>
          <cell r="B556" t="str">
            <v>MARYANA, S.Pd</v>
          </cell>
          <cell r="C556" t="str">
            <v>6371016009800011</v>
          </cell>
          <cell r="D556" t="str">
            <v>20-Sep-80</v>
          </cell>
          <cell r="F556" t="str">
            <v>JFU</v>
          </cell>
          <cell r="G556" t="str">
            <v>00</v>
          </cell>
          <cell r="H556" t="str">
            <v>III/a</v>
          </cell>
          <cell r="I556" t="str">
            <v>P3K</v>
          </cell>
          <cell r="K556" t="str">
            <v>YA</v>
          </cell>
          <cell r="M556" t="str">
            <v>MUAD</v>
          </cell>
          <cell r="N556" t="str">
            <v>122</v>
          </cell>
          <cell r="O556" t="str">
            <v>BPD KALSEL</v>
          </cell>
          <cell r="P556" t="str">
            <v>167253095731000</v>
          </cell>
          <cell r="Q556" t="str">
            <v>0010301123822</v>
          </cell>
          <cell r="R556" t="str">
            <v>K1</v>
          </cell>
          <cell r="S556">
            <v>0</v>
          </cell>
          <cell r="T556">
            <v>1</v>
          </cell>
          <cell r="U556" t="str">
            <v>1</v>
          </cell>
          <cell r="V556">
            <v>2966500</v>
          </cell>
          <cell r="W556">
            <v>296650</v>
          </cell>
          <cell r="X556">
            <v>0</v>
          </cell>
          <cell r="Y556">
            <v>296650</v>
          </cell>
          <cell r="Z556">
            <v>0</v>
          </cell>
          <cell r="AA556">
            <v>0</v>
          </cell>
          <cell r="AB556">
            <v>0</v>
          </cell>
          <cell r="AC556">
            <v>185000</v>
          </cell>
          <cell r="AD556">
            <v>144840</v>
          </cell>
          <cell r="AE556">
            <v>0</v>
          </cell>
          <cell r="AF556">
            <v>44</v>
          </cell>
          <cell r="AG556">
            <v>137926</v>
          </cell>
          <cell r="AH556">
            <v>7120</v>
          </cell>
          <cell r="AI556">
            <v>21359</v>
          </cell>
          <cell r="AJ556">
            <v>106052</v>
          </cell>
          <cell r="AK556" t="str">
            <v>0</v>
          </cell>
          <cell r="AL556">
            <v>34482</v>
          </cell>
          <cell r="AM556">
            <v>0</v>
          </cell>
          <cell r="AN556" t="str">
            <v>0</v>
          </cell>
          <cell r="AO556">
            <v>306939</v>
          </cell>
          <cell r="AP556">
            <v>3452500</v>
          </cell>
          <cell r="AQ556">
            <v>0</v>
          </cell>
          <cell r="AR556">
            <v>0</v>
          </cell>
          <cell r="AS556" t="str">
            <v>0</v>
          </cell>
          <cell r="AT556" t="str">
            <v>0</v>
          </cell>
          <cell r="AU556" t="str">
            <v>062</v>
          </cell>
          <cell r="AV556" t="str">
            <v>DINAS PENDIDIKAN - PPPK</v>
          </cell>
          <cell r="AW556" t="str">
            <v>SDN MAWAR 02</v>
          </cell>
          <cell r="AX556" t="str">
            <v>TGH - 11</v>
          </cell>
        </row>
        <row r="557">
          <cell r="A557" t="str">
            <v>199410302022212003</v>
          </cell>
          <cell r="B557" t="str">
            <v>ERLIN WIJAYA, S.Pd</v>
          </cell>
          <cell r="C557" t="str">
            <v>6371037010940007</v>
          </cell>
          <cell r="D557" t="str">
            <v>30-Oct-94</v>
          </cell>
          <cell r="F557" t="str">
            <v>JFU</v>
          </cell>
          <cell r="G557" t="str">
            <v>00</v>
          </cell>
          <cell r="H557" t="str">
            <v>III/a</v>
          </cell>
          <cell r="I557" t="str">
            <v>P3K</v>
          </cell>
          <cell r="K557" t="str">
            <v>YA</v>
          </cell>
          <cell r="M557" t="str">
            <v>WAHYU DWI CAHYONO</v>
          </cell>
          <cell r="N557" t="str">
            <v>122</v>
          </cell>
          <cell r="O557" t="str">
            <v>BPD KALSEL</v>
          </cell>
          <cell r="P557" t="str">
            <v>840033435731000</v>
          </cell>
          <cell r="Q557" t="str">
            <v>0010301470045</v>
          </cell>
          <cell r="R557" t="str">
            <v>K1</v>
          </cell>
          <cell r="S557">
            <v>0</v>
          </cell>
          <cell r="T557">
            <v>1</v>
          </cell>
          <cell r="U557" t="str">
            <v>1</v>
          </cell>
          <cell r="V557">
            <v>2966500</v>
          </cell>
          <cell r="W557">
            <v>296650</v>
          </cell>
          <cell r="X557">
            <v>0</v>
          </cell>
          <cell r="Y557">
            <v>296650</v>
          </cell>
          <cell r="Z557">
            <v>0</v>
          </cell>
          <cell r="AA557">
            <v>0</v>
          </cell>
          <cell r="AB557">
            <v>0</v>
          </cell>
          <cell r="AC557">
            <v>185000</v>
          </cell>
          <cell r="AD557">
            <v>144840</v>
          </cell>
          <cell r="AE557">
            <v>0</v>
          </cell>
          <cell r="AF557">
            <v>44</v>
          </cell>
          <cell r="AG557">
            <v>137926</v>
          </cell>
          <cell r="AH557">
            <v>7120</v>
          </cell>
          <cell r="AI557">
            <v>21359</v>
          </cell>
          <cell r="AJ557">
            <v>106052</v>
          </cell>
          <cell r="AK557" t="str">
            <v>0</v>
          </cell>
          <cell r="AL557">
            <v>34482</v>
          </cell>
          <cell r="AM557">
            <v>0</v>
          </cell>
          <cell r="AN557" t="str">
            <v>0</v>
          </cell>
          <cell r="AO557">
            <v>306939</v>
          </cell>
          <cell r="AP557">
            <v>3452500</v>
          </cell>
          <cell r="AQ557">
            <v>0</v>
          </cell>
          <cell r="AR557">
            <v>0</v>
          </cell>
          <cell r="AS557" t="str">
            <v>0</v>
          </cell>
          <cell r="AT557" t="str">
            <v>0</v>
          </cell>
          <cell r="AU557" t="str">
            <v>062</v>
          </cell>
          <cell r="AV557" t="str">
            <v>DINAS PENDIDIKAN - PPPK</v>
          </cell>
          <cell r="AW557" t="str">
            <v>SDN MAWAR 02</v>
          </cell>
          <cell r="AX557" t="str">
            <v>TGH - 11</v>
          </cell>
        </row>
        <row r="558">
          <cell r="A558" t="str">
            <v>199710092022211001</v>
          </cell>
          <cell r="B558" t="str">
            <v>MUHAMMAD LUTFI QAUSAR, S.Pd</v>
          </cell>
          <cell r="C558" t="str">
            <v>6371010910970014</v>
          </cell>
          <cell r="D558" t="str">
            <v>09-Oct-97</v>
          </cell>
          <cell r="F558" t="str">
            <v>JFU</v>
          </cell>
          <cell r="G558" t="str">
            <v>00</v>
          </cell>
          <cell r="H558" t="str">
            <v>III/a</v>
          </cell>
          <cell r="I558" t="str">
            <v>P3K</v>
          </cell>
          <cell r="K558" t="str">
            <v>YA</v>
          </cell>
          <cell r="M558" t="str">
            <v>ASNI</v>
          </cell>
          <cell r="N558" t="str">
            <v>122</v>
          </cell>
          <cell r="O558" t="str">
            <v>BPD KALSEL</v>
          </cell>
          <cell r="P558" t="str">
            <v>650583479731000</v>
          </cell>
          <cell r="Q558" t="str">
            <v>0010301453055</v>
          </cell>
          <cell r="R558" t="str">
            <v>K1</v>
          </cell>
          <cell r="S558">
            <v>0</v>
          </cell>
          <cell r="T558">
            <v>1</v>
          </cell>
          <cell r="U558" t="str">
            <v>1</v>
          </cell>
          <cell r="V558">
            <v>2966500</v>
          </cell>
          <cell r="W558">
            <v>296650</v>
          </cell>
          <cell r="X558">
            <v>0</v>
          </cell>
          <cell r="Y558">
            <v>296650</v>
          </cell>
          <cell r="Z558">
            <v>0</v>
          </cell>
          <cell r="AA558">
            <v>0</v>
          </cell>
          <cell r="AB558">
            <v>0</v>
          </cell>
          <cell r="AC558">
            <v>185000</v>
          </cell>
          <cell r="AD558">
            <v>144840</v>
          </cell>
          <cell r="AE558">
            <v>0</v>
          </cell>
          <cell r="AF558">
            <v>44</v>
          </cell>
          <cell r="AG558">
            <v>137926</v>
          </cell>
          <cell r="AH558">
            <v>7120</v>
          </cell>
          <cell r="AI558">
            <v>21359</v>
          </cell>
          <cell r="AJ558">
            <v>106052</v>
          </cell>
          <cell r="AK558" t="str">
            <v>0</v>
          </cell>
          <cell r="AL558">
            <v>34482</v>
          </cell>
          <cell r="AM558">
            <v>0</v>
          </cell>
          <cell r="AN558" t="str">
            <v>0</v>
          </cell>
          <cell r="AO558">
            <v>306939</v>
          </cell>
          <cell r="AP558">
            <v>3452500</v>
          </cell>
          <cell r="AQ558">
            <v>0</v>
          </cell>
          <cell r="AR558">
            <v>0</v>
          </cell>
          <cell r="AS558" t="str">
            <v>0</v>
          </cell>
          <cell r="AT558" t="str">
            <v>0</v>
          </cell>
          <cell r="AU558" t="str">
            <v>062</v>
          </cell>
          <cell r="AV558" t="str">
            <v>DINAS PENDIDIKAN - PPPK</v>
          </cell>
          <cell r="AW558" t="str">
            <v>SDN MAWAR 02</v>
          </cell>
          <cell r="AX558" t="str">
            <v>TGH - 11</v>
          </cell>
        </row>
        <row r="559">
          <cell r="A559" t="str">
            <v>198401192022212012</v>
          </cell>
          <cell r="B559" t="str">
            <v>RANTY HARYANTI, S.Pd</v>
          </cell>
          <cell r="C559" t="str">
            <v>6303195901840002</v>
          </cell>
          <cell r="D559" t="str">
            <v>19-Jan-84</v>
          </cell>
          <cell r="F559" t="str">
            <v>JFU</v>
          </cell>
          <cell r="G559" t="str">
            <v>00</v>
          </cell>
          <cell r="H559" t="str">
            <v>III/a</v>
          </cell>
          <cell r="I559" t="str">
            <v>P3K</v>
          </cell>
          <cell r="K559" t="str">
            <v>YA</v>
          </cell>
          <cell r="M559" t="str">
            <v>WAHYUDIN HARYANTO</v>
          </cell>
          <cell r="N559" t="str">
            <v>122</v>
          </cell>
          <cell r="O559" t="str">
            <v>BPD KALSEL</v>
          </cell>
          <cell r="P559" t="str">
            <v>148838618731000</v>
          </cell>
          <cell r="Q559" t="str">
            <v>0010301172712</v>
          </cell>
          <cell r="R559" t="str">
            <v>K3</v>
          </cell>
          <cell r="S559">
            <v>2</v>
          </cell>
          <cell r="T559">
            <v>1</v>
          </cell>
          <cell r="U559" t="str">
            <v>3</v>
          </cell>
          <cell r="V559">
            <v>2966500</v>
          </cell>
          <cell r="W559">
            <v>296650</v>
          </cell>
          <cell r="X559">
            <v>118660</v>
          </cell>
          <cell r="Y559">
            <v>415310</v>
          </cell>
          <cell r="Z559">
            <v>0</v>
          </cell>
          <cell r="AA559">
            <v>0</v>
          </cell>
          <cell r="AB559">
            <v>0</v>
          </cell>
          <cell r="AC559">
            <v>185000</v>
          </cell>
          <cell r="AD559">
            <v>289680</v>
          </cell>
          <cell r="AE559">
            <v>0</v>
          </cell>
          <cell r="AF559">
            <v>87</v>
          </cell>
          <cell r="AG559">
            <v>142672</v>
          </cell>
          <cell r="AH559">
            <v>7120</v>
          </cell>
          <cell r="AI559">
            <v>21359</v>
          </cell>
          <cell r="AJ559">
            <v>109909</v>
          </cell>
          <cell r="AK559" t="str">
            <v>0</v>
          </cell>
          <cell r="AL559">
            <v>35668</v>
          </cell>
          <cell r="AM559">
            <v>0</v>
          </cell>
          <cell r="AN559" t="str">
            <v>0</v>
          </cell>
          <cell r="AO559">
            <v>316728</v>
          </cell>
          <cell r="AP559">
            <v>3711000</v>
          </cell>
          <cell r="AQ559">
            <v>0</v>
          </cell>
          <cell r="AR559">
            <v>0</v>
          </cell>
          <cell r="AS559" t="str">
            <v>0</v>
          </cell>
          <cell r="AT559" t="str">
            <v>0</v>
          </cell>
          <cell r="AU559" t="str">
            <v>062</v>
          </cell>
          <cell r="AV559" t="str">
            <v>DINAS PENDIDIKAN - PPPK</v>
          </cell>
          <cell r="AW559" t="str">
            <v>SDN MAWAR 04</v>
          </cell>
          <cell r="AX559" t="str">
            <v>TGH - 13</v>
          </cell>
        </row>
        <row r="560">
          <cell r="A560" t="str">
            <v>199110302022211004</v>
          </cell>
          <cell r="B560" t="str">
            <v>MUSTAFA LUTHFI, S. Pd</v>
          </cell>
          <cell r="C560" t="str">
            <v>6371033010910009</v>
          </cell>
          <cell r="D560" t="str">
            <v>30-Oct-91</v>
          </cell>
          <cell r="F560" t="str">
            <v>JFU</v>
          </cell>
          <cell r="G560" t="str">
            <v>00</v>
          </cell>
          <cell r="H560" t="str">
            <v>III/a</v>
          </cell>
          <cell r="I560" t="str">
            <v>P3K</v>
          </cell>
          <cell r="K560" t="str">
            <v>YA</v>
          </cell>
          <cell r="M560" t="str">
            <v>FITRI SURYANA</v>
          </cell>
          <cell r="N560" t="str">
            <v>122</v>
          </cell>
          <cell r="O560" t="str">
            <v>BPD KALSEL</v>
          </cell>
          <cell r="P560" t="str">
            <v>6362769670130190</v>
          </cell>
          <cell r="Q560" t="str">
            <v>0370319013173</v>
          </cell>
          <cell r="R560" t="str">
            <v>K2</v>
          </cell>
          <cell r="S560">
            <v>1</v>
          </cell>
          <cell r="T560">
            <v>1</v>
          </cell>
          <cell r="U560" t="str">
            <v>2</v>
          </cell>
          <cell r="V560">
            <v>2966500</v>
          </cell>
          <cell r="W560">
            <v>296650</v>
          </cell>
          <cell r="X560">
            <v>59330</v>
          </cell>
          <cell r="Y560">
            <v>355980</v>
          </cell>
          <cell r="Z560">
            <v>0</v>
          </cell>
          <cell r="AA560">
            <v>0</v>
          </cell>
          <cell r="AB560">
            <v>0</v>
          </cell>
          <cell r="AC560">
            <v>185000</v>
          </cell>
          <cell r="AD560">
            <v>217260</v>
          </cell>
          <cell r="AE560">
            <v>0</v>
          </cell>
          <cell r="AF560">
            <v>16</v>
          </cell>
          <cell r="AG560">
            <v>140299</v>
          </cell>
          <cell r="AH560">
            <v>7120</v>
          </cell>
          <cell r="AI560">
            <v>21359</v>
          </cell>
          <cell r="AJ560">
            <v>107981</v>
          </cell>
          <cell r="AK560" t="str">
            <v>0</v>
          </cell>
          <cell r="AL560">
            <v>35075</v>
          </cell>
          <cell r="AM560">
            <v>0</v>
          </cell>
          <cell r="AN560" t="str">
            <v>0</v>
          </cell>
          <cell r="AO560">
            <v>311834</v>
          </cell>
          <cell r="AP560">
            <v>3581700</v>
          </cell>
          <cell r="AQ560">
            <v>0</v>
          </cell>
          <cell r="AR560">
            <v>0</v>
          </cell>
          <cell r="AS560" t="str">
            <v>0</v>
          </cell>
          <cell r="AT560" t="str">
            <v>0</v>
          </cell>
          <cell r="AU560" t="str">
            <v>062</v>
          </cell>
          <cell r="AV560" t="str">
            <v>DINAS PENDIDIKAN - PPPK</v>
          </cell>
          <cell r="AW560" t="str">
            <v>SDN MAWAR 04</v>
          </cell>
          <cell r="AX560" t="str">
            <v>TGH - 13</v>
          </cell>
        </row>
        <row r="561">
          <cell r="A561" t="str">
            <v>199212282022212008</v>
          </cell>
          <cell r="B561" t="str">
            <v>ELLA ELRISA FATHULIDA, S.Pd</v>
          </cell>
          <cell r="C561" t="str">
            <v>6371036812920002</v>
          </cell>
          <cell r="D561" t="str">
            <v>28-Dec-92</v>
          </cell>
          <cell r="F561" t="str">
            <v>JFU</v>
          </cell>
          <cell r="G561" t="str">
            <v>00</v>
          </cell>
          <cell r="H561" t="str">
            <v>III/a</v>
          </cell>
          <cell r="I561" t="str">
            <v>P3K</v>
          </cell>
          <cell r="K561" t="str">
            <v>YA</v>
          </cell>
          <cell r="M561" t="str">
            <v>WAHYU ADITYA</v>
          </cell>
          <cell r="N561" t="str">
            <v>122</v>
          </cell>
          <cell r="O561" t="str">
            <v>BPD KALSEL</v>
          </cell>
          <cell r="P561" t="str">
            <v>736627761731000</v>
          </cell>
          <cell r="Q561" t="str">
            <v>2000036369</v>
          </cell>
          <cell r="R561" t="str">
            <v>K1</v>
          </cell>
          <cell r="S561">
            <v>0</v>
          </cell>
          <cell r="T561">
            <v>1</v>
          </cell>
          <cell r="U561" t="str">
            <v>1</v>
          </cell>
          <cell r="V561">
            <v>2966500</v>
          </cell>
          <cell r="W561">
            <v>296650</v>
          </cell>
          <cell r="X561">
            <v>0</v>
          </cell>
          <cell r="Y561">
            <v>296650</v>
          </cell>
          <cell r="Z561">
            <v>0</v>
          </cell>
          <cell r="AA561">
            <v>0</v>
          </cell>
          <cell r="AB561">
            <v>0</v>
          </cell>
          <cell r="AC561">
            <v>185000</v>
          </cell>
          <cell r="AD561">
            <v>144840</v>
          </cell>
          <cell r="AE561">
            <v>0</v>
          </cell>
          <cell r="AF561">
            <v>44</v>
          </cell>
          <cell r="AG561">
            <v>137926</v>
          </cell>
          <cell r="AH561">
            <v>7120</v>
          </cell>
          <cell r="AI561">
            <v>21359</v>
          </cell>
          <cell r="AJ561">
            <v>106052</v>
          </cell>
          <cell r="AK561" t="str">
            <v>0</v>
          </cell>
          <cell r="AL561">
            <v>34482</v>
          </cell>
          <cell r="AM561">
            <v>0</v>
          </cell>
          <cell r="AN561" t="str">
            <v>0</v>
          </cell>
          <cell r="AO561">
            <v>306939</v>
          </cell>
          <cell r="AP561">
            <v>3452500</v>
          </cell>
          <cell r="AQ561">
            <v>0</v>
          </cell>
          <cell r="AR561">
            <v>0</v>
          </cell>
          <cell r="AS561" t="str">
            <v>0</v>
          </cell>
          <cell r="AT561" t="str">
            <v>0</v>
          </cell>
          <cell r="AU561" t="str">
            <v>062</v>
          </cell>
          <cell r="AV561" t="str">
            <v>DINAS PENDIDIKAN - PPPK</v>
          </cell>
          <cell r="AW561" t="str">
            <v>SDN MAWAR 04</v>
          </cell>
          <cell r="AX561" t="str">
            <v>TGH - 13</v>
          </cell>
        </row>
        <row r="562">
          <cell r="A562" t="str">
            <v>199610312022211001</v>
          </cell>
          <cell r="B562" t="str">
            <v>MUHAMMAD TAUFIK AKBARI, S.Pd</v>
          </cell>
          <cell r="C562" t="str">
            <v>6371053110960005</v>
          </cell>
          <cell r="D562" t="str">
            <v>31-Oct-96</v>
          </cell>
          <cell r="F562" t="str">
            <v>JFU</v>
          </cell>
          <cell r="G562" t="str">
            <v>00</v>
          </cell>
          <cell r="H562" t="str">
            <v>III/a</v>
          </cell>
          <cell r="I562" t="str">
            <v>P3K</v>
          </cell>
          <cell r="K562" t="str">
            <v>YA</v>
          </cell>
          <cell r="M562" t="str">
            <v>NURUL LINDA, S.PD</v>
          </cell>
          <cell r="N562" t="str">
            <v>122</v>
          </cell>
          <cell r="O562" t="str">
            <v>BPD KALSEL</v>
          </cell>
          <cell r="P562" t="str">
            <v>901520502736000</v>
          </cell>
          <cell r="Q562" t="str">
            <v>0010301445057</v>
          </cell>
          <cell r="R562" t="str">
            <v>K2</v>
          </cell>
          <cell r="S562">
            <v>1</v>
          </cell>
          <cell r="T562">
            <v>1</v>
          </cell>
          <cell r="U562" t="str">
            <v>2</v>
          </cell>
          <cell r="V562">
            <v>2966500</v>
          </cell>
          <cell r="W562">
            <v>296650</v>
          </cell>
          <cell r="X562">
            <v>59330</v>
          </cell>
          <cell r="Y562">
            <v>355980</v>
          </cell>
          <cell r="Z562">
            <v>0</v>
          </cell>
          <cell r="AA562">
            <v>0</v>
          </cell>
          <cell r="AB562">
            <v>0</v>
          </cell>
          <cell r="AC562">
            <v>185000</v>
          </cell>
          <cell r="AD562">
            <v>217260</v>
          </cell>
          <cell r="AE562">
            <v>0</v>
          </cell>
          <cell r="AF562">
            <v>16</v>
          </cell>
          <cell r="AG562">
            <v>140299</v>
          </cell>
          <cell r="AH562">
            <v>7120</v>
          </cell>
          <cell r="AI562">
            <v>21359</v>
          </cell>
          <cell r="AJ562">
            <v>107981</v>
          </cell>
          <cell r="AK562" t="str">
            <v>0</v>
          </cell>
          <cell r="AL562">
            <v>35075</v>
          </cell>
          <cell r="AM562">
            <v>0</v>
          </cell>
          <cell r="AN562" t="str">
            <v>0</v>
          </cell>
          <cell r="AO562">
            <v>311834</v>
          </cell>
          <cell r="AP562">
            <v>3581700</v>
          </cell>
          <cell r="AQ562">
            <v>0</v>
          </cell>
          <cell r="AR562">
            <v>0</v>
          </cell>
          <cell r="AS562" t="str">
            <v>0</v>
          </cell>
          <cell r="AT562" t="str">
            <v>0</v>
          </cell>
          <cell r="AU562" t="str">
            <v>062</v>
          </cell>
          <cell r="AV562" t="str">
            <v>DINAS PENDIDIKAN - PPPK</v>
          </cell>
          <cell r="AW562" t="str">
            <v>SDN MAWAR 04</v>
          </cell>
          <cell r="AX562" t="str">
            <v>TGH - 13</v>
          </cell>
        </row>
        <row r="563">
          <cell r="A563" t="str">
            <v>199707172022212007</v>
          </cell>
          <cell r="B563" t="str">
            <v>MAULIDA EMELIA, S.Pd</v>
          </cell>
          <cell r="C563" t="str">
            <v>6371015707970007</v>
          </cell>
          <cell r="D563" t="str">
            <v>17-Jul-97</v>
          </cell>
          <cell r="F563" t="str">
            <v>JFU</v>
          </cell>
          <cell r="G563" t="str">
            <v>00</v>
          </cell>
          <cell r="H563" t="str">
            <v>III/a</v>
          </cell>
          <cell r="I563" t="str">
            <v>P3K</v>
          </cell>
          <cell r="K563" t="str">
            <v>YA</v>
          </cell>
          <cell r="M563" t="str">
            <v>WAHYU WIDODO</v>
          </cell>
          <cell r="N563" t="str">
            <v>122</v>
          </cell>
          <cell r="O563" t="str">
            <v>BPD KALSEL</v>
          </cell>
          <cell r="P563" t="str">
            <v>638391086731000</v>
          </cell>
          <cell r="Q563" t="str">
            <v>3200502239</v>
          </cell>
          <cell r="R563" t="str">
            <v>K2</v>
          </cell>
          <cell r="S563">
            <v>1</v>
          </cell>
          <cell r="T563">
            <v>1</v>
          </cell>
          <cell r="U563" t="str">
            <v>2</v>
          </cell>
          <cell r="V563">
            <v>2966500</v>
          </cell>
          <cell r="W563">
            <v>296650</v>
          </cell>
          <cell r="X563">
            <v>59330</v>
          </cell>
          <cell r="Y563">
            <v>355980</v>
          </cell>
          <cell r="Z563">
            <v>0</v>
          </cell>
          <cell r="AA563">
            <v>0</v>
          </cell>
          <cell r="AB563">
            <v>0</v>
          </cell>
          <cell r="AC563">
            <v>185000</v>
          </cell>
          <cell r="AD563">
            <v>217260</v>
          </cell>
          <cell r="AE563">
            <v>0</v>
          </cell>
          <cell r="AF563">
            <v>16</v>
          </cell>
          <cell r="AG563">
            <v>140299</v>
          </cell>
          <cell r="AH563">
            <v>7120</v>
          </cell>
          <cell r="AI563">
            <v>21359</v>
          </cell>
          <cell r="AJ563">
            <v>107981</v>
          </cell>
          <cell r="AK563" t="str">
            <v>0</v>
          </cell>
          <cell r="AL563">
            <v>35075</v>
          </cell>
          <cell r="AM563">
            <v>0</v>
          </cell>
          <cell r="AN563" t="str">
            <v>0</v>
          </cell>
          <cell r="AO563">
            <v>311834</v>
          </cell>
          <cell r="AP563">
            <v>3581700</v>
          </cell>
          <cell r="AQ563">
            <v>0</v>
          </cell>
          <cell r="AR563">
            <v>0</v>
          </cell>
          <cell r="AS563" t="str">
            <v>0</v>
          </cell>
          <cell r="AT563" t="str">
            <v>0</v>
          </cell>
          <cell r="AU563" t="str">
            <v>062</v>
          </cell>
          <cell r="AV563" t="str">
            <v>DINAS PENDIDIKAN - PPPK</v>
          </cell>
          <cell r="AW563" t="str">
            <v>SDN MAWAR 04</v>
          </cell>
          <cell r="AX563" t="str">
            <v>TGH - 13</v>
          </cell>
        </row>
        <row r="564">
          <cell r="A564" t="str">
            <v>199207012022212009</v>
          </cell>
          <cell r="B564" t="str">
            <v>NINA, S.Pd</v>
          </cell>
          <cell r="C564" t="str">
            <v>6371024107920196</v>
          </cell>
          <cell r="D564" t="str">
            <v>01-Jul-92</v>
          </cell>
          <cell r="F564" t="str">
            <v>JFU</v>
          </cell>
          <cell r="G564" t="str">
            <v>00</v>
          </cell>
          <cell r="H564" t="str">
            <v>III/a</v>
          </cell>
          <cell r="I564" t="str">
            <v>P3K</v>
          </cell>
          <cell r="K564" t="str">
            <v>TIDAK</v>
          </cell>
          <cell r="N564" t="str">
            <v>122</v>
          </cell>
          <cell r="O564" t="str">
            <v>BPD KALSEL</v>
          </cell>
          <cell r="P564" t="str">
            <v>666922760731000</v>
          </cell>
          <cell r="Q564" t="str">
            <v>0010301163131</v>
          </cell>
          <cell r="R564" t="str">
            <v>T0</v>
          </cell>
          <cell r="S564">
            <v>0</v>
          </cell>
          <cell r="T564">
            <v>0</v>
          </cell>
          <cell r="U564" t="str">
            <v>0</v>
          </cell>
          <cell r="V564">
            <v>2966500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185000</v>
          </cell>
          <cell r="AD564">
            <v>72420</v>
          </cell>
          <cell r="AE564">
            <v>0</v>
          </cell>
          <cell r="AF564">
            <v>6</v>
          </cell>
          <cell r="AG564">
            <v>126060</v>
          </cell>
          <cell r="AH564">
            <v>7120</v>
          </cell>
          <cell r="AI564">
            <v>21359</v>
          </cell>
          <cell r="AJ564">
            <v>96411</v>
          </cell>
          <cell r="AK564" t="str">
            <v>0</v>
          </cell>
          <cell r="AL564">
            <v>31515</v>
          </cell>
          <cell r="AM564">
            <v>0</v>
          </cell>
          <cell r="AN564" t="str">
            <v>0</v>
          </cell>
          <cell r="AO564">
            <v>282465</v>
          </cell>
          <cell r="AP564">
            <v>3096000</v>
          </cell>
          <cell r="AQ564">
            <v>0</v>
          </cell>
          <cell r="AR564">
            <v>0</v>
          </cell>
          <cell r="AS564" t="str">
            <v>0</v>
          </cell>
          <cell r="AT564" t="str">
            <v>0</v>
          </cell>
          <cell r="AU564" t="str">
            <v>062</v>
          </cell>
          <cell r="AV564" t="str">
            <v>DINAS PENDIDIKAN - PPPK</v>
          </cell>
          <cell r="AW564" t="str">
            <v>SDN MAWAR 06</v>
          </cell>
          <cell r="AX564" t="str">
            <v>TGH - 15</v>
          </cell>
        </row>
        <row r="565">
          <cell r="A565" t="str">
            <v>199212232022212006</v>
          </cell>
          <cell r="B565" t="str">
            <v>INDAH PUTRI HANDAYANI, S.Pd</v>
          </cell>
          <cell r="C565" t="str">
            <v>6304056312920002</v>
          </cell>
          <cell r="D565" t="str">
            <v>23-Dec-92</v>
          </cell>
          <cell r="F565" t="str">
            <v>JFU</v>
          </cell>
          <cell r="G565" t="str">
            <v>00</v>
          </cell>
          <cell r="H565" t="str">
            <v>III/a</v>
          </cell>
          <cell r="I565" t="str">
            <v>P3K</v>
          </cell>
          <cell r="K565" t="str">
            <v>TIDAK</v>
          </cell>
          <cell r="N565" t="str">
            <v>122</v>
          </cell>
          <cell r="O565" t="str">
            <v>BPD KALSEL</v>
          </cell>
          <cell r="P565" t="str">
            <v>927315937731000</v>
          </cell>
          <cell r="Q565" t="str">
            <v>0010301167726</v>
          </cell>
          <cell r="R565" t="str">
            <v>T0</v>
          </cell>
          <cell r="S565">
            <v>0</v>
          </cell>
          <cell r="T565">
            <v>0</v>
          </cell>
          <cell r="U565" t="str">
            <v>0</v>
          </cell>
          <cell r="V565">
            <v>2966500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185000</v>
          </cell>
          <cell r="AD565">
            <v>72420</v>
          </cell>
          <cell r="AE565">
            <v>0</v>
          </cell>
          <cell r="AF565">
            <v>6</v>
          </cell>
          <cell r="AG565">
            <v>126060</v>
          </cell>
          <cell r="AH565">
            <v>7120</v>
          </cell>
          <cell r="AI565">
            <v>21359</v>
          </cell>
          <cell r="AJ565">
            <v>96411</v>
          </cell>
          <cell r="AK565" t="str">
            <v>0</v>
          </cell>
          <cell r="AL565">
            <v>31515</v>
          </cell>
          <cell r="AM565">
            <v>0</v>
          </cell>
          <cell r="AN565" t="str">
            <v>0</v>
          </cell>
          <cell r="AO565">
            <v>282465</v>
          </cell>
          <cell r="AP565">
            <v>3096000</v>
          </cell>
          <cell r="AQ565">
            <v>0</v>
          </cell>
          <cell r="AR565">
            <v>0</v>
          </cell>
          <cell r="AS565" t="str">
            <v>0</v>
          </cell>
          <cell r="AT565" t="str">
            <v>0</v>
          </cell>
          <cell r="AU565" t="str">
            <v>062</v>
          </cell>
          <cell r="AV565" t="str">
            <v>DINAS PENDIDIKAN - PPPK</v>
          </cell>
          <cell r="AW565" t="str">
            <v>SDN MAWAR 06</v>
          </cell>
          <cell r="AX565" t="str">
            <v>TGH - 15</v>
          </cell>
        </row>
        <row r="566">
          <cell r="A566" t="str">
            <v>198904132022211005</v>
          </cell>
          <cell r="B566" t="str">
            <v>APRIAL AL KAUTSAR, S.Pd</v>
          </cell>
          <cell r="C566" t="str">
            <v>6371031304890003</v>
          </cell>
          <cell r="D566" t="str">
            <v>13-Apr-89</v>
          </cell>
          <cell r="F566" t="str">
            <v>JFU</v>
          </cell>
          <cell r="G566" t="str">
            <v>00</v>
          </cell>
          <cell r="H566" t="str">
            <v>III/a</v>
          </cell>
          <cell r="I566" t="str">
            <v>P3K</v>
          </cell>
          <cell r="K566" t="str">
            <v>YA</v>
          </cell>
          <cell r="L566" t="str">
            <v/>
          </cell>
          <cell r="M566" t="str">
            <v>APRIANTI</v>
          </cell>
          <cell r="N566" t="str">
            <v>122</v>
          </cell>
          <cell r="O566" t="str">
            <v>BPD KALSEL</v>
          </cell>
          <cell r="P566" t="str">
            <v>089193338731000</v>
          </cell>
          <cell r="Q566" t="str">
            <v>0010301177435</v>
          </cell>
          <cell r="R566" t="str">
            <v>K1</v>
          </cell>
          <cell r="S566">
            <v>0</v>
          </cell>
          <cell r="T566">
            <v>1</v>
          </cell>
          <cell r="U566" t="str">
            <v>1</v>
          </cell>
          <cell r="V566">
            <v>2966500</v>
          </cell>
          <cell r="W566">
            <v>296650</v>
          </cell>
          <cell r="X566">
            <v>0</v>
          </cell>
          <cell r="Y566">
            <v>296650</v>
          </cell>
          <cell r="Z566">
            <v>0</v>
          </cell>
          <cell r="AA566">
            <v>0</v>
          </cell>
          <cell r="AB566">
            <v>0</v>
          </cell>
          <cell r="AC566">
            <v>185000</v>
          </cell>
          <cell r="AD566">
            <v>144840</v>
          </cell>
          <cell r="AE566">
            <v>0</v>
          </cell>
          <cell r="AF566">
            <v>44</v>
          </cell>
          <cell r="AG566">
            <v>137926</v>
          </cell>
          <cell r="AH566">
            <v>7120</v>
          </cell>
          <cell r="AI566">
            <v>21359</v>
          </cell>
          <cell r="AJ566">
            <v>106052</v>
          </cell>
          <cell r="AK566" t="str">
            <v>0</v>
          </cell>
          <cell r="AL566">
            <v>34482</v>
          </cell>
          <cell r="AM566">
            <v>0</v>
          </cell>
          <cell r="AN566" t="str">
            <v>0</v>
          </cell>
          <cell r="AO566">
            <v>306939</v>
          </cell>
          <cell r="AP566">
            <v>3452500</v>
          </cell>
          <cell r="AQ566">
            <v>0</v>
          </cell>
          <cell r="AR566">
            <v>0</v>
          </cell>
          <cell r="AS566" t="str">
            <v>0</v>
          </cell>
          <cell r="AT566" t="str">
            <v>0</v>
          </cell>
          <cell r="AU566" t="str">
            <v>062</v>
          </cell>
          <cell r="AV566" t="str">
            <v>DINAS PENDIDIKAN - PPPK</v>
          </cell>
          <cell r="AW566" t="str">
            <v>SDN MAWAR 07</v>
          </cell>
          <cell r="AX566" t="str">
            <v>TGH - 16</v>
          </cell>
        </row>
        <row r="567">
          <cell r="A567" t="str">
            <v>199203252022212009</v>
          </cell>
          <cell r="B567" t="str">
            <v>IKA MELIANI, S.Pd</v>
          </cell>
          <cell r="C567" t="str">
            <v>6306056503920002</v>
          </cell>
          <cell r="D567" t="str">
            <v>25-Mar-92</v>
          </cell>
          <cell r="F567" t="str">
            <v>JFU</v>
          </cell>
          <cell r="G567" t="str">
            <v>00</v>
          </cell>
          <cell r="H567" t="str">
            <v>III/a</v>
          </cell>
          <cell r="I567" t="str">
            <v>P3K</v>
          </cell>
          <cell r="K567" t="str">
            <v>YA</v>
          </cell>
          <cell r="M567" t="str">
            <v>ADHI RIZALDY, A.MD</v>
          </cell>
          <cell r="N567" t="str">
            <v>122</v>
          </cell>
          <cell r="O567" t="str">
            <v>BPD KALSEL</v>
          </cell>
          <cell r="P567" t="str">
            <v>816804371733000</v>
          </cell>
          <cell r="Q567" t="str">
            <v>0010301936986</v>
          </cell>
          <cell r="R567" t="str">
            <v>K1</v>
          </cell>
          <cell r="S567">
            <v>0</v>
          </cell>
          <cell r="T567">
            <v>1</v>
          </cell>
          <cell r="U567" t="str">
            <v>1</v>
          </cell>
          <cell r="V567">
            <v>2966500</v>
          </cell>
          <cell r="W567">
            <v>296650</v>
          </cell>
          <cell r="X567">
            <v>0</v>
          </cell>
          <cell r="Y567">
            <v>296650</v>
          </cell>
          <cell r="Z567">
            <v>0</v>
          </cell>
          <cell r="AA567">
            <v>0</v>
          </cell>
          <cell r="AB567">
            <v>0</v>
          </cell>
          <cell r="AC567">
            <v>185000</v>
          </cell>
          <cell r="AD567">
            <v>144840</v>
          </cell>
          <cell r="AE567">
            <v>0</v>
          </cell>
          <cell r="AF567">
            <v>44</v>
          </cell>
          <cell r="AG567">
            <v>137926</v>
          </cell>
          <cell r="AH567">
            <v>7120</v>
          </cell>
          <cell r="AI567">
            <v>21359</v>
          </cell>
          <cell r="AJ567">
            <v>106052</v>
          </cell>
          <cell r="AK567" t="str">
            <v>0</v>
          </cell>
          <cell r="AL567">
            <v>34482</v>
          </cell>
          <cell r="AM567">
            <v>0</v>
          </cell>
          <cell r="AN567" t="str">
            <v>0</v>
          </cell>
          <cell r="AO567">
            <v>306939</v>
          </cell>
          <cell r="AP567">
            <v>3452500</v>
          </cell>
          <cell r="AQ567">
            <v>0</v>
          </cell>
          <cell r="AR567">
            <v>0</v>
          </cell>
          <cell r="AS567" t="str">
            <v>0</v>
          </cell>
          <cell r="AT567" t="str">
            <v>0</v>
          </cell>
          <cell r="AU567" t="str">
            <v>062</v>
          </cell>
          <cell r="AV567" t="str">
            <v>DINAS PENDIDIKAN - PPPK</v>
          </cell>
          <cell r="AW567" t="str">
            <v>SDN MAWAR 07</v>
          </cell>
          <cell r="AX567" t="str">
            <v>TGH - 16</v>
          </cell>
        </row>
        <row r="568">
          <cell r="A568" t="str">
            <v>199212102022211005</v>
          </cell>
          <cell r="B568" t="str">
            <v>MUHAMMAD SALEHHUDDIN FAZRI, S.Pd., Gr.</v>
          </cell>
          <cell r="C568" t="str">
            <v>6371051012920006</v>
          </cell>
          <cell r="D568" t="str">
            <v>10-Dec-92</v>
          </cell>
          <cell r="F568" t="str">
            <v>JFU</v>
          </cell>
          <cell r="G568" t="str">
            <v>00</v>
          </cell>
          <cell r="H568" t="str">
            <v>III/a</v>
          </cell>
          <cell r="I568" t="str">
            <v>P3K</v>
          </cell>
          <cell r="K568" t="str">
            <v>YA</v>
          </cell>
          <cell r="M568" t="str">
            <v>RENITA AYU OKTAVIA RINJANI</v>
          </cell>
          <cell r="N568" t="str">
            <v>122</v>
          </cell>
          <cell r="O568" t="str">
            <v>BPD KALSEL</v>
          </cell>
          <cell r="P568" t="str">
            <v>637689118731000</v>
          </cell>
          <cell r="Q568" t="str">
            <v>3200518992</v>
          </cell>
          <cell r="R568" t="str">
            <v>K2</v>
          </cell>
          <cell r="S568">
            <v>1</v>
          </cell>
          <cell r="T568">
            <v>1</v>
          </cell>
          <cell r="U568" t="str">
            <v>2</v>
          </cell>
          <cell r="V568">
            <v>2966500</v>
          </cell>
          <cell r="W568">
            <v>296650</v>
          </cell>
          <cell r="X568">
            <v>59330</v>
          </cell>
          <cell r="Y568">
            <v>355980</v>
          </cell>
          <cell r="Z568">
            <v>0</v>
          </cell>
          <cell r="AA568">
            <v>0</v>
          </cell>
          <cell r="AB568">
            <v>0</v>
          </cell>
          <cell r="AC568">
            <v>185000</v>
          </cell>
          <cell r="AD568">
            <v>217260</v>
          </cell>
          <cell r="AE568">
            <v>0</v>
          </cell>
          <cell r="AF568">
            <v>16</v>
          </cell>
          <cell r="AG568">
            <v>140299</v>
          </cell>
          <cell r="AH568">
            <v>7120</v>
          </cell>
          <cell r="AI568">
            <v>21359</v>
          </cell>
          <cell r="AJ568">
            <v>107981</v>
          </cell>
          <cell r="AK568" t="str">
            <v>0</v>
          </cell>
          <cell r="AL568">
            <v>35075</v>
          </cell>
          <cell r="AM568">
            <v>0</v>
          </cell>
          <cell r="AN568" t="str">
            <v>0</v>
          </cell>
          <cell r="AO568">
            <v>311834</v>
          </cell>
          <cell r="AP568">
            <v>3581700</v>
          </cell>
          <cell r="AQ568">
            <v>0</v>
          </cell>
          <cell r="AR568">
            <v>0</v>
          </cell>
          <cell r="AS568" t="str">
            <v>0</v>
          </cell>
          <cell r="AT568" t="str">
            <v>0</v>
          </cell>
          <cell r="AU568" t="str">
            <v>062</v>
          </cell>
          <cell r="AV568" t="str">
            <v>DINAS PENDIDIKAN - PPPK</v>
          </cell>
          <cell r="AW568" t="str">
            <v>SDN MAWAR 07</v>
          </cell>
          <cell r="AX568" t="str">
            <v>TGH - 16</v>
          </cell>
        </row>
        <row r="569">
          <cell r="A569" t="str">
            <v>199312042022212005</v>
          </cell>
          <cell r="B569" t="str">
            <v>RISMA HAFIZAH, S.Pd</v>
          </cell>
          <cell r="C569" t="str">
            <v>6371044412930005</v>
          </cell>
          <cell r="D569" t="str">
            <v>04-Dec-93</v>
          </cell>
          <cell r="F569" t="str">
            <v>JFU</v>
          </cell>
          <cell r="G569" t="str">
            <v>00</v>
          </cell>
          <cell r="H569" t="str">
            <v>III/a</v>
          </cell>
          <cell r="I569" t="str">
            <v>P3K</v>
          </cell>
          <cell r="K569" t="str">
            <v>TIDAK</v>
          </cell>
          <cell r="N569" t="str">
            <v>122</v>
          </cell>
          <cell r="O569" t="str">
            <v>BPD KALSEL</v>
          </cell>
          <cell r="P569" t="str">
            <v>940165616731000</v>
          </cell>
          <cell r="Q569" t="str">
            <v>0010301404221</v>
          </cell>
          <cell r="R569" t="str">
            <v>T0</v>
          </cell>
          <cell r="S569">
            <v>0</v>
          </cell>
          <cell r="T569">
            <v>0</v>
          </cell>
          <cell r="U569" t="str">
            <v>0</v>
          </cell>
          <cell r="V569">
            <v>2966500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185000</v>
          </cell>
          <cell r="AD569">
            <v>72420</v>
          </cell>
          <cell r="AE569">
            <v>0</v>
          </cell>
          <cell r="AF569">
            <v>6</v>
          </cell>
          <cell r="AG569">
            <v>126060</v>
          </cell>
          <cell r="AH569">
            <v>7120</v>
          </cell>
          <cell r="AI569">
            <v>21359</v>
          </cell>
          <cell r="AJ569">
            <v>96411</v>
          </cell>
          <cell r="AK569" t="str">
            <v>0</v>
          </cell>
          <cell r="AL569">
            <v>31515</v>
          </cell>
          <cell r="AM569">
            <v>0</v>
          </cell>
          <cell r="AN569" t="str">
            <v>0</v>
          </cell>
          <cell r="AO569">
            <v>282465</v>
          </cell>
          <cell r="AP569">
            <v>3096000</v>
          </cell>
          <cell r="AQ569">
            <v>0</v>
          </cell>
          <cell r="AR569">
            <v>0</v>
          </cell>
          <cell r="AS569" t="str">
            <v>0</v>
          </cell>
          <cell r="AT569" t="str">
            <v>0</v>
          </cell>
          <cell r="AU569" t="str">
            <v>062</v>
          </cell>
          <cell r="AV569" t="str">
            <v>DINAS PENDIDIKAN - PPPK</v>
          </cell>
          <cell r="AW569" t="str">
            <v>SDN MAWAR 07</v>
          </cell>
          <cell r="AX569" t="str">
            <v>TGH - 16</v>
          </cell>
        </row>
        <row r="570">
          <cell r="A570" t="str">
            <v>199403222022212003</v>
          </cell>
          <cell r="B570" t="str">
            <v>SRI RIZKY MARETA, S.Pd</v>
          </cell>
          <cell r="C570" t="str">
            <v>6372056203940001</v>
          </cell>
          <cell r="D570" t="str">
            <v>22-Mar-94</v>
          </cell>
          <cell r="F570" t="str">
            <v>JFU</v>
          </cell>
          <cell r="G570" t="str">
            <v>00</v>
          </cell>
          <cell r="H570" t="str">
            <v>III/a</v>
          </cell>
          <cell r="I570" t="str">
            <v>P3K</v>
          </cell>
          <cell r="K570" t="str">
            <v>YA</v>
          </cell>
          <cell r="M570" t="str">
            <v>ANNUR RIDHA ANSHARI</v>
          </cell>
          <cell r="N570" t="str">
            <v>122</v>
          </cell>
          <cell r="O570" t="str">
            <v>BPD KALSEL</v>
          </cell>
          <cell r="P570" t="str">
            <v>851199430731000</v>
          </cell>
          <cell r="Q570" t="str">
            <v>0010301445012</v>
          </cell>
          <cell r="R570" t="str">
            <v>K3</v>
          </cell>
          <cell r="S570">
            <v>2</v>
          </cell>
          <cell r="T570">
            <v>1</v>
          </cell>
          <cell r="U570" t="str">
            <v>3</v>
          </cell>
          <cell r="V570">
            <v>2966500</v>
          </cell>
          <cell r="W570">
            <v>296650</v>
          </cell>
          <cell r="X570">
            <v>118660</v>
          </cell>
          <cell r="Y570">
            <v>415310</v>
          </cell>
          <cell r="Z570">
            <v>0</v>
          </cell>
          <cell r="AA570">
            <v>0</v>
          </cell>
          <cell r="AB570">
            <v>0</v>
          </cell>
          <cell r="AC570">
            <v>185000</v>
          </cell>
          <cell r="AD570">
            <v>289680</v>
          </cell>
          <cell r="AE570">
            <v>0</v>
          </cell>
          <cell r="AF570">
            <v>87</v>
          </cell>
          <cell r="AG570">
            <v>142672</v>
          </cell>
          <cell r="AH570">
            <v>7120</v>
          </cell>
          <cell r="AI570">
            <v>21359</v>
          </cell>
          <cell r="AJ570">
            <v>109909</v>
          </cell>
          <cell r="AK570" t="str">
            <v>0</v>
          </cell>
          <cell r="AL570">
            <v>35668</v>
          </cell>
          <cell r="AM570">
            <v>0</v>
          </cell>
          <cell r="AN570" t="str">
            <v>0</v>
          </cell>
          <cell r="AO570">
            <v>316728</v>
          </cell>
          <cell r="AP570">
            <v>3711000</v>
          </cell>
          <cell r="AQ570">
            <v>0</v>
          </cell>
          <cell r="AR570">
            <v>0</v>
          </cell>
          <cell r="AS570" t="str">
            <v>0</v>
          </cell>
          <cell r="AT570" t="str">
            <v>0</v>
          </cell>
          <cell r="AU570" t="str">
            <v>062</v>
          </cell>
          <cell r="AV570" t="str">
            <v>DINAS PENDIDIKAN - PPPK</v>
          </cell>
          <cell r="AW570" t="str">
            <v>SDN MAWAR 07</v>
          </cell>
          <cell r="AX570" t="str">
            <v>TGH - 16</v>
          </cell>
        </row>
        <row r="571">
          <cell r="A571" t="str">
            <v>199604202022212009</v>
          </cell>
          <cell r="B571" t="str">
            <v>ANNISA NURSYIFA, S.Pd.</v>
          </cell>
          <cell r="C571" t="str">
            <v>6371036004960007</v>
          </cell>
          <cell r="D571" t="str">
            <v>20-Apr-96</v>
          </cell>
          <cell r="F571" t="str">
            <v>JFU</v>
          </cell>
          <cell r="G571" t="str">
            <v>00</v>
          </cell>
          <cell r="H571" t="str">
            <v>III/a</v>
          </cell>
          <cell r="I571" t="str">
            <v>P3K</v>
          </cell>
          <cell r="K571" t="str">
            <v>TIDAK</v>
          </cell>
          <cell r="N571" t="str">
            <v>122</v>
          </cell>
          <cell r="O571" t="str">
            <v>BPD KALSEL</v>
          </cell>
          <cell r="P571" t="str">
            <v>424397610731000</v>
          </cell>
          <cell r="Q571" t="str">
            <v>0160301042516</v>
          </cell>
          <cell r="R571" t="str">
            <v>T0</v>
          </cell>
          <cell r="S571">
            <v>0</v>
          </cell>
          <cell r="T571">
            <v>0</v>
          </cell>
          <cell r="U571" t="str">
            <v>0</v>
          </cell>
          <cell r="V571">
            <v>2966500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185000</v>
          </cell>
          <cell r="AD571">
            <v>72420</v>
          </cell>
          <cell r="AE571">
            <v>0</v>
          </cell>
          <cell r="AF571">
            <v>6</v>
          </cell>
          <cell r="AG571">
            <v>126060</v>
          </cell>
          <cell r="AH571">
            <v>7120</v>
          </cell>
          <cell r="AI571">
            <v>21359</v>
          </cell>
          <cell r="AJ571">
            <v>96411</v>
          </cell>
          <cell r="AK571" t="str">
            <v>0</v>
          </cell>
          <cell r="AL571">
            <v>31515</v>
          </cell>
          <cell r="AM571">
            <v>0</v>
          </cell>
          <cell r="AN571" t="str">
            <v>0</v>
          </cell>
          <cell r="AO571">
            <v>282465</v>
          </cell>
          <cell r="AP571">
            <v>3096000</v>
          </cell>
          <cell r="AQ571">
            <v>0</v>
          </cell>
          <cell r="AR571">
            <v>0</v>
          </cell>
          <cell r="AS571" t="str">
            <v>0</v>
          </cell>
          <cell r="AT571" t="str">
            <v>0</v>
          </cell>
          <cell r="AU571" t="str">
            <v>062</v>
          </cell>
          <cell r="AV571" t="str">
            <v>DINAS PENDIDIKAN - PPPK</v>
          </cell>
          <cell r="AW571" t="str">
            <v>SDN MAWAR 07</v>
          </cell>
          <cell r="AX571" t="str">
            <v>TGH - 16</v>
          </cell>
        </row>
        <row r="572">
          <cell r="A572" t="str">
            <v>199807042022212002</v>
          </cell>
          <cell r="B572" t="str">
            <v>MAULIDA YANI, S.Pd</v>
          </cell>
          <cell r="C572" t="str">
            <v>6304034407980002</v>
          </cell>
          <cell r="D572" t="str">
            <v>04-Jul-98</v>
          </cell>
          <cell r="F572" t="str">
            <v>JFU</v>
          </cell>
          <cell r="G572" t="str">
            <v>00</v>
          </cell>
          <cell r="H572" t="str">
            <v>III/a</v>
          </cell>
          <cell r="I572" t="str">
            <v>P3K</v>
          </cell>
          <cell r="K572" t="str">
            <v>YA</v>
          </cell>
          <cell r="M572" t="str">
            <v>MUHAMMAD AGAS</v>
          </cell>
          <cell r="N572" t="str">
            <v>122</v>
          </cell>
          <cell r="O572" t="str">
            <v>BPD KALSEL</v>
          </cell>
          <cell r="P572" t="str">
            <v>650585250731000</v>
          </cell>
          <cell r="Q572" t="str">
            <v>3200588192</v>
          </cell>
          <cell r="R572" t="str">
            <v>K2</v>
          </cell>
          <cell r="S572">
            <v>1</v>
          </cell>
          <cell r="T572">
            <v>1</v>
          </cell>
          <cell r="U572" t="str">
            <v>2</v>
          </cell>
          <cell r="V572">
            <v>2966500</v>
          </cell>
          <cell r="W572">
            <v>296650</v>
          </cell>
          <cell r="X572">
            <v>59330</v>
          </cell>
          <cell r="Y572">
            <v>355980</v>
          </cell>
          <cell r="Z572">
            <v>0</v>
          </cell>
          <cell r="AA572">
            <v>0</v>
          </cell>
          <cell r="AB572">
            <v>0</v>
          </cell>
          <cell r="AC572">
            <v>185000</v>
          </cell>
          <cell r="AD572">
            <v>217260</v>
          </cell>
          <cell r="AE572">
            <v>0</v>
          </cell>
          <cell r="AF572">
            <v>16</v>
          </cell>
          <cell r="AG572">
            <v>140299</v>
          </cell>
          <cell r="AH572">
            <v>7120</v>
          </cell>
          <cell r="AI572">
            <v>21359</v>
          </cell>
          <cell r="AJ572">
            <v>107981</v>
          </cell>
          <cell r="AK572" t="str">
            <v>0</v>
          </cell>
          <cell r="AL572">
            <v>35075</v>
          </cell>
          <cell r="AM572">
            <v>0</v>
          </cell>
          <cell r="AN572" t="str">
            <v>0</v>
          </cell>
          <cell r="AO572">
            <v>311834</v>
          </cell>
          <cell r="AP572">
            <v>3581700</v>
          </cell>
          <cell r="AQ572">
            <v>0</v>
          </cell>
          <cell r="AR572">
            <v>0</v>
          </cell>
          <cell r="AS572" t="str">
            <v>0</v>
          </cell>
          <cell r="AT572" t="str">
            <v>0</v>
          </cell>
          <cell r="AU572" t="str">
            <v>062</v>
          </cell>
          <cell r="AV572" t="str">
            <v>DINAS PENDIDIKAN - PPPK</v>
          </cell>
          <cell r="AW572" t="str">
            <v>SDN MAWAR 08</v>
          </cell>
          <cell r="AX572" t="str">
            <v>TGH - 17</v>
          </cell>
        </row>
        <row r="573">
          <cell r="A573" t="str">
            <v>197512012022212005</v>
          </cell>
          <cell r="B573" t="str">
            <v>HERLIANI, S.Ag</v>
          </cell>
          <cell r="C573" t="str">
            <v>6371044112750003</v>
          </cell>
          <cell r="D573" t="str">
            <v>01-Dec-75</v>
          </cell>
          <cell r="F573" t="str">
            <v>JFU</v>
          </cell>
          <cell r="G573" t="str">
            <v>00</v>
          </cell>
          <cell r="H573" t="str">
            <v>III/a</v>
          </cell>
          <cell r="I573" t="str">
            <v>P3K</v>
          </cell>
          <cell r="K573" t="str">
            <v>YA</v>
          </cell>
          <cell r="M573" t="str">
            <v>GANDA SASMITA</v>
          </cell>
          <cell r="N573" t="str">
            <v>122</v>
          </cell>
          <cell r="O573" t="str">
            <v>BPD KALSEL</v>
          </cell>
          <cell r="P573" t="str">
            <v>167320589731000</v>
          </cell>
          <cell r="Q573" t="str">
            <v>0010301163057</v>
          </cell>
          <cell r="R573" t="str">
            <v>K2</v>
          </cell>
          <cell r="S573">
            <v>1</v>
          </cell>
          <cell r="T573">
            <v>1</v>
          </cell>
          <cell r="U573" t="str">
            <v>2</v>
          </cell>
          <cell r="V573">
            <v>2966500</v>
          </cell>
          <cell r="W573">
            <v>296650</v>
          </cell>
          <cell r="X573">
            <v>59330</v>
          </cell>
          <cell r="Y573">
            <v>355980</v>
          </cell>
          <cell r="Z573">
            <v>0</v>
          </cell>
          <cell r="AA573">
            <v>0</v>
          </cell>
          <cell r="AB573">
            <v>0</v>
          </cell>
          <cell r="AC573">
            <v>185000</v>
          </cell>
          <cell r="AD573">
            <v>217260</v>
          </cell>
          <cell r="AE573">
            <v>0</v>
          </cell>
          <cell r="AF573">
            <v>16</v>
          </cell>
          <cell r="AG573">
            <v>140299</v>
          </cell>
          <cell r="AH573">
            <v>7120</v>
          </cell>
          <cell r="AI573">
            <v>21359</v>
          </cell>
          <cell r="AJ573">
            <v>107981</v>
          </cell>
          <cell r="AK573" t="str">
            <v>0</v>
          </cell>
          <cell r="AL573">
            <v>35075</v>
          </cell>
          <cell r="AM573">
            <v>0</v>
          </cell>
          <cell r="AN573" t="str">
            <v>0</v>
          </cell>
          <cell r="AO573">
            <v>311834</v>
          </cell>
          <cell r="AP573">
            <v>3581700</v>
          </cell>
          <cell r="AQ573">
            <v>0</v>
          </cell>
          <cell r="AR573">
            <v>0</v>
          </cell>
          <cell r="AS573" t="str">
            <v>0</v>
          </cell>
          <cell r="AT573" t="str">
            <v>0</v>
          </cell>
          <cell r="AU573" t="str">
            <v>062</v>
          </cell>
          <cell r="AV573" t="str">
            <v>DINAS PENDIDIKAN - PPPK</v>
          </cell>
          <cell r="AW573" t="str">
            <v>SDN MELAYU 02</v>
          </cell>
          <cell r="AX573" t="str">
            <v>TGH - 18</v>
          </cell>
        </row>
        <row r="574">
          <cell r="A574" t="str">
            <v>198203062022212011</v>
          </cell>
          <cell r="B574" t="str">
            <v>HERLIYANAWATI, S.Pd</v>
          </cell>
          <cell r="C574" t="str">
            <v>6303134603820001</v>
          </cell>
          <cell r="D574" t="str">
            <v>06-Mar-82</v>
          </cell>
          <cell r="F574" t="str">
            <v>JFU</v>
          </cell>
          <cell r="G574" t="str">
            <v>00</v>
          </cell>
          <cell r="H574" t="str">
            <v>III/a</v>
          </cell>
          <cell r="I574" t="str">
            <v>P3K</v>
          </cell>
          <cell r="K574" t="str">
            <v>YA</v>
          </cell>
          <cell r="M574" t="str">
            <v>IBRAHIM SAHDI</v>
          </cell>
          <cell r="N574" t="str">
            <v>122</v>
          </cell>
          <cell r="O574" t="str">
            <v>BPD KALSEL</v>
          </cell>
          <cell r="P574" t="str">
            <v>167179647732000</v>
          </cell>
          <cell r="Q574" t="str">
            <v>0010301172684</v>
          </cell>
          <cell r="R574" t="str">
            <v>K3</v>
          </cell>
          <cell r="S574">
            <v>2</v>
          </cell>
          <cell r="T574">
            <v>1</v>
          </cell>
          <cell r="U574" t="str">
            <v>3</v>
          </cell>
          <cell r="V574">
            <v>2966500</v>
          </cell>
          <cell r="W574">
            <v>296650</v>
          </cell>
          <cell r="X574">
            <v>118660</v>
          </cell>
          <cell r="Y574">
            <v>415310</v>
          </cell>
          <cell r="Z574">
            <v>0</v>
          </cell>
          <cell r="AA574">
            <v>0</v>
          </cell>
          <cell r="AB574">
            <v>0</v>
          </cell>
          <cell r="AC574">
            <v>185000</v>
          </cell>
          <cell r="AD574">
            <v>289680</v>
          </cell>
          <cell r="AE574">
            <v>0</v>
          </cell>
          <cell r="AF574">
            <v>87</v>
          </cell>
          <cell r="AG574">
            <v>142672</v>
          </cell>
          <cell r="AH574">
            <v>7120</v>
          </cell>
          <cell r="AI574">
            <v>21359</v>
          </cell>
          <cell r="AJ574">
            <v>109909</v>
          </cell>
          <cell r="AK574" t="str">
            <v>0</v>
          </cell>
          <cell r="AL574">
            <v>35668</v>
          </cell>
          <cell r="AM574">
            <v>0</v>
          </cell>
          <cell r="AN574" t="str">
            <v>0</v>
          </cell>
          <cell r="AO574">
            <v>316728</v>
          </cell>
          <cell r="AP574">
            <v>3711000</v>
          </cell>
          <cell r="AQ574">
            <v>0</v>
          </cell>
          <cell r="AR574">
            <v>0</v>
          </cell>
          <cell r="AS574" t="str">
            <v>0</v>
          </cell>
          <cell r="AT574" t="str">
            <v>0</v>
          </cell>
          <cell r="AU574" t="str">
            <v>062</v>
          </cell>
          <cell r="AV574" t="str">
            <v>DINAS PENDIDIKAN - PPPK</v>
          </cell>
          <cell r="AW574" t="str">
            <v>SDN MELAYU 02</v>
          </cell>
          <cell r="AX574" t="str">
            <v>TGH - 18</v>
          </cell>
        </row>
        <row r="575">
          <cell r="A575" t="str">
            <v>198405212022211004</v>
          </cell>
          <cell r="B575" t="str">
            <v>MAIDY SETIAWAN, S.Pd</v>
          </cell>
          <cell r="C575" t="str">
            <v>6304152105840001</v>
          </cell>
          <cell r="D575" t="str">
            <v>21-May-84</v>
          </cell>
          <cell r="F575" t="str">
            <v>JFU</v>
          </cell>
          <cell r="G575" t="str">
            <v>00</v>
          </cell>
          <cell r="H575" t="str">
            <v>III/a</v>
          </cell>
          <cell r="I575" t="str">
            <v>P3K</v>
          </cell>
          <cell r="K575" t="str">
            <v>YA</v>
          </cell>
          <cell r="M575" t="str">
            <v>SARKIAH</v>
          </cell>
          <cell r="N575" t="str">
            <v>122</v>
          </cell>
          <cell r="O575" t="str">
            <v>BPD KALSEL</v>
          </cell>
          <cell r="P575" t="str">
            <v>466600962731000</v>
          </cell>
          <cell r="Q575" t="str">
            <v>0010301164904</v>
          </cell>
          <cell r="R575" t="str">
            <v>K3</v>
          </cell>
          <cell r="S575">
            <v>2</v>
          </cell>
          <cell r="T575">
            <v>1</v>
          </cell>
          <cell r="U575" t="str">
            <v>3</v>
          </cell>
          <cell r="V575">
            <v>2966500</v>
          </cell>
          <cell r="W575">
            <v>296650</v>
          </cell>
          <cell r="X575">
            <v>118660</v>
          </cell>
          <cell r="Y575">
            <v>415310</v>
          </cell>
          <cell r="Z575">
            <v>0</v>
          </cell>
          <cell r="AA575">
            <v>0</v>
          </cell>
          <cell r="AB575">
            <v>0</v>
          </cell>
          <cell r="AC575">
            <v>185000</v>
          </cell>
          <cell r="AD575">
            <v>289680</v>
          </cell>
          <cell r="AE575">
            <v>0</v>
          </cell>
          <cell r="AF575">
            <v>87</v>
          </cell>
          <cell r="AG575">
            <v>142672</v>
          </cell>
          <cell r="AH575">
            <v>7120</v>
          </cell>
          <cell r="AI575">
            <v>21359</v>
          </cell>
          <cell r="AJ575">
            <v>109909</v>
          </cell>
          <cell r="AK575" t="str">
            <v>0</v>
          </cell>
          <cell r="AL575">
            <v>35668</v>
          </cell>
          <cell r="AM575">
            <v>0</v>
          </cell>
          <cell r="AN575" t="str">
            <v>0</v>
          </cell>
          <cell r="AO575">
            <v>316728</v>
          </cell>
          <cell r="AP575">
            <v>3711000</v>
          </cell>
          <cell r="AQ575">
            <v>0</v>
          </cell>
          <cell r="AR575">
            <v>0</v>
          </cell>
          <cell r="AS575" t="str">
            <v>0</v>
          </cell>
          <cell r="AT575" t="str">
            <v>0</v>
          </cell>
          <cell r="AU575" t="str">
            <v>062</v>
          </cell>
          <cell r="AV575" t="str">
            <v>DINAS PENDIDIKAN - PPPK</v>
          </cell>
          <cell r="AW575" t="str">
            <v>SDN MELAYU 02</v>
          </cell>
          <cell r="AX575" t="str">
            <v>TGH - 18</v>
          </cell>
        </row>
        <row r="576">
          <cell r="A576" t="str">
            <v>198407202022212016</v>
          </cell>
          <cell r="B576" t="str">
            <v>IIN INDAH LESTARI, S.Pd</v>
          </cell>
          <cell r="C576" t="str">
            <v>6371056007840008</v>
          </cell>
          <cell r="D576" t="str">
            <v>20-Jul-84</v>
          </cell>
          <cell r="F576" t="str">
            <v>JFU</v>
          </cell>
          <cell r="G576" t="str">
            <v>00</v>
          </cell>
          <cell r="H576" t="str">
            <v>III/a</v>
          </cell>
          <cell r="I576" t="str">
            <v>P3K</v>
          </cell>
          <cell r="K576" t="str">
            <v>TIDAK</v>
          </cell>
          <cell r="N576" t="str">
            <v>122</v>
          </cell>
          <cell r="O576" t="str">
            <v>BPD KALSEL</v>
          </cell>
          <cell r="P576" t="str">
            <v>416504561736000</v>
          </cell>
          <cell r="Q576" t="str">
            <v>3200507036</v>
          </cell>
          <cell r="R576" t="str">
            <v>T0</v>
          </cell>
          <cell r="S576">
            <v>0</v>
          </cell>
          <cell r="T576">
            <v>0</v>
          </cell>
          <cell r="U576" t="str">
            <v>0</v>
          </cell>
          <cell r="V576">
            <v>2966500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185000</v>
          </cell>
          <cell r="AD576">
            <v>72420</v>
          </cell>
          <cell r="AE576">
            <v>0</v>
          </cell>
          <cell r="AF576">
            <v>6</v>
          </cell>
          <cell r="AG576">
            <v>126060</v>
          </cell>
          <cell r="AH576">
            <v>7120</v>
          </cell>
          <cell r="AI576">
            <v>21359</v>
          </cell>
          <cell r="AJ576">
            <v>96411</v>
          </cell>
          <cell r="AK576" t="str">
            <v>0</v>
          </cell>
          <cell r="AL576">
            <v>31515</v>
          </cell>
          <cell r="AM576">
            <v>0</v>
          </cell>
          <cell r="AN576" t="str">
            <v>0</v>
          </cell>
          <cell r="AO576">
            <v>282465</v>
          </cell>
          <cell r="AP576">
            <v>3096000</v>
          </cell>
          <cell r="AQ576">
            <v>0</v>
          </cell>
          <cell r="AR576">
            <v>0</v>
          </cell>
          <cell r="AS576" t="str">
            <v>0</v>
          </cell>
          <cell r="AT576" t="str">
            <v>0</v>
          </cell>
          <cell r="AU576" t="str">
            <v>062</v>
          </cell>
          <cell r="AV576" t="str">
            <v>DINAS PENDIDIKAN - PPPK</v>
          </cell>
          <cell r="AW576" t="str">
            <v>SDN MELAYU 02</v>
          </cell>
          <cell r="AX576" t="str">
            <v>TGH - 18</v>
          </cell>
        </row>
        <row r="577">
          <cell r="A577" t="str">
            <v>199208152022211004</v>
          </cell>
          <cell r="B577" t="str">
            <v>ABDURRAHIM, S.Pd</v>
          </cell>
          <cell r="C577" t="str">
            <v>6309071508920004</v>
          </cell>
          <cell r="D577" t="str">
            <v>15-Aug-92</v>
          </cell>
          <cell r="F577" t="str">
            <v>JFU</v>
          </cell>
          <cell r="G577" t="str">
            <v>00</v>
          </cell>
          <cell r="H577" t="str">
            <v>III/a</v>
          </cell>
          <cell r="I577" t="str">
            <v>P3K</v>
          </cell>
          <cell r="K577" t="str">
            <v>YA</v>
          </cell>
          <cell r="M577" t="str">
            <v>AYU MAULYDA</v>
          </cell>
          <cell r="N577" t="str">
            <v>122</v>
          </cell>
          <cell r="O577" t="str">
            <v>BPD KALSEL</v>
          </cell>
          <cell r="P577" t="str">
            <v>751611070735000</v>
          </cell>
          <cell r="Q577" t="str">
            <v>0170301054359</v>
          </cell>
          <cell r="R577" t="str">
            <v>K2</v>
          </cell>
          <cell r="S577">
            <v>1</v>
          </cell>
          <cell r="T577">
            <v>1</v>
          </cell>
          <cell r="U577" t="str">
            <v>2</v>
          </cell>
          <cell r="V577">
            <v>2966500</v>
          </cell>
          <cell r="W577">
            <v>296650</v>
          </cell>
          <cell r="X577">
            <v>59330</v>
          </cell>
          <cell r="Y577">
            <v>355980</v>
          </cell>
          <cell r="Z577">
            <v>0</v>
          </cell>
          <cell r="AA577">
            <v>0</v>
          </cell>
          <cell r="AB577">
            <v>0</v>
          </cell>
          <cell r="AC577">
            <v>185000</v>
          </cell>
          <cell r="AD577">
            <v>217260</v>
          </cell>
          <cell r="AE577">
            <v>0</v>
          </cell>
          <cell r="AF577">
            <v>16</v>
          </cell>
          <cell r="AG577">
            <v>140299</v>
          </cell>
          <cell r="AH577">
            <v>7120</v>
          </cell>
          <cell r="AI577">
            <v>21359</v>
          </cell>
          <cell r="AJ577">
            <v>107981</v>
          </cell>
          <cell r="AK577" t="str">
            <v>0</v>
          </cell>
          <cell r="AL577">
            <v>35075</v>
          </cell>
          <cell r="AM577">
            <v>0</v>
          </cell>
          <cell r="AN577" t="str">
            <v>0</v>
          </cell>
          <cell r="AO577">
            <v>311834</v>
          </cell>
          <cell r="AP577">
            <v>3581700</v>
          </cell>
          <cell r="AQ577">
            <v>0</v>
          </cell>
          <cell r="AR577">
            <v>0</v>
          </cell>
          <cell r="AS577" t="str">
            <v>0</v>
          </cell>
          <cell r="AT577" t="str">
            <v>0</v>
          </cell>
          <cell r="AU577" t="str">
            <v>062</v>
          </cell>
          <cell r="AV577" t="str">
            <v>DINAS PENDIDIKAN - PPPK</v>
          </cell>
          <cell r="AW577" t="str">
            <v>SDN MELAYU 02</v>
          </cell>
          <cell r="AX577" t="str">
            <v>TGH - 18</v>
          </cell>
        </row>
        <row r="578">
          <cell r="A578" t="str">
            <v>199308012022212008</v>
          </cell>
          <cell r="B578" t="str">
            <v>JURMIAH, S.Pd</v>
          </cell>
          <cell r="C578" t="str">
            <v>6304054108930002</v>
          </cell>
          <cell r="D578" t="str">
            <v>01-Aug-93</v>
          </cell>
          <cell r="F578" t="str">
            <v>JFU</v>
          </cell>
          <cell r="G578" t="str">
            <v>00</v>
          </cell>
          <cell r="H578" t="str">
            <v>III/a</v>
          </cell>
          <cell r="I578" t="str">
            <v>P3K</v>
          </cell>
          <cell r="K578" t="str">
            <v>YA</v>
          </cell>
          <cell r="L578" t="str">
            <v/>
          </cell>
          <cell r="M578" t="str">
            <v>AULIA RAHMAN</v>
          </cell>
          <cell r="N578" t="str">
            <v>122</v>
          </cell>
          <cell r="O578" t="str">
            <v>BPD KALSEL</v>
          </cell>
          <cell r="P578" t="str">
            <v>940760325731000</v>
          </cell>
          <cell r="Q578" t="str">
            <v>3200587854</v>
          </cell>
          <cell r="R578" t="str">
            <v>K3</v>
          </cell>
          <cell r="S578">
            <v>2</v>
          </cell>
          <cell r="T578">
            <v>1</v>
          </cell>
          <cell r="U578" t="str">
            <v>3</v>
          </cell>
          <cell r="V578">
            <v>2966500</v>
          </cell>
          <cell r="W578">
            <v>296650</v>
          </cell>
          <cell r="X578">
            <v>118660</v>
          </cell>
          <cell r="Y578">
            <v>415310</v>
          </cell>
          <cell r="Z578">
            <v>0</v>
          </cell>
          <cell r="AA578">
            <v>0</v>
          </cell>
          <cell r="AB578">
            <v>0</v>
          </cell>
          <cell r="AC578">
            <v>185000</v>
          </cell>
          <cell r="AD578">
            <v>289680</v>
          </cell>
          <cell r="AE578">
            <v>0</v>
          </cell>
          <cell r="AF578">
            <v>87</v>
          </cell>
          <cell r="AG578">
            <v>142672</v>
          </cell>
          <cell r="AH578">
            <v>7120</v>
          </cell>
          <cell r="AI578">
            <v>21359</v>
          </cell>
          <cell r="AJ578">
            <v>109909</v>
          </cell>
          <cell r="AK578" t="str">
            <v>0</v>
          </cell>
          <cell r="AL578">
            <v>35668</v>
          </cell>
          <cell r="AM578">
            <v>0</v>
          </cell>
          <cell r="AN578" t="str">
            <v>0</v>
          </cell>
          <cell r="AO578">
            <v>316728</v>
          </cell>
          <cell r="AP578">
            <v>3711000</v>
          </cell>
          <cell r="AQ578">
            <v>0</v>
          </cell>
          <cell r="AR578">
            <v>0</v>
          </cell>
          <cell r="AS578" t="str">
            <v>0</v>
          </cell>
          <cell r="AT578" t="str">
            <v>0</v>
          </cell>
          <cell r="AU578" t="str">
            <v>062</v>
          </cell>
          <cell r="AV578" t="str">
            <v>DINAS PENDIDIKAN - PPPK</v>
          </cell>
          <cell r="AW578" t="str">
            <v>SDN MELAYU 02</v>
          </cell>
          <cell r="AX578" t="str">
            <v>TGH - 18</v>
          </cell>
        </row>
        <row r="579">
          <cell r="A579" t="str">
            <v>199408222022212008</v>
          </cell>
          <cell r="B579" t="str">
            <v>GUSTINA ENDAH PRAPTIWI, S.Pd.</v>
          </cell>
          <cell r="C579" t="str">
            <v>6303126208940001</v>
          </cell>
          <cell r="D579" t="str">
            <v>22-Aug-94</v>
          </cell>
          <cell r="F579" t="str">
            <v>JFU</v>
          </cell>
          <cell r="G579" t="str">
            <v>00</v>
          </cell>
          <cell r="H579" t="str">
            <v>III/a</v>
          </cell>
          <cell r="I579" t="str">
            <v>P3K</v>
          </cell>
          <cell r="K579" t="str">
            <v>TIDAK</v>
          </cell>
          <cell r="N579" t="str">
            <v>122</v>
          </cell>
          <cell r="O579" t="str">
            <v>BPD KALSEL</v>
          </cell>
          <cell r="P579" t="str">
            <v>638306001732000</v>
          </cell>
          <cell r="Q579" t="str">
            <v>3200588176</v>
          </cell>
          <cell r="R579" t="str">
            <v>T0</v>
          </cell>
          <cell r="S579">
            <v>0</v>
          </cell>
          <cell r="T579">
            <v>0</v>
          </cell>
          <cell r="U579" t="str">
            <v>0</v>
          </cell>
          <cell r="V579">
            <v>2966500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185000</v>
          </cell>
          <cell r="AD579">
            <v>72420</v>
          </cell>
          <cell r="AE579">
            <v>0</v>
          </cell>
          <cell r="AF579">
            <v>6</v>
          </cell>
          <cell r="AG579">
            <v>126060</v>
          </cell>
          <cell r="AH579">
            <v>7120</v>
          </cell>
          <cell r="AI579">
            <v>21359</v>
          </cell>
          <cell r="AJ579">
            <v>96411</v>
          </cell>
          <cell r="AK579" t="str">
            <v>0</v>
          </cell>
          <cell r="AL579">
            <v>31515</v>
          </cell>
          <cell r="AM579">
            <v>0</v>
          </cell>
          <cell r="AN579" t="str">
            <v>0</v>
          </cell>
          <cell r="AO579">
            <v>282465</v>
          </cell>
          <cell r="AP579">
            <v>3096000</v>
          </cell>
          <cell r="AQ579">
            <v>0</v>
          </cell>
          <cell r="AR579">
            <v>0</v>
          </cell>
          <cell r="AS579" t="str">
            <v>0</v>
          </cell>
          <cell r="AT579" t="str">
            <v>0</v>
          </cell>
          <cell r="AU579" t="str">
            <v>062</v>
          </cell>
          <cell r="AV579" t="str">
            <v>DINAS PENDIDIKAN - PPPK</v>
          </cell>
          <cell r="AW579" t="str">
            <v>SDN MELAYU 02</v>
          </cell>
          <cell r="AX579" t="str">
            <v>TGH - 18</v>
          </cell>
        </row>
        <row r="580">
          <cell r="A580" t="str">
            <v>199508012022212004</v>
          </cell>
          <cell r="B580" t="str">
            <v>NIA MAULIDA AGUSTIN HADIATI, S.Pd</v>
          </cell>
          <cell r="C580" t="str">
            <v>6371024108950002</v>
          </cell>
          <cell r="D580" t="str">
            <v>01-Aug-95</v>
          </cell>
          <cell r="F580" t="str">
            <v>JFU</v>
          </cell>
          <cell r="G580" t="str">
            <v>00</v>
          </cell>
          <cell r="H580" t="str">
            <v>III/a</v>
          </cell>
          <cell r="I580" t="str">
            <v>P3K</v>
          </cell>
          <cell r="K580" t="str">
            <v>YA</v>
          </cell>
          <cell r="M580" t="str">
            <v>YUWAN SUKMA</v>
          </cell>
          <cell r="N580" t="str">
            <v>122</v>
          </cell>
          <cell r="O580" t="str">
            <v>BPD KALSEL</v>
          </cell>
          <cell r="P580" t="str">
            <v>940286693736000</v>
          </cell>
          <cell r="Q580" t="str">
            <v>0170301054689</v>
          </cell>
          <cell r="R580" t="str">
            <v>K1</v>
          </cell>
          <cell r="S580">
            <v>0</v>
          </cell>
          <cell r="T580">
            <v>1</v>
          </cell>
          <cell r="U580" t="str">
            <v>1</v>
          </cell>
          <cell r="V580">
            <v>2966500</v>
          </cell>
          <cell r="W580">
            <v>296650</v>
          </cell>
          <cell r="X580">
            <v>0</v>
          </cell>
          <cell r="Y580">
            <v>296650</v>
          </cell>
          <cell r="Z580">
            <v>0</v>
          </cell>
          <cell r="AA580">
            <v>0</v>
          </cell>
          <cell r="AB580">
            <v>0</v>
          </cell>
          <cell r="AC580">
            <v>185000</v>
          </cell>
          <cell r="AD580">
            <v>144840</v>
          </cell>
          <cell r="AE580">
            <v>0</v>
          </cell>
          <cell r="AF580">
            <v>44</v>
          </cell>
          <cell r="AG580">
            <v>137926</v>
          </cell>
          <cell r="AH580">
            <v>7120</v>
          </cell>
          <cell r="AI580">
            <v>21359</v>
          </cell>
          <cell r="AJ580">
            <v>106052</v>
          </cell>
          <cell r="AK580" t="str">
            <v>0</v>
          </cell>
          <cell r="AL580">
            <v>34482</v>
          </cell>
          <cell r="AM580">
            <v>0</v>
          </cell>
          <cell r="AN580" t="str">
            <v>0</v>
          </cell>
          <cell r="AO580">
            <v>306939</v>
          </cell>
          <cell r="AP580">
            <v>3452500</v>
          </cell>
          <cell r="AQ580">
            <v>0</v>
          </cell>
          <cell r="AR580">
            <v>0</v>
          </cell>
          <cell r="AS580" t="str">
            <v>0</v>
          </cell>
          <cell r="AT580" t="str">
            <v>0</v>
          </cell>
          <cell r="AU580" t="str">
            <v>062</v>
          </cell>
          <cell r="AV580" t="str">
            <v>DINAS PENDIDIKAN - PPPK</v>
          </cell>
          <cell r="AW580" t="str">
            <v>SDN MELAYU 02</v>
          </cell>
          <cell r="AX580" t="str">
            <v>TGH - 18</v>
          </cell>
        </row>
        <row r="581">
          <cell r="A581" t="str">
            <v>197502252022212003</v>
          </cell>
          <cell r="B581" t="str">
            <v>DWI RAHMALIYANTI, S.Pd</v>
          </cell>
          <cell r="C581" t="str">
            <v>6371026502750006</v>
          </cell>
          <cell r="D581" t="str">
            <v>25-Feb-75</v>
          </cell>
          <cell r="F581" t="str">
            <v>JFU</v>
          </cell>
          <cell r="G581" t="str">
            <v>00</v>
          </cell>
          <cell r="H581" t="str">
            <v>III/a</v>
          </cell>
          <cell r="I581" t="str">
            <v>P3K</v>
          </cell>
          <cell r="K581" t="str">
            <v>YA</v>
          </cell>
          <cell r="M581" t="str">
            <v>JULIADE</v>
          </cell>
          <cell r="N581" t="str">
            <v>122</v>
          </cell>
          <cell r="O581" t="str">
            <v>BPD KALSEL</v>
          </cell>
          <cell r="P581" t="str">
            <v>167356971731000</v>
          </cell>
          <cell r="Q581" t="str">
            <v>0010301176418</v>
          </cell>
          <cell r="R581" t="str">
            <v>K3</v>
          </cell>
          <cell r="S581">
            <v>2</v>
          </cell>
          <cell r="T581">
            <v>1</v>
          </cell>
          <cell r="U581" t="str">
            <v>3</v>
          </cell>
          <cell r="V581">
            <v>2966500</v>
          </cell>
          <cell r="W581">
            <v>296650</v>
          </cell>
          <cell r="X581">
            <v>118660</v>
          </cell>
          <cell r="Y581">
            <v>415310</v>
          </cell>
          <cell r="Z581">
            <v>0</v>
          </cell>
          <cell r="AA581">
            <v>0</v>
          </cell>
          <cell r="AB581">
            <v>0</v>
          </cell>
          <cell r="AC581">
            <v>185000</v>
          </cell>
          <cell r="AD581">
            <v>289680</v>
          </cell>
          <cell r="AE581">
            <v>0</v>
          </cell>
          <cell r="AF581">
            <v>87</v>
          </cell>
          <cell r="AG581">
            <v>142672</v>
          </cell>
          <cell r="AH581">
            <v>7120</v>
          </cell>
          <cell r="AI581">
            <v>21359</v>
          </cell>
          <cell r="AJ581">
            <v>109909</v>
          </cell>
          <cell r="AK581" t="str">
            <v>0</v>
          </cell>
          <cell r="AL581">
            <v>35668</v>
          </cell>
          <cell r="AM581">
            <v>0</v>
          </cell>
          <cell r="AN581" t="str">
            <v>0</v>
          </cell>
          <cell r="AO581">
            <v>316728</v>
          </cell>
          <cell r="AP581">
            <v>3711000</v>
          </cell>
          <cell r="AQ581">
            <v>0</v>
          </cell>
          <cell r="AR581">
            <v>0</v>
          </cell>
          <cell r="AS581" t="str">
            <v>0</v>
          </cell>
          <cell r="AT581" t="str">
            <v>0</v>
          </cell>
          <cell r="AU581" t="str">
            <v>062</v>
          </cell>
          <cell r="AV581" t="str">
            <v>DINAS PENDIDIKAN - PPPK</v>
          </cell>
          <cell r="AW581" t="str">
            <v>SDN MELAYU 05</v>
          </cell>
          <cell r="AX581" t="str">
            <v>TGH - 21</v>
          </cell>
        </row>
        <row r="582">
          <cell r="A582" t="str">
            <v>199009222022212005</v>
          </cell>
          <cell r="B582" t="str">
            <v>ARISTIKA WIDASWARA, S.Pd</v>
          </cell>
          <cell r="C582" t="str">
            <v>6301036209900004</v>
          </cell>
          <cell r="D582" t="str">
            <v>22-Sep-90</v>
          </cell>
          <cell r="F582" t="str">
            <v>JFU</v>
          </cell>
          <cell r="G582" t="str">
            <v>00</v>
          </cell>
          <cell r="H582" t="str">
            <v>III/a</v>
          </cell>
          <cell r="I582" t="str">
            <v>P3K</v>
          </cell>
          <cell r="K582" t="str">
            <v>YA</v>
          </cell>
          <cell r="M582" t="str">
            <v>TAUFIK HIDAYAT, A.MD</v>
          </cell>
          <cell r="N582" t="str">
            <v>122</v>
          </cell>
          <cell r="O582" t="str">
            <v>BPD KALSEL</v>
          </cell>
          <cell r="P582" t="str">
            <v>910988740736000</v>
          </cell>
          <cell r="Q582" t="str">
            <v>0180306051486</v>
          </cell>
          <cell r="R582" t="str">
            <v>K2</v>
          </cell>
          <cell r="S582">
            <v>1</v>
          </cell>
          <cell r="T582">
            <v>1</v>
          </cell>
          <cell r="U582" t="str">
            <v>2</v>
          </cell>
          <cell r="V582">
            <v>2966500</v>
          </cell>
          <cell r="W582">
            <v>296650</v>
          </cell>
          <cell r="X582">
            <v>59330</v>
          </cell>
          <cell r="Y582">
            <v>355980</v>
          </cell>
          <cell r="Z582">
            <v>0</v>
          </cell>
          <cell r="AA582">
            <v>0</v>
          </cell>
          <cell r="AB582">
            <v>0</v>
          </cell>
          <cell r="AC582">
            <v>185000</v>
          </cell>
          <cell r="AD582">
            <v>217260</v>
          </cell>
          <cell r="AE582">
            <v>0</v>
          </cell>
          <cell r="AF582">
            <v>16</v>
          </cell>
          <cell r="AG582">
            <v>140299</v>
          </cell>
          <cell r="AH582">
            <v>7120</v>
          </cell>
          <cell r="AI582">
            <v>21359</v>
          </cell>
          <cell r="AJ582">
            <v>107981</v>
          </cell>
          <cell r="AK582" t="str">
            <v>0</v>
          </cell>
          <cell r="AL582">
            <v>35075</v>
          </cell>
          <cell r="AM582">
            <v>0</v>
          </cell>
          <cell r="AN582" t="str">
            <v>0</v>
          </cell>
          <cell r="AO582">
            <v>311834</v>
          </cell>
          <cell r="AP582">
            <v>3581700</v>
          </cell>
          <cell r="AQ582">
            <v>0</v>
          </cell>
          <cell r="AR582">
            <v>0</v>
          </cell>
          <cell r="AS582" t="str">
            <v>0</v>
          </cell>
          <cell r="AT582" t="str">
            <v>0</v>
          </cell>
          <cell r="AU582" t="str">
            <v>062</v>
          </cell>
          <cell r="AV582" t="str">
            <v>DINAS PENDIDIKAN - PPPK</v>
          </cell>
          <cell r="AW582" t="str">
            <v>SDN MELAYU 05</v>
          </cell>
          <cell r="AX582" t="str">
            <v>TGH - 21</v>
          </cell>
        </row>
        <row r="583">
          <cell r="A583" t="str">
            <v>199512072022212005</v>
          </cell>
          <cell r="B583" t="str">
            <v>SITI LUTHFIA RIZQI, S.Pd</v>
          </cell>
          <cell r="C583" t="str">
            <v>6303054712950008</v>
          </cell>
          <cell r="D583" t="str">
            <v>07-Dec-95</v>
          </cell>
          <cell r="F583" t="str">
            <v>JFU</v>
          </cell>
          <cell r="G583" t="str">
            <v>00</v>
          </cell>
          <cell r="H583" t="str">
            <v>III/a</v>
          </cell>
          <cell r="I583" t="str">
            <v>P3K</v>
          </cell>
          <cell r="K583" t="str">
            <v>TIDAK</v>
          </cell>
          <cell r="N583" t="str">
            <v>122</v>
          </cell>
          <cell r="O583" t="str">
            <v>BPD KALSEL</v>
          </cell>
          <cell r="P583" t="str">
            <v>910910256731000</v>
          </cell>
          <cell r="Q583" t="str">
            <v>0310319034647</v>
          </cell>
          <cell r="R583" t="str">
            <v>T1</v>
          </cell>
          <cell r="S583">
            <v>1</v>
          </cell>
          <cell r="T583">
            <v>0</v>
          </cell>
          <cell r="U583" t="str">
            <v>1</v>
          </cell>
          <cell r="V583">
            <v>2966500</v>
          </cell>
          <cell r="W583">
            <v>0</v>
          </cell>
          <cell r="X583">
            <v>59330</v>
          </cell>
          <cell r="Y583">
            <v>59330</v>
          </cell>
          <cell r="Z583">
            <v>0</v>
          </cell>
          <cell r="AA583">
            <v>0</v>
          </cell>
          <cell r="AB583">
            <v>0</v>
          </cell>
          <cell r="AC583">
            <v>185000</v>
          </cell>
          <cell r="AD583">
            <v>144840</v>
          </cell>
          <cell r="AE583">
            <v>0</v>
          </cell>
          <cell r="AF583">
            <v>77</v>
          </cell>
          <cell r="AG583">
            <v>128433</v>
          </cell>
          <cell r="AH583">
            <v>7120</v>
          </cell>
          <cell r="AI583">
            <v>21359</v>
          </cell>
          <cell r="AJ583">
            <v>98339</v>
          </cell>
          <cell r="AK583" t="str">
            <v>0</v>
          </cell>
          <cell r="AL583">
            <v>32108</v>
          </cell>
          <cell r="AM583">
            <v>0</v>
          </cell>
          <cell r="AN583" t="str">
            <v>0</v>
          </cell>
          <cell r="AO583">
            <v>287359</v>
          </cell>
          <cell r="AP583">
            <v>3225300</v>
          </cell>
          <cell r="AQ583">
            <v>0</v>
          </cell>
          <cell r="AR583">
            <v>0</v>
          </cell>
          <cell r="AS583" t="str">
            <v>0</v>
          </cell>
          <cell r="AT583" t="str">
            <v>0</v>
          </cell>
          <cell r="AU583" t="str">
            <v>062</v>
          </cell>
          <cell r="AV583" t="str">
            <v>DINAS PENDIDIKAN - PPPK</v>
          </cell>
          <cell r="AW583" t="str">
            <v>SDN MELAYU 05</v>
          </cell>
          <cell r="AX583" t="str">
            <v>TGH - 21</v>
          </cell>
        </row>
        <row r="584">
          <cell r="A584" t="str">
            <v>199002222022212010</v>
          </cell>
          <cell r="B584" t="str">
            <v>RAHMATTYAH, S.Pd</v>
          </cell>
          <cell r="C584" t="str">
            <v>6371036202900007</v>
          </cell>
          <cell r="D584" t="str">
            <v>22-Feb-90</v>
          </cell>
          <cell r="F584" t="str">
            <v>JFU</v>
          </cell>
          <cell r="G584" t="str">
            <v>00</v>
          </cell>
          <cell r="H584" t="str">
            <v>III/a</v>
          </cell>
          <cell r="I584" t="str">
            <v>P3K</v>
          </cell>
          <cell r="K584" t="str">
            <v>TIDAK</v>
          </cell>
          <cell r="N584" t="str">
            <v>122</v>
          </cell>
          <cell r="O584" t="str">
            <v>BPD KALSEL</v>
          </cell>
          <cell r="P584" t="str">
            <v>940267016731000</v>
          </cell>
          <cell r="Q584" t="str">
            <v>0010301171258</v>
          </cell>
          <cell r="R584" t="str">
            <v>T0</v>
          </cell>
          <cell r="S584">
            <v>0</v>
          </cell>
          <cell r="T584">
            <v>0</v>
          </cell>
          <cell r="U584" t="str">
            <v>0</v>
          </cell>
          <cell r="V584">
            <v>2966500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185000</v>
          </cell>
          <cell r="AD584">
            <v>72420</v>
          </cell>
          <cell r="AE584">
            <v>0</v>
          </cell>
          <cell r="AF584">
            <v>6</v>
          </cell>
          <cell r="AG584">
            <v>126060</v>
          </cell>
          <cell r="AH584">
            <v>7120</v>
          </cell>
          <cell r="AI584">
            <v>21359</v>
          </cell>
          <cell r="AJ584">
            <v>96411</v>
          </cell>
          <cell r="AK584" t="str">
            <v>0</v>
          </cell>
          <cell r="AL584">
            <v>31515</v>
          </cell>
          <cell r="AM584">
            <v>0</v>
          </cell>
          <cell r="AN584" t="str">
            <v>0</v>
          </cell>
          <cell r="AO584">
            <v>282465</v>
          </cell>
          <cell r="AP584">
            <v>3096000</v>
          </cell>
          <cell r="AQ584">
            <v>0</v>
          </cell>
          <cell r="AR584">
            <v>0</v>
          </cell>
          <cell r="AS584" t="str">
            <v>0</v>
          </cell>
          <cell r="AT584" t="str">
            <v>0</v>
          </cell>
          <cell r="AU584" t="str">
            <v>062</v>
          </cell>
          <cell r="AV584" t="str">
            <v>DINAS PENDIDIKAN - PPPK</v>
          </cell>
          <cell r="AW584" t="str">
            <v>SDN MELAYU 06</v>
          </cell>
          <cell r="AX584" t="str">
            <v>TGH - 22</v>
          </cell>
        </row>
        <row r="585">
          <cell r="A585" t="str">
            <v>199003302022212008</v>
          </cell>
          <cell r="B585" t="str">
            <v>FATMAWATI, S.Pd</v>
          </cell>
          <cell r="C585" t="str">
            <v>6371037003900012</v>
          </cell>
          <cell r="D585" t="str">
            <v>30-Mar-90</v>
          </cell>
          <cell r="F585" t="str">
            <v>JFU</v>
          </cell>
          <cell r="G585" t="str">
            <v>00</v>
          </cell>
          <cell r="H585" t="str">
            <v>III/a</v>
          </cell>
          <cell r="I585" t="str">
            <v>P3K</v>
          </cell>
          <cell r="K585" t="str">
            <v>TIDAK</v>
          </cell>
          <cell r="N585" t="str">
            <v>122</v>
          </cell>
          <cell r="O585" t="str">
            <v>BPD KALSEL</v>
          </cell>
          <cell r="P585" t="str">
            <v>707552717731000</v>
          </cell>
          <cell r="Q585" t="str">
            <v>0010301404002</v>
          </cell>
          <cell r="R585" t="str">
            <v>T0</v>
          </cell>
          <cell r="S585">
            <v>0</v>
          </cell>
          <cell r="T585">
            <v>0</v>
          </cell>
          <cell r="U585" t="str">
            <v>0</v>
          </cell>
          <cell r="V585">
            <v>2966500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185000</v>
          </cell>
          <cell r="AD585">
            <v>72420</v>
          </cell>
          <cell r="AE585">
            <v>0</v>
          </cell>
          <cell r="AF585">
            <v>6</v>
          </cell>
          <cell r="AG585">
            <v>126060</v>
          </cell>
          <cell r="AH585">
            <v>7120</v>
          </cell>
          <cell r="AI585">
            <v>21359</v>
          </cell>
          <cell r="AJ585">
            <v>96411</v>
          </cell>
          <cell r="AK585" t="str">
            <v>0</v>
          </cell>
          <cell r="AL585">
            <v>31515</v>
          </cell>
          <cell r="AM585">
            <v>0</v>
          </cell>
          <cell r="AN585" t="str">
            <v>0</v>
          </cell>
          <cell r="AO585">
            <v>282465</v>
          </cell>
          <cell r="AP585">
            <v>3096000</v>
          </cell>
          <cell r="AQ585">
            <v>0</v>
          </cell>
          <cell r="AR585">
            <v>0</v>
          </cell>
          <cell r="AS585" t="str">
            <v>0</v>
          </cell>
          <cell r="AT585" t="str">
            <v>0</v>
          </cell>
          <cell r="AU585" t="str">
            <v>062</v>
          </cell>
          <cell r="AV585" t="str">
            <v>DINAS PENDIDIKAN - PPPK</v>
          </cell>
          <cell r="AW585" t="str">
            <v>SDN MELAYU 06</v>
          </cell>
          <cell r="AX585" t="str">
            <v>TGH - 22</v>
          </cell>
        </row>
        <row r="586">
          <cell r="A586" t="str">
            <v>199307282022212011</v>
          </cell>
          <cell r="B586" t="str">
            <v>NOOR ULINNA SARI, S.Pd.I</v>
          </cell>
          <cell r="C586" t="str">
            <v>6371026807930006</v>
          </cell>
          <cell r="D586" t="str">
            <v>28-Jul-93</v>
          </cell>
          <cell r="F586" t="str">
            <v>JFU</v>
          </cell>
          <cell r="G586" t="str">
            <v>00</v>
          </cell>
          <cell r="H586" t="str">
            <v>III/a</v>
          </cell>
          <cell r="I586" t="str">
            <v>P3K</v>
          </cell>
          <cell r="K586" t="str">
            <v>YA</v>
          </cell>
          <cell r="M586" t="str">
            <v>M. HAFIZ FATHONY</v>
          </cell>
          <cell r="N586" t="str">
            <v>122</v>
          </cell>
          <cell r="O586" t="str">
            <v>BPD KALSEL</v>
          </cell>
          <cell r="P586" t="str">
            <v>940273279736000</v>
          </cell>
          <cell r="Q586" t="str">
            <v>0010301449902</v>
          </cell>
          <cell r="R586" t="str">
            <v>K2</v>
          </cell>
          <cell r="S586">
            <v>1</v>
          </cell>
          <cell r="T586">
            <v>1</v>
          </cell>
          <cell r="U586" t="str">
            <v>2</v>
          </cell>
          <cell r="V586">
            <v>2966500</v>
          </cell>
          <cell r="W586">
            <v>296650</v>
          </cell>
          <cell r="X586">
            <v>59330</v>
          </cell>
          <cell r="Y586">
            <v>355980</v>
          </cell>
          <cell r="Z586">
            <v>0</v>
          </cell>
          <cell r="AA586">
            <v>0</v>
          </cell>
          <cell r="AB586">
            <v>0</v>
          </cell>
          <cell r="AC586">
            <v>185000</v>
          </cell>
          <cell r="AD586">
            <v>217260</v>
          </cell>
          <cell r="AE586">
            <v>0</v>
          </cell>
          <cell r="AF586">
            <v>16</v>
          </cell>
          <cell r="AG586">
            <v>140299</v>
          </cell>
          <cell r="AH586">
            <v>7120</v>
          </cell>
          <cell r="AI586">
            <v>21359</v>
          </cell>
          <cell r="AJ586">
            <v>107981</v>
          </cell>
          <cell r="AK586" t="str">
            <v>0</v>
          </cell>
          <cell r="AL586">
            <v>35075</v>
          </cell>
          <cell r="AM586">
            <v>0</v>
          </cell>
          <cell r="AN586" t="str">
            <v>0</v>
          </cell>
          <cell r="AO586">
            <v>311834</v>
          </cell>
          <cell r="AP586">
            <v>3581700</v>
          </cell>
          <cell r="AQ586">
            <v>0</v>
          </cell>
          <cell r="AR586">
            <v>0</v>
          </cell>
          <cell r="AS586" t="str">
            <v>0</v>
          </cell>
          <cell r="AT586" t="str">
            <v>0</v>
          </cell>
          <cell r="AU586" t="str">
            <v>062</v>
          </cell>
          <cell r="AV586" t="str">
            <v>DINAS PENDIDIKAN - PPPK</v>
          </cell>
          <cell r="AW586" t="str">
            <v>SDN MELAYU 06</v>
          </cell>
          <cell r="AX586" t="str">
            <v>TGH - 22</v>
          </cell>
        </row>
        <row r="587">
          <cell r="A587" t="str">
            <v>199410102022212007</v>
          </cell>
          <cell r="B587" t="str">
            <v>YOHANA, S.Pd</v>
          </cell>
          <cell r="C587" t="str">
            <v>6303034710930001</v>
          </cell>
          <cell r="D587" t="str">
            <v>10-Oct-94</v>
          </cell>
          <cell r="F587" t="str">
            <v>JFU</v>
          </cell>
          <cell r="G587" t="str">
            <v>00</v>
          </cell>
          <cell r="H587" t="str">
            <v>III/a</v>
          </cell>
          <cell r="I587" t="str">
            <v>P3K</v>
          </cell>
          <cell r="K587" t="str">
            <v>YA</v>
          </cell>
          <cell r="M587" t="str">
            <v>MUHAMMAD YASIN</v>
          </cell>
          <cell r="N587" t="str">
            <v>122</v>
          </cell>
          <cell r="O587" t="str">
            <v>BPD KALSEL</v>
          </cell>
          <cell r="P587" t="str">
            <v>914694963732000</v>
          </cell>
          <cell r="Q587" t="str">
            <v>0010301170927</v>
          </cell>
          <cell r="R587" t="str">
            <v>K2</v>
          </cell>
          <cell r="S587">
            <v>1</v>
          </cell>
          <cell r="T587">
            <v>1</v>
          </cell>
          <cell r="U587" t="str">
            <v>2</v>
          </cell>
          <cell r="V587">
            <v>2966500</v>
          </cell>
          <cell r="W587">
            <v>296650</v>
          </cell>
          <cell r="X587">
            <v>59330</v>
          </cell>
          <cell r="Y587">
            <v>355980</v>
          </cell>
          <cell r="Z587">
            <v>0</v>
          </cell>
          <cell r="AA587">
            <v>0</v>
          </cell>
          <cell r="AB587">
            <v>0</v>
          </cell>
          <cell r="AC587">
            <v>185000</v>
          </cell>
          <cell r="AD587">
            <v>217260</v>
          </cell>
          <cell r="AE587">
            <v>0</v>
          </cell>
          <cell r="AF587">
            <v>16</v>
          </cell>
          <cell r="AG587">
            <v>140299</v>
          </cell>
          <cell r="AH587">
            <v>7120</v>
          </cell>
          <cell r="AI587">
            <v>21359</v>
          </cell>
          <cell r="AJ587">
            <v>107981</v>
          </cell>
          <cell r="AK587" t="str">
            <v>0</v>
          </cell>
          <cell r="AL587">
            <v>35075</v>
          </cell>
          <cell r="AM587">
            <v>0</v>
          </cell>
          <cell r="AN587" t="str">
            <v>0</v>
          </cell>
          <cell r="AO587">
            <v>311834</v>
          </cell>
          <cell r="AP587">
            <v>3581700</v>
          </cell>
          <cell r="AQ587">
            <v>0</v>
          </cell>
          <cell r="AR587">
            <v>0</v>
          </cell>
          <cell r="AS587" t="str">
            <v>0</v>
          </cell>
          <cell r="AT587" t="str">
            <v>0</v>
          </cell>
          <cell r="AU587" t="str">
            <v>062</v>
          </cell>
          <cell r="AV587" t="str">
            <v>DINAS PENDIDIKAN - PPPK</v>
          </cell>
          <cell r="AW587" t="str">
            <v>SDN MELAYU 06</v>
          </cell>
          <cell r="AX587" t="str">
            <v>TGH - 22</v>
          </cell>
        </row>
        <row r="588">
          <cell r="A588" t="str">
            <v>199603092022211003</v>
          </cell>
          <cell r="B588" t="str">
            <v>MUHAMMAD RIZKY FATAHILAH, S.Pd</v>
          </cell>
          <cell r="C588" t="str">
            <v>6371010903960014</v>
          </cell>
          <cell r="D588" t="str">
            <v>09-Mar-96</v>
          </cell>
          <cell r="F588" t="str">
            <v>JFU</v>
          </cell>
          <cell r="G588" t="str">
            <v>00</v>
          </cell>
          <cell r="H588" t="str">
            <v>III/a</v>
          </cell>
          <cell r="I588" t="str">
            <v>P3K</v>
          </cell>
          <cell r="K588" t="str">
            <v>TIDAK</v>
          </cell>
          <cell r="N588" t="str">
            <v>122</v>
          </cell>
          <cell r="O588" t="str">
            <v>BPD KALSEL</v>
          </cell>
          <cell r="P588" t="str">
            <v>650254477731000</v>
          </cell>
          <cell r="Q588" t="str">
            <v>3200587951</v>
          </cell>
          <cell r="R588" t="str">
            <v>T0</v>
          </cell>
          <cell r="S588">
            <v>0</v>
          </cell>
          <cell r="T588">
            <v>0</v>
          </cell>
          <cell r="U588" t="str">
            <v>0</v>
          </cell>
          <cell r="V588">
            <v>2966500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185000</v>
          </cell>
          <cell r="AD588">
            <v>72420</v>
          </cell>
          <cell r="AE588">
            <v>0</v>
          </cell>
          <cell r="AF588">
            <v>6</v>
          </cell>
          <cell r="AG588">
            <v>126060</v>
          </cell>
          <cell r="AH588">
            <v>7120</v>
          </cell>
          <cell r="AI588">
            <v>21359</v>
          </cell>
          <cell r="AJ588">
            <v>96411</v>
          </cell>
          <cell r="AK588" t="str">
            <v>0</v>
          </cell>
          <cell r="AL588">
            <v>31515</v>
          </cell>
          <cell r="AM588">
            <v>0</v>
          </cell>
          <cell r="AN588" t="str">
            <v>0</v>
          </cell>
          <cell r="AO588">
            <v>282465</v>
          </cell>
          <cell r="AP588">
            <v>3096000</v>
          </cell>
          <cell r="AQ588">
            <v>0</v>
          </cell>
          <cell r="AR588">
            <v>0</v>
          </cell>
          <cell r="AS588" t="str">
            <v>0</v>
          </cell>
          <cell r="AT588" t="str">
            <v>0</v>
          </cell>
          <cell r="AU588" t="str">
            <v>062</v>
          </cell>
          <cell r="AV588" t="str">
            <v>DINAS PENDIDIKAN - PPPK</v>
          </cell>
          <cell r="AW588" t="str">
            <v>SDN MELAYU 06</v>
          </cell>
          <cell r="AX588" t="str">
            <v>TGH - 22</v>
          </cell>
        </row>
        <row r="589">
          <cell r="A589" t="str">
            <v>198104012022212010</v>
          </cell>
          <cell r="B589" t="str">
            <v>RINI RAHIMAH, S.Pd.</v>
          </cell>
          <cell r="C589" t="str">
            <v>6371054104810007</v>
          </cell>
          <cell r="D589" t="str">
            <v>01-Apr-81</v>
          </cell>
          <cell r="F589" t="str">
            <v>JFU</v>
          </cell>
          <cell r="G589" t="str">
            <v>00</v>
          </cell>
          <cell r="H589" t="str">
            <v>III/a</v>
          </cell>
          <cell r="I589" t="str">
            <v>P3K</v>
          </cell>
          <cell r="K589" t="str">
            <v>YA</v>
          </cell>
          <cell r="M589" t="str">
            <v>SUTIONO</v>
          </cell>
          <cell r="N589" t="str">
            <v>122</v>
          </cell>
          <cell r="O589" t="str">
            <v>BPD KALSEL</v>
          </cell>
          <cell r="P589" t="str">
            <v>167320563731000</v>
          </cell>
          <cell r="Q589" t="str">
            <v>0010301146129</v>
          </cell>
          <cell r="R589" t="str">
            <v>K3</v>
          </cell>
          <cell r="S589">
            <v>2</v>
          </cell>
          <cell r="T589">
            <v>1</v>
          </cell>
          <cell r="U589" t="str">
            <v>3</v>
          </cell>
          <cell r="V589">
            <v>2966500</v>
          </cell>
          <cell r="W589">
            <v>296650</v>
          </cell>
          <cell r="X589">
            <v>118660</v>
          </cell>
          <cell r="Y589">
            <v>415310</v>
          </cell>
          <cell r="Z589">
            <v>0</v>
          </cell>
          <cell r="AA589">
            <v>0</v>
          </cell>
          <cell r="AB589">
            <v>0</v>
          </cell>
          <cell r="AC589">
            <v>185000</v>
          </cell>
          <cell r="AD589">
            <v>289680</v>
          </cell>
          <cell r="AE589">
            <v>0</v>
          </cell>
          <cell r="AF589">
            <v>87</v>
          </cell>
          <cell r="AG589">
            <v>142672</v>
          </cell>
          <cell r="AH589">
            <v>7120</v>
          </cell>
          <cell r="AI589">
            <v>21359</v>
          </cell>
          <cell r="AJ589">
            <v>109909</v>
          </cell>
          <cell r="AK589" t="str">
            <v>0</v>
          </cell>
          <cell r="AL589">
            <v>35668</v>
          </cell>
          <cell r="AM589">
            <v>0</v>
          </cell>
          <cell r="AN589" t="str">
            <v>0</v>
          </cell>
          <cell r="AO589">
            <v>316728</v>
          </cell>
          <cell r="AP589">
            <v>3711000</v>
          </cell>
          <cell r="AQ589">
            <v>0</v>
          </cell>
          <cell r="AR589">
            <v>0</v>
          </cell>
          <cell r="AS589" t="str">
            <v>0</v>
          </cell>
          <cell r="AT589" t="str">
            <v>0</v>
          </cell>
          <cell r="AU589" t="str">
            <v>062</v>
          </cell>
          <cell r="AV589" t="str">
            <v>DINAS PENDIDIKAN - PPPK</v>
          </cell>
          <cell r="AW589" t="str">
            <v>SDN MELAYU 07</v>
          </cell>
          <cell r="AX589" t="str">
            <v>TGH - 23</v>
          </cell>
        </row>
        <row r="590">
          <cell r="A590" t="str">
            <v>198810302022212005</v>
          </cell>
          <cell r="B590" t="str">
            <v>FAKHRATUL MILLAH, S.Pd</v>
          </cell>
          <cell r="C590" t="str">
            <v>6306017010880002</v>
          </cell>
          <cell r="D590" t="str">
            <v>30-Oct-88</v>
          </cell>
          <cell r="F590" t="str">
            <v>JFU</v>
          </cell>
          <cell r="G590" t="str">
            <v>00</v>
          </cell>
          <cell r="H590" t="str">
            <v>III/a</v>
          </cell>
          <cell r="I590" t="str">
            <v>P3K</v>
          </cell>
          <cell r="K590" t="str">
            <v>YA</v>
          </cell>
          <cell r="M590" t="str">
            <v>FIRMAN HIDAYAT</v>
          </cell>
          <cell r="N590" t="str">
            <v>122</v>
          </cell>
          <cell r="O590" t="str">
            <v>BPD KALSEL</v>
          </cell>
          <cell r="P590" t="str">
            <v>844590034731000</v>
          </cell>
          <cell r="Q590" t="str">
            <v>0010301169524</v>
          </cell>
          <cell r="R590" t="str">
            <v>K3</v>
          </cell>
          <cell r="S590">
            <v>2</v>
          </cell>
          <cell r="T590">
            <v>1</v>
          </cell>
          <cell r="U590" t="str">
            <v>3</v>
          </cell>
          <cell r="V590">
            <v>2966500</v>
          </cell>
          <cell r="W590">
            <v>296650</v>
          </cell>
          <cell r="X590">
            <v>118660</v>
          </cell>
          <cell r="Y590">
            <v>415310</v>
          </cell>
          <cell r="Z590">
            <v>0</v>
          </cell>
          <cell r="AA590">
            <v>0</v>
          </cell>
          <cell r="AB590">
            <v>0</v>
          </cell>
          <cell r="AC590">
            <v>185000</v>
          </cell>
          <cell r="AD590">
            <v>289680</v>
          </cell>
          <cell r="AE590">
            <v>0</v>
          </cell>
          <cell r="AF590">
            <v>87</v>
          </cell>
          <cell r="AG590">
            <v>142672</v>
          </cell>
          <cell r="AH590">
            <v>7120</v>
          </cell>
          <cell r="AI590">
            <v>21359</v>
          </cell>
          <cell r="AJ590">
            <v>109909</v>
          </cell>
          <cell r="AK590" t="str">
            <v>0</v>
          </cell>
          <cell r="AL590">
            <v>35668</v>
          </cell>
          <cell r="AM590">
            <v>0</v>
          </cell>
          <cell r="AN590" t="str">
            <v>0</v>
          </cell>
          <cell r="AO590">
            <v>316728</v>
          </cell>
          <cell r="AP590">
            <v>3711000</v>
          </cell>
          <cell r="AQ590">
            <v>0</v>
          </cell>
          <cell r="AR590">
            <v>0</v>
          </cell>
          <cell r="AS590" t="str">
            <v>0</v>
          </cell>
          <cell r="AT590" t="str">
            <v>0</v>
          </cell>
          <cell r="AU590" t="str">
            <v>062</v>
          </cell>
          <cell r="AV590" t="str">
            <v>DINAS PENDIDIKAN - PPPK</v>
          </cell>
          <cell r="AW590" t="str">
            <v>SDN MELAYU 07</v>
          </cell>
          <cell r="AX590" t="str">
            <v>TGH - 23</v>
          </cell>
        </row>
        <row r="591">
          <cell r="A591" t="str">
            <v>199001062022212009</v>
          </cell>
          <cell r="B591" t="str">
            <v>HENNY RUBIANTI, S.Pd</v>
          </cell>
          <cell r="C591" t="str">
            <v>6307014601900001</v>
          </cell>
          <cell r="D591" t="str">
            <v>06-Jan-90</v>
          </cell>
          <cell r="F591" t="str">
            <v>JFU</v>
          </cell>
          <cell r="G591" t="str">
            <v>00</v>
          </cell>
          <cell r="H591" t="str">
            <v>III/a</v>
          </cell>
          <cell r="I591" t="str">
            <v>P3K</v>
          </cell>
          <cell r="K591" t="str">
            <v>TIDAK</v>
          </cell>
          <cell r="N591" t="str">
            <v>122</v>
          </cell>
          <cell r="O591" t="str">
            <v>BPD KALSEL</v>
          </cell>
          <cell r="P591" t="str">
            <v>845446871733000</v>
          </cell>
          <cell r="Q591" t="str">
            <v>0010301166584</v>
          </cell>
          <cell r="R591" t="str">
            <v>T0</v>
          </cell>
          <cell r="S591">
            <v>0</v>
          </cell>
          <cell r="T591">
            <v>0</v>
          </cell>
          <cell r="U591" t="str">
            <v>0</v>
          </cell>
          <cell r="V591">
            <v>2966500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185000</v>
          </cell>
          <cell r="AD591">
            <v>72420</v>
          </cell>
          <cell r="AE591">
            <v>0</v>
          </cell>
          <cell r="AF591">
            <v>6</v>
          </cell>
          <cell r="AG591">
            <v>126060</v>
          </cell>
          <cell r="AH591">
            <v>7120</v>
          </cell>
          <cell r="AI591">
            <v>21359</v>
          </cell>
          <cell r="AJ591">
            <v>96411</v>
          </cell>
          <cell r="AK591" t="str">
            <v>0</v>
          </cell>
          <cell r="AL591">
            <v>31515</v>
          </cell>
          <cell r="AM591">
            <v>0</v>
          </cell>
          <cell r="AN591" t="str">
            <v>0</v>
          </cell>
          <cell r="AO591">
            <v>282465</v>
          </cell>
          <cell r="AP591">
            <v>3096000</v>
          </cell>
          <cell r="AQ591">
            <v>0</v>
          </cell>
          <cell r="AR591">
            <v>0</v>
          </cell>
          <cell r="AS591" t="str">
            <v>0</v>
          </cell>
          <cell r="AT591" t="str">
            <v>0</v>
          </cell>
          <cell r="AU591" t="str">
            <v>062</v>
          </cell>
          <cell r="AV591" t="str">
            <v>DINAS PENDIDIKAN - PPPK</v>
          </cell>
          <cell r="AW591" t="str">
            <v>SDN MELAYU 07</v>
          </cell>
          <cell r="AX591" t="str">
            <v>TGH - 23</v>
          </cell>
        </row>
        <row r="592">
          <cell r="A592" t="str">
            <v>198105122022212017</v>
          </cell>
          <cell r="B592" t="str">
            <v>ERLIYANI, S.Pd</v>
          </cell>
          <cell r="C592" t="str">
            <v>6303035205810005</v>
          </cell>
          <cell r="D592" t="str">
            <v>12-May-81</v>
          </cell>
          <cell r="F592" t="str">
            <v>JFU</v>
          </cell>
          <cell r="G592" t="str">
            <v>00</v>
          </cell>
          <cell r="H592" t="str">
            <v>III/a</v>
          </cell>
          <cell r="I592" t="str">
            <v>P3K</v>
          </cell>
          <cell r="K592" t="str">
            <v>TIDAK</v>
          </cell>
          <cell r="N592" t="str">
            <v>122</v>
          </cell>
          <cell r="O592" t="str">
            <v>BPD KALSEL</v>
          </cell>
          <cell r="P592" t="str">
            <v>159449065732000</v>
          </cell>
          <cell r="Q592" t="str">
            <v>0010301169475</v>
          </cell>
          <cell r="R592" t="str">
            <v>T0</v>
          </cell>
          <cell r="S592">
            <v>0</v>
          </cell>
          <cell r="T592">
            <v>0</v>
          </cell>
          <cell r="U592" t="str">
            <v>0</v>
          </cell>
          <cell r="V592">
            <v>2966500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185000</v>
          </cell>
          <cell r="AD592">
            <v>72420</v>
          </cell>
          <cell r="AE592">
            <v>0</v>
          </cell>
          <cell r="AF592">
            <v>6</v>
          </cell>
          <cell r="AG592">
            <v>126060</v>
          </cell>
          <cell r="AH592">
            <v>7120</v>
          </cell>
          <cell r="AI592">
            <v>21359</v>
          </cell>
          <cell r="AJ592">
            <v>96411</v>
          </cell>
          <cell r="AK592" t="str">
            <v>0</v>
          </cell>
          <cell r="AL592">
            <v>31515</v>
          </cell>
          <cell r="AM592">
            <v>0</v>
          </cell>
          <cell r="AN592" t="str">
            <v>0</v>
          </cell>
          <cell r="AO592">
            <v>282465</v>
          </cell>
          <cell r="AP592">
            <v>3096000</v>
          </cell>
          <cell r="AQ592">
            <v>0</v>
          </cell>
          <cell r="AR592">
            <v>0</v>
          </cell>
          <cell r="AS592" t="str">
            <v>0</v>
          </cell>
          <cell r="AT592" t="str">
            <v>0</v>
          </cell>
          <cell r="AU592" t="str">
            <v>062</v>
          </cell>
          <cell r="AV592" t="str">
            <v>DINAS PENDIDIKAN - PPPK</v>
          </cell>
          <cell r="AW592" t="str">
            <v>SDN MELAYU 101</v>
          </cell>
          <cell r="AX592" t="str">
            <v>TGH - 26</v>
          </cell>
        </row>
        <row r="593">
          <cell r="A593" t="str">
            <v>199501042022212010</v>
          </cell>
          <cell r="B593" t="str">
            <v>RISA ARIANTI, S.Pd</v>
          </cell>
          <cell r="C593" t="str">
            <v>6306024401950001</v>
          </cell>
          <cell r="D593" t="str">
            <v>04-Jan-95</v>
          </cell>
          <cell r="F593" t="str">
            <v>JFU</v>
          </cell>
          <cell r="G593" t="str">
            <v>00</v>
          </cell>
          <cell r="H593" t="str">
            <v>III/a</v>
          </cell>
          <cell r="I593" t="str">
            <v>P3K</v>
          </cell>
          <cell r="K593" t="str">
            <v>TIDAK</v>
          </cell>
          <cell r="N593" t="str">
            <v>122</v>
          </cell>
          <cell r="O593" t="str">
            <v>BPD KALSEL</v>
          </cell>
          <cell r="P593" t="str">
            <v>911334845731000</v>
          </cell>
          <cell r="Q593" t="str">
            <v>0010301424946</v>
          </cell>
          <cell r="R593" t="str">
            <v>T0</v>
          </cell>
          <cell r="S593">
            <v>0</v>
          </cell>
          <cell r="T593">
            <v>0</v>
          </cell>
          <cell r="U593" t="str">
            <v>0</v>
          </cell>
          <cell r="V593">
            <v>2966500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185000</v>
          </cell>
          <cell r="AD593">
            <v>72420</v>
          </cell>
          <cell r="AE593">
            <v>0</v>
          </cell>
          <cell r="AF593">
            <v>6</v>
          </cell>
          <cell r="AG593">
            <v>126060</v>
          </cell>
          <cell r="AH593">
            <v>7120</v>
          </cell>
          <cell r="AI593">
            <v>21359</v>
          </cell>
          <cell r="AJ593">
            <v>96411</v>
          </cell>
          <cell r="AK593" t="str">
            <v>0</v>
          </cell>
          <cell r="AL593">
            <v>31515</v>
          </cell>
          <cell r="AM593">
            <v>0</v>
          </cell>
          <cell r="AN593" t="str">
            <v>0</v>
          </cell>
          <cell r="AO593">
            <v>282465</v>
          </cell>
          <cell r="AP593">
            <v>3096000</v>
          </cell>
          <cell r="AQ593">
            <v>0</v>
          </cell>
          <cell r="AR593">
            <v>0</v>
          </cell>
          <cell r="AS593" t="str">
            <v>0</v>
          </cell>
          <cell r="AT593" t="str">
            <v>0</v>
          </cell>
          <cell r="AU593" t="str">
            <v>062</v>
          </cell>
          <cell r="AV593" t="str">
            <v>DINAS PENDIDIKAN - PPPK</v>
          </cell>
          <cell r="AW593" t="str">
            <v>SDN MELAYU 101</v>
          </cell>
          <cell r="AX593" t="str">
            <v>TGH - 26</v>
          </cell>
        </row>
        <row r="594">
          <cell r="A594" t="str">
            <v>199711012022212003</v>
          </cell>
          <cell r="B594" t="str">
            <v>EKA DWI SAFITRY, S.Pd</v>
          </cell>
          <cell r="C594" t="str">
            <v>6371044111970004</v>
          </cell>
          <cell r="D594" t="str">
            <v>01-Nov-97</v>
          </cell>
          <cell r="F594" t="str">
            <v>JFU</v>
          </cell>
          <cell r="G594" t="str">
            <v>00</v>
          </cell>
          <cell r="H594" t="str">
            <v>III/a</v>
          </cell>
          <cell r="I594" t="str">
            <v>P3K</v>
          </cell>
          <cell r="K594" t="str">
            <v>TIDAK</v>
          </cell>
          <cell r="N594" t="str">
            <v>122</v>
          </cell>
          <cell r="O594" t="str">
            <v>BPD KALSEL</v>
          </cell>
          <cell r="P594" t="str">
            <v>416272573731000</v>
          </cell>
          <cell r="Q594" t="str">
            <v>3200588184</v>
          </cell>
          <cell r="R594" t="str">
            <v>T0</v>
          </cell>
          <cell r="S594">
            <v>0</v>
          </cell>
          <cell r="T594">
            <v>0</v>
          </cell>
          <cell r="U594" t="str">
            <v>0</v>
          </cell>
          <cell r="V594">
            <v>2966500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185000</v>
          </cell>
          <cell r="AD594">
            <v>72420</v>
          </cell>
          <cell r="AE594">
            <v>0</v>
          </cell>
          <cell r="AF594">
            <v>6</v>
          </cell>
          <cell r="AG594">
            <v>126060</v>
          </cell>
          <cell r="AH594">
            <v>7120</v>
          </cell>
          <cell r="AI594">
            <v>21359</v>
          </cell>
          <cell r="AJ594">
            <v>96411</v>
          </cell>
          <cell r="AK594" t="str">
            <v>0</v>
          </cell>
          <cell r="AL594">
            <v>31515</v>
          </cell>
          <cell r="AM594">
            <v>0</v>
          </cell>
          <cell r="AN594" t="str">
            <v>0</v>
          </cell>
          <cell r="AO594">
            <v>282465</v>
          </cell>
          <cell r="AP594">
            <v>3096000</v>
          </cell>
          <cell r="AQ594">
            <v>0</v>
          </cell>
          <cell r="AR594">
            <v>0</v>
          </cell>
          <cell r="AS594" t="str">
            <v>0</v>
          </cell>
          <cell r="AT594" t="str">
            <v>0</v>
          </cell>
          <cell r="AU594" t="str">
            <v>062</v>
          </cell>
          <cell r="AV594" t="str">
            <v>DINAS PENDIDIKAN - PPPK</v>
          </cell>
          <cell r="AW594" t="str">
            <v>SDN MELAYU 101</v>
          </cell>
          <cell r="AX594" t="str">
            <v>TGH - 26</v>
          </cell>
        </row>
        <row r="595">
          <cell r="A595" t="str">
            <v>198003312022212005</v>
          </cell>
          <cell r="B595" t="str">
            <v>HALIDAH, S. Pd</v>
          </cell>
          <cell r="C595" t="str">
            <v>6371027103800004</v>
          </cell>
          <cell r="D595" t="str">
            <v>31-Mar-80</v>
          </cell>
          <cell r="F595" t="str">
            <v>JFU</v>
          </cell>
          <cell r="G595" t="str">
            <v>00</v>
          </cell>
          <cell r="H595" t="str">
            <v>III/a</v>
          </cell>
          <cell r="I595" t="str">
            <v>P3K</v>
          </cell>
          <cell r="K595" t="str">
            <v>TIDAK</v>
          </cell>
          <cell r="N595" t="str">
            <v>122</v>
          </cell>
          <cell r="O595" t="str">
            <v>BPD KALSEL</v>
          </cell>
          <cell r="P595" t="str">
            <v>166153429731000</v>
          </cell>
          <cell r="Q595" t="str">
            <v>3200511238</v>
          </cell>
          <cell r="R595" t="str">
            <v>T1</v>
          </cell>
          <cell r="S595">
            <v>1</v>
          </cell>
          <cell r="T595">
            <v>0</v>
          </cell>
          <cell r="U595" t="str">
            <v>1</v>
          </cell>
          <cell r="V595">
            <v>2966500</v>
          </cell>
          <cell r="W595">
            <v>0</v>
          </cell>
          <cell r="X595">
            <v>59330</v>
          </cell>
          <cell r="Y595">
            <v>59330</v>
          </cell>
          <cell r="Z595">
            <v>0</v>
          </cell>
          <cell r="AA595">
            <v>0</v>
          </cell>
          <cell r="AB595">
            <v>0</v>
          </cell>
          <cell r="AC595">
            <v>185000</v>
          </cell>
          <cell r="AD595">
            <v>144840</v>
          </cell>
          <cell r="AE595">
            <v>0</v>
          </cell>
          <cell r="AF595">
            <v>77</v>
          </cell>
          <cell r="AG595">
            <v>128433</v>
          </cell>
          <cell r="AH595">
            <v>7120</v>
          </cell>
          <cell r="AI595">
            <v>21359</v>
          </cell>
          <cell r="AJ595">
            <v>98339</v>
          </cell>
          <cell r="AK595" t="str">
            <v>0</v>
          </cell>
          <cell r="AL595">
            <v>32108</v>
          </cell>
          <cell r="AM595">
            <v>0</v>
          </cell>
          <cell r="AN595" t="str">
            <v>0</v>
          </cell>
          <cell r="AO595">
            <v>287359</v>
          </cell>
          <cell r="AP595">
            <v>3225300</v>
          </cell>
          <cell r="AQ595">
            <v>0</v>
          </cell>
          <cell r="AR595">
            <v>0</v>
          </cell>
          <cell r="AS595" t="str">
            <v>0</v>
          </cell>
          <cell r="AT595" t="str">
            <v>0</v>
          </cell>
          <cell r="AU595" t="str">
            <v>062</v>
          </cell>
          <cell r="AV595" t="str">
            <v>DINAS PENDIDIKAN - PPPK</v>
          </cell>
          <cell r="AW595" t="str">
            <v>SDN PASAR LAMA 01</v>
          </cell>
          <cell r="AX595" t="str">
            <v>TGH - 28</v>
          </cell>
        </row>
        <row r="596">
          <cell r="A596" t="str">
            <v>198202152022212018</v>
          </cell>
          <cell r="B596" t="str">
            <v>FATMAWATY, S.Pd</v>
          </cell>
          <cell r="C596" t="str">
            <v>6371045502820003</v>
          </cell>
          <cell r="D596" t="str">
            <v>15-Feb-82</v>
          </cell>
          <cell r="F596" t="str">
            <v>JFU</v>
          </cell>
          <cell r="G596" t="str">
            <v>00</v>
          </cell>
          <cell r="H596" t="str">
            <v>III/a</v>
          </cell>
          <cell r="I596" t="str">
            <v>P3K</v>
          </cell>
          <cell r="K596" t="str">
            <v>TIDAK</v>
          </cell>
          <cell r="N596" t="str">
            <v>122</v>
          </cell>
          <cell r="O596" t="str">
            <v>BPD KALSEL</v>
          </cell>
          <cell r="P596" t="str">
            <v>167356989731000</v>
          </cell>
          <cell r="Q596" t="str">
            <v>0010301155917</v>
          </cell>
          <cell r="R596" t="str">
            <v>T0</v>
          </cell>
          <cell r="S596">
            <v>0</v>
          </cell>
          <cell r="T596">
            <v>0</v>
          </cell>
          <cell r="U596" t="str">
            <v>0</v>
          </cell>
          <cell r="V596">
            <v>2966500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185000</v>
          </cell>
          <cell r="AD596">
            <v>72420</v>
          </cell>
          <cell r="AE596">
            <v>0</v>
          </cell>
          <cell r="AF596">
            <v>6</v>
          </cell>
          <cell r="AG596">
            <v>126060</v>
          </cell>
          <cell r="AH596">
            <v>7120</v>
          </cell>
          <cell r="AI596">
            <v>21359</v>
          </cell>
          <cell r="AJ596">
            <v>96411</v>
          </cell>
          <cell r="AK596" t="str">
            <v>0</v>
          </cell>
          <cell r="AL596">
            <v>31515</v>
          </cell>
          <cell r="AM596">
            <v>0</v>
          </cell>
          <cell r="AN596" t="str">
            <v>0</v>
          </cell>
          <cell r="AO596">
            <v>282465</v>
          </cell>
          <cell r="AP596">
            <v>3096000</v>
          </cell>
          <cell r="AQ596">
            <v>0</v>
          </cell>
          <cell r="AR596">
            <v>0</v>
          </cell>
          <cell r="AS596" t="str">
            <v>0</v>
          </cell>
          <cell r="AT596" t="str">
            <v>0</v>
          </cell>
          <cell r="AU596" t="str">
            <v>062</v>
          </cell>
          <cell r="AV596" t="str">
            <v>DINAS PENDIDIKAN - PPPK</v>
          </cell>
          <cell r="AW596" t="str">
            <v>SDN PASAR LAMA 01</v>
          </cell>
          <cell r="AX596" t="str">
            <v>TGH - 28</v>
          </cell>
        </row>
        <row r="597">
          <cell r="A597" t="str">
            <v>199208312022212009</v>
          </cell>
          <cell r="B597" t="str">
            <v>DWIMA ANDRIANA PUTRI, S.Pd</v>
          </cell>
          <cell r="C597" t="str">
            <v>6371037108920004</v>
          </cell>
          <cell r="D597" t="str">
            <v>31-Aug-92</v>
          </cell>
          <cell r="F597" t="str">
            <v>JFU</v>
          </cell>
          <cell r="G597" t="str">
            <v>00</v>
          </cell>
          <cell r="H597" t="str">
            <v>III/a</v>
          </cell>
          <cell r="I597" t="str">
            <v>P3K</v>
          </cell>
          <cell r="K597" t="str">
            <v>YA</v>
          </cell>
          <cell r="L597" t="str">
            <v/>
          </cell>
          <cell r="M597" t="str">
            <v>OGGI PRADANA WISHNU PUTRA</v>
          </cell>
          <cell r="N597" t="str">
            <v>122</v>
          </cell>
          <cell r="O597" t="str">
            <v>BPD KALSEL</v>
          </cell>
          <cell r="P597" t="str">
            <v>940194483731000</v>
          </cell>
          <cell r="Q597" t="str">
            <v>0320301011723</v>
          </cell>
          <cell r="R597" t="str">
            <v>K1</v>
          </cell>
          <cell r="S597">
            <v>0</v>
          </cell>
          <cell r="T597">
            <v>1</v>
          </cell>
          <cell r="U597" t="str">
            <v>1</v>
          </cell>
          <cell r="V597">
            <v>2966500</v>
          </cell>
          <cell r="W597">
            <v>296650</v>
          </cell>
          <cell r="X597">
            <v>0</v>
          </cell>
          <cell r="Y597">
            <v>296650</v>
          </cell>
          <cell r="Z597">
            <v>0</v>
          </cell>
          <cell r="AA597">
            <v>0</v>
          </cell>
          <cell r="AB597">
            <v>0</v>
          </cell>
          <cell r="AC597">
            <v>185000</v>
          </cell>
          <cell r="AD597">
            <v>144840</v>
          </cell>
          <cell r="AE597">
            <v>0</v>
          </cell>
          <cell r="AF597">
            <v>44</v>
          </cell>
          <cell r="AG597">
            <v>137926</v>
          </cell>
          <cell r="AH597">
            <v>7120</v>
          </cell>
          <cell r="AI597">
            <v>21359</v>
          </cell>
          <cell r="AJ597">
            <v>106052</v>
          </cell>
          <cell r="AK597" t="str">
            <v>0</v>
          </cell>
          <cell r="AL597">
            <v>34482</v>
          </cell>
          <cell r="AM597">
            <v>0</v>
          </cell>
          <cell r="AN597" t="str">
            <v>0</v>
          </cell>
          <cell r="AO597">
            <v>306939</v>
          </cell>
          <cell r="AP597">
            <v>3452500</v>
          </cell>
          <cell r="AQ597">
            <v>0</v>
          </cell>
          <cell r="AR597">
            <v>0</v>
          </cell>
          <cell r="AS597" t="str">
            <v>0</v>
          </cell>
          <cell r="AT597" t="str">
            <v>0</v>
          </cell>
          <cell r="AU597" t="str">
            <v>062</v>
          </cell>
          <cell r="AV597" t="str">
            <v>DINAS PENDIDIKAN - PPPK</v>
          </cell>
          <cell r="AW597" t="str">
            <v>SDN PASAR LAMA 01</v>
          </cell>
          <cell r="AX597" t="str">
            <v>TGH - 28</v>
          </cell>
        </row>
        <row r="598">
          <cell r="A598" t="str">
            <v>199211182022211005</v>
          </cell>
          <cell r="B598" t="str">
            <v>CHANDRA IRAWAN, S.Pd</v>
          </cell>
          <cell r="C598" t="str">
            <v>6371041811920005</v>
          </cell>
          <cell r="D598" t="str">
            <v>18-Nov-92</v>
          </cell>
          <cell r="F598" t="str">
            <v>JFU</v>
          </cell>
          <cell r="G598" t="str">
            <v>00</v>
          </cell>
          <cell r="H598" t="str">
            <v>III/a</v>
          </cell>
          <cell r="I598" t="str">
            <v>P3K</v>
          </cell>
          <cell r="K598" t="str">
            <v>YA</v>
          </cell>
          <cell r="L598" t="str">
            <v/>
          </cell>
          <cell r="M598" t="str">
            <v>YUDYA LIS SA'ADAH</v>
          </cell>
          <cell r="N598" t="str">
            <v>122</v>
          </cell>
          <cell r="O598" t="str">
            <v>BPD KALSEL</v>
          </cell>
          <cell r="P598" t="str">
            <v>840754444731000</v>
          </cell>
          <cell r="Q598" t="str">
            <v>3200518925</v>
          </cell>
          <cell r="R598" t="str">
            <v>K3</v>
          </cell>
          <cell r="S598">
            <v>2</v>
          </cell>
          <cell r="T598">
            <v>1</v>
          </cell>
          <cell r="U598" t="str">
            <v>3</v>
          </cell>
          <cell r="V598">
            <v>2966500</v>
          </cell>
          <cell r="W598">
            <v>296650</v>
          </cell>
          <cell r="X598">
            <v>118660</v>
          </cell>
          <cell r="Y598">
            <v>415310</v>
          </cell>
          <cell r="Z598">
            <v>0</v>
          </cell>
          <cell r="AA598">
            <v>0</v>
          </cell>
          <cell r="AB598">
            <v>0</v>
          </cell>
          <cell r="AC598">
            <v>185000</v>
          </cell>
          <cell r="AD598">
            <v>289680</v>
          </cell>
          <cell r="AE598">
            <v>0</v>
          </cell>
          <cell r="AF598">
            <v>87</v>
          </cell>
          <cell r="AG598">
            <v>142672</v>
          </cell>
          <cell r="AH598">
            <v>7120</v>
          </cell>
          <cell r="AI598">
            <v>21359</v>
          </cell>
          <cell r="AJ598">
            <v>109909</v>
          </cell>
          <cell r="AK598" t="str">
            <v>0</v>
          </cell>
          <cell r="AL598">
            <v>35668</v>
          </cell>
          <cell r="AM598">
            <v>0</v>
          </cell>
          <cell r="AN598" t="str">
            <v>0</v>
          </cell>
          <cell r="AO598">
            <v>316728</v>
          </cell>
          <cell r="AP598">
            <v>3711000</v>
          </cell>
          <cell r="AQ598">
            <v>0</v>
          </cell>
          <cell r="AR598">
            <v>0</v>
          </cell>
          <cell r="AS598" t="str">
            <v>0</v>
          </cell>
          <cell r="AT598" t="str">
            <v>0</v>
          </cell>
          <cell r="AU598" t="str">
            <v>062</v>
          </cell>
          <cell r="AV598" t="str">
            <v>DINAS PENDIDIKAN - PPPK</v>
          </cell>
          <cell r="AW598" t="str">
            <v>SDN PASAR LAMA 01</v>
          </cell>
          <cell r="AX598" t="str">
            <v>TGH - 28</v>
          </cell>
        </row>
        <row r="599">
          <cell r="A599" t="str">
            <v>199307182022212007</v>
          </cell>
          <cell r="B599" t="str">
            <v>ADE DWI PUSPITA SARI, S.Pd</v>
          </cell>
          <cell r="C599" t="str">
            <v>6304055807930002</v>
          </cell>
          <cell r="D599" t="str">
            <v>18-Jul-93</v>
          </cell>
          <cell r="F599" t="str">
            <v>JFU</v>
          </cell>
          <cell r="G599" t="str">
            <v>00</v>
          </cell>
          <cell r="H599" t="str">
            <v>III/a</v>
          </cell>
          <cell r="I599" t="str">
            <v>P3K</v>
          </cell>
          <cell r="K599" t="str">
            <v>TIDAK</v>
          </cell>
          <cell r="N599" t="str">
            <v>122</v>
          </cell>
          <cell r="O599" t="str">
            <v>BPD KALSEL</v>
          </cell>
          <cell r="P599" t="str">
            <v>755977642731000</v>
          </cell>
          <cell r="Q599" t="str">
            <v>0170301054452</v>
          </cell>
          <cell r="R599" t="str">
            <v>T0</v>
          </cell>
          <cell r="S599">
            <v>0</v>
          </cell>
          <cell r="T599">
            <v>0</v>
          </cell>
          <cell r="U599" t="str">
            <v>0</v>
          </cell>
          <cell r="V599">
            <v>2966500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185000</v>
          </cell>
          <cell r="AD599">
            <v>72420</v>
          </cell>
          <cell r="AE599">
            <v>0</v>
          </cell>
          <cell r="AF599">
            <v>6</v>
          </cell>
          <cell r="AG599">
            <v>126060</v>
          </cell>
          <cell r="AH599">
            <v>7120</v>
          </cell>
          <cell r="AI599">
            <v>21359</v>
          </cell>
          <cell r="AJ599">
            <v>96411</v>
          </cell>
          <cell r="AK599" t="str">
            <v>0</v>
          </cell>
          <cell r="AL599">
            <v>31515</v>
          </cell>
          <cell r="AM599">
            <v>0</v>
          </cell>
          <cell r="AN599" t="str">
            <v>0</v>
          </cell>
          <cell r="AO599">
            <v>282465</v>
          </cell>
          <cell r="AP599">
            <v>3096000</v>
          </cell>
          <cell r="AQ599">
            <v>0</v>
          </cell>
          <cell r="AR599">
            <v>0</v>
          </cell>
          <cell r="AS599" t="str">
            <v>0</v>
          </cell>
          <cell r="AT599" t="str">
            <v>0</v>
          </cell>
          <cell r="AU599" t="str">
            <v>062</v>
          </cell>
          <cell r="AV599" t="str">
            <v>DINAS PENDIDIKAN - PPPK</v>
          </cell>
          <cell r="AW599" t="str">
            <v>SDN PASAR LAMA 01</v>
          </cell>
          <cell r="AX599" t="str">
            <v>TGH - 28</v>
          </cell>
        </row>
        <row r="600">
          <cell r="A600" t="str">
            <v>199512302022211002</v>
          </cell>
          <cell r="B600" t="str">
            <v>ABDUSSALAM, S.Pd</v>
          </cell>
          <cell r="C600" t="str">
            <v>6307033012950001</v>
          </cell>
          <cell r="D600" t="str">
            <v>30-Dec-95</v>
          </cell>
          <cell r="F600" t="str">
            <v>JFU</v>
          </cell>
          <cell r="G600" t="str">
            <v>00</v>
          </cell>
          <cell r="H600" t="str">
            <v>III/a</v>
          </cell>
          <cell r="I600" t="str">
            <v>P3K</v>
          </cell>
          <cell r="K600" t="str">
            <v>TIDAK</v>
          </cell>
          <cell r="N600" t="str">
            <v>122</v>
          </cell>
          <cell r="O600" t="str">
            <v>BPD KALSEL</v>
          </cell>
          <cell r="P600" t="str">
            <v>940571409733000</v>
          </cell>
          <cell r="Q600" t="str">
            <v>0430319029228</v>
          </cell>
          <cell r="R600" t="str">
            <v>T0</v>
          </cell>
          <cell r="S600">
            <v>0</v>
          </cell>
          <cell r="T600">
            <v>0</v>
          </cell>
          <cell r="U600" t="str">
            <v>0</v>
          </cell>
          <cell r="V600">
            <v>2966500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185000</v>
          </cell>
          <cell r="AD600">
            <v>72420</v>
          </cell>
          <cell r="AE600">
            <v>0</v>
          </cell>
          <cell r="AF600">
            <v>6</v>
          </cell>
          <cell r="AG600">
            <v>126060</v>
          </cell>
          <cell r="AH600">
            <v>7120</v>
          </cell>
          <cell r="AI600">
            <v>21359</v>
          </cell>
          <cell r="AJ600">
            <v>96411</v>
          </cell>
          <cell r="AK600" t="str">
            <v>0</v>
          </cell>
          <cell r="AL600">
            <v>31515</v>
          </cell>
          <cell r="AM600">
            <v>0</v>
          </cell>
          <cell r="AN600" t="str">
            <v>0</v>
          </cell>
          <cell r="AO600">
            <v>282465</v>
          </cell>
          <cell r="AP600">
            <v>3096000</v>
          </cell>
          <cell r="AQ600">
            <v>0</v>
          </cell>
          <cell r="AR600">
            <v>0</v>
          </cell>
          <cell r="AS600" t="str">
            <v>0</v>
          </cell>
          <cell r="AT600" t="str">
            <v>0</v>
          </cell>
          <cell r="AU600" t="str">
            <v>062</v>
          </cell>
          <cell r="AV600" t="str">
            <v>DINAS PENDIDIKAN - PPPK</v>
          </cell>
          <cell r="AW600" t="str">
            <v>SDN PASAR LAMA 01</v>
          </cell>
          <cell r="AX600" t="str">
            <v>TGH - 28</v>
          </cell>
        </row>
        <row r="601">
          <cell r="A601" t="str">
            <v>199703102022212003</v>
          </cell>
          <cell r="B601" t="str">
            <v>YOHANA NENES TALIA, S.Pd</v>
          </cell>
          <cell r="C601" t="str">
            <v>6371045003970005</v>
          </cell>
          <cell r="D601" t="str">
            <v>10-Mar-97</v>
          </cell>
          <cell r="F601" t="str">
            <v>JFU</v>
          </cell>
          <cell r="G601" t="str">
            <v>00</v>
          </cell>
          <cell r="H601" t="str">
            <v>III/a</v>
          </cell>
          <cell r="I601" t="str">
            <v>P3K</v>
          </cell>
          <cell r="K601" t="str">
            <v>TIDAK</v>
          </cell>
          <cell r="N601" t="str">
            <v>122</v>
          </cell>
          <cell r="O601" t="str">
            <v>BPD KALSEL</v>
          </cell>
          <cell r="P601" t="str">
            <v>650371438731000</v>
          </cell>
          <cell r="Q601" t="str">
            <v>3200502433</v>
          </cell>
          <cell r="R601" t="str">
            <v>T0</v>
          </cell>
          <cell r="S601">
            <v>0</v>
          </cell>
          <cell r="T601">
            <v>0</v>
          </cell>
          <cell r="U601" t="str">
            <v>0</v>
          </cell>
          <cell r="V601">
            <v>2966500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185000</v>
          </cell>
          <cell r="AD601">
            <v>72420</v>
          </cell>
          <cell r="AE601">
            <v>0</v>
          </cell>
          <cell r="AF601">
            <v>6</v>
          </cell>
          <cell r="AG601">
            <v>126060</v>
          </cell>
          <cell r="AH601">
            <v>7120</v>
          </cell>
          <cell r="AI601">
            <v>21359</v>
          </cell>
          <cell r="AJ601">
            <v>96411</v>
          </cell>
          <cell r="AK601" t="str">
            <v>0</v>
          </cell>
          <cell r="AL601">
            <v>31515</v>
          </cell>
          <cell r="AM601">
            <v>0</v>
          </cell>
          <cell r="AN601" t="str">
            <v>0</v>
          </cell>
          <cell r="AO601">
            <v>282465</v>
          </cell>
          <cell r="AP601">
            <v>3096000</v>
          </cell>
          <cell r="AQ601">
            <v>0</v>
          </cell>
          <cell r="AR601">
            <v>0</v>
          </cell>
          <cell r="AS601" t="str">
            <v>0</v>
          </cell>
          <cell r="AT601" t="str">
            <v>0</v>
          </cell>
          <cell r="AU601" t="str">
            <v>062</v>
          </cell>
          <cell r="AV601" t="str">
            <v>DINAS PENDIDIKAN - PPPK</v>
          </cell>
          <cell r="AW601" t="str">
            <v>SDN PASAR LAMA 01</v>
          </cell>
          <cell r="AX601" t="str">
            <v>TGH - 28</v>
          </cell>
        </row>
        <row r="602">
          <cell r="A602" t="str">
            <v>199709052022212003</v>
          </cell>
          <cell r="B602" t="str">
            <v>AINAWATI, S.Pd.</v>
          </cell>
          <cell r="C602" t="str">
            <v>6308044509970002</v>
          </cell>
          <cell r="D602" t="str">
            <v>05-Sep-97</v>
          </cell>
          <cell r="F602" t="str">
            <v>JFU</v>
          </cell>
          <cell r="G602" t="str">
            <v>00</v>
          </cell>
          <cell r="H602" t="str">
            <v>III/a</v>
          </cell>
          <cell r="I602" t="str">
            <v>P3K</v>
          </cell>
          <cell r="K602" t="str">
            <v>TIDAK</v>
          </cell>
          <cell r="N602" t="str">
            <v>122</v>
          </cell>
          <cell r="O602" t="str">
            <v>BPD KALSEL</v>
          </cell>
          <cell r="P602" t="str">
            <v>413080896735000</v>
          </cell>
          <cell r="Q602" t="str">
            <v>0170301054517</v>
          </cell>
          <cell r="R602" t="str">
            <v>T0</v>
          </cell>
          <cell r="S602">
            <v>0</v>
          </cell>
          <cell r="T602">
            <v>0</v>
          </cell>
          <cell r="U602" t="str">
            <v>0</v>
          </cell>
          <cell r="V602">
            <v>2966500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185000</v>
          </cell>
          <cell r="AD602">
            <v>72420</v>
          </cell>
          <cell r="AE602">
            <v>0</v>
          </cell>
          <cell r="AF602">
            <v>6</v>
          </cell>
          <cell r="AG602">
            <v>126060</v>
          </cell>
          <cell r="AH602">
            <v>7120</v>
          </cell>
          <cell r="AI602">
            <v>21359</v>
          </cell>
          <cell r="AJ602">
            <v>96411</v>
          </cell>
          <cell r="AK602" t="str">
            <v>0</v>
          </cell>
          <cell r="AL602">
            <v>31515</v>
          </cell>
          <cell r="AM602">
            <v>0</v>
          </cell>
          <cell r="AN602" t="str">
            <v>0</v>
          </cell>
          <cell r="AO602">
            <v>282465</v>
          </cell>
          <cell r="AP602">
            <v>3096000</v>
          </cell>
          <cell r="AQ602">
            <v>0</v>
          </cell>
          <cell r="AR602">
            <v>0</v>
          </cell>
          <cell r="AS602" t="str">
            <v>0</v>
          </cell>
          <cell r="AT602" t="str">
            <v>0</v>
          </cell>
          <cell r="AU602" t="str">
            <v>062</v>
          </cell>
          <cell r="AV602" t="str">
            <v>DINAS PENDIDIKAN - PPPK</v>
          </cell>
          <cell r="AW602" t="str">
            <v>SDN PASAR LAMA 01</v>
          </cell>
          <cell r="AX602" t="str">
            <v>TGH - 28</v>
          </cell>
        </row>
        <row r="603">
          <cell r="A603" t="str">
            <v>198404262022212008</v>
          </cell>
          <cell r="B603" t="str">
            <v>TRI CEMPAKA, S.Pd</v>
          </cell>
          <cell r="C603" t="str">
            <v>6304066604840001</v>
          </cell>
          <cell r="D603" t="str">
            <v>26-Apr-84</v>
          </cell>
          <cell r="F603" t="str">
            <v>JFU</v>
          </cell>
          <cell r="G603" t="str">
            <v>00</v>
          </cell>
          <cell r="H603" t="str">
            <v>III/a</v>
          </cell>
          <cell r="I603" t="str">
            <v>P3K</v>
          </cell>
          <cell r="K603" t="str">
            <v>YA</v>
          </cell>
          <cell r="M603" t="str">
            <v>SYAHRUDDIN NOOR</v>
          </cell>
          <cell r="N603" t="str">
            <v>122</v>
          </cell>
          <cell r="O603" t="str">
            <v>BPD KALSEL</v>
          </cell>
          <cell r="P603" t="str">
            <v>902622000731000</v>
          </cell>
          <cell r="Q603" t="str">
            <v>0370319009785</v>
          </cell>
          <cell r="R603" t="str">
            <v>K3</v>
          </cell>
          <cell r="S603">
            <v>2</v>
          </cell>
          <cell r="T603">
            <v>1</v>
          </cell>
          <cell r="U603" t="str">
            <v>3</v>
          </cell>
          <cell r="V603">
            <v>2966500</v>
          </cell>
          <cell r="W603">
            <v>296650</v>
          </cell>
          <cell r="X603">
            <v>118660</v>
          </cell>
          <cell r="Y603">
            <v>415310</v>
          </cell>
          <cell r="Z603">
            <v>0</v>
          </cell>
          <cell r="AA603">
            <v>0</v>
          </cell>
          <cell r="AB603">
            <v>0</v>
          </cell>
          <cell r="AC603">
            <v>185000</v>
          </cell>
          <cell r="AD603">
            <v>289680</v>
          </cell>
          <cell r="AE603">
            <v>0</v>
          </cell>
          <cell r="AF603">
            <v>87</v>
          </cell>
          <cell r="AG603">
            <v>142672</v>
          </cell>
          <cell r="AH603">
            <v>7120</v>
          </cell>
          <cell r="AI603">
            <v>21359</v>
          </cell>
          <cell r="AJ603">
            <v>109909</v>
          </cell>
          <cell r="AK603" t="str">
            <v>0</v>
          </cell>
          <cell r="AL603">
            <v>35668</v>
          </cell>
          <cell r="AM603">
            <v>0</v>
          </cell>
          <cell r="AN603" t="str">
            <v>0</v>
          </cell>
          <cell r="AO603">
            <v>316728</v>
          </cell>
          <cell r="AP603">
            <v>3711000</v>
          </cell>
          <cell r="AQ603">
            <v>0</v>
          </cell>
          <cell r="AR603">
            <v>0</v>
          </cell>
          <cell r="AS603" t="str">
            <v>0</v>
          </cell>
          <cell r="AT603" t="str">
            <v>0</v>
          </cell>
          <cell r="AU603" t="str">
            <v>062</v>
          </cell>
          <cell r="AV603" t="str">
            <v>DINAS PENDIDIKAN - PPPK</v>
          </cell>
          <cell r="AW603" t="str">
            <v>SDN PASAR LAMA 03</v>
          </cell>
          <cell r="AX603" t="str">
            <v>TGH - 30</v>
          </cell>
        </row>
        <row r="604">
          <cell r="A604" t="str">
            <v>198507182022212022</v>
          </cell>
          <cell r="B604" t="str">
            <v>ULFAH PAULINA, S.Pd.</v>
          </cell>
          <cell r="C604" t="str">
            <v>6371035807850009</v>
          </cell>
          <cell r="D604" t="str">
            <v>18-Jul-85</v>
          </cell>
          <cell r="F604" t="str">
            <v>JFU</v>
          </cell>
          <cell r="G604" t="str">
            <v>00</v>
          </cell>
          <cell r="H604" t="str">
            <v>III/a</v>
          </cell>
          <cell r="I604" t="str">
            <v>P3K</v>
          </cell>
          <cell r="K604" t="str">
            <v>TIDAK</v>
          </cell>
          <cell r="N604" t="str">
            <v>122</v>
          </cell>
          <cell r="O604" t="str">
            <v>BPD KALSEL</v>
          </cell>
          <cell r="P604" t="str">
            <v>159702216731000</v>
          </cell>
          <cell r="Q604" t="str">
            <v>0010301163471</v>
          </cell>
          <cell r="R604" t="str">
            <v>T2</v>
          </cell>
          <cell r="S604">
            <v>2</v>
          </cell>
          <cell r="T604">
            <v>0</v>
          </cell>
          <cell r="U604" t="str">
            <v>2</v>
          </cell>
          <cell r="V604">
            <v>2966500</v>
          </cell>
          <cell r="W604">
            <v>0</v>
          </cell>
          <cell r="X604">
            <v>118660</v>
          </cell>
          <cell r="Y604">
            <v>118660</v>
          </cell>
          <cell r="Z604">
            <v>0</v>
          </cell>
          <cell r="AA604">
            <v>0</v>
          </cell>
          <cell r="AB604">
            <v>0</v>
          </cell>
          <cell r="AC604">
            <v>185000</v>
          </cell>
          <cell r="AD604">
            <v>217260</v>
          </cell>
          <cell r="AE604">
            <v>0</v>
          </cell>
          <cell r="AF604">
            <v>50</v>
          </cell>
          <cell r="AG604">
            <v>130806</v>
          </cell>
          <cell r="AH604">
            <v>7120</v>
          </cell>
          <cell r="AI604">
            <v>21359</v>
          </cell>
          <cell r="AJ604">
            <v>100268</v>
          </cell>
          <cell r="AK604" t="str">
            <v>0</v>
          </cell>
          <cell r="AL604">
            <v>32702</v>
          </cell>
          <cell r="AM604">
            <v>0</v>
          </cell>
          <cell r="AN604" t="str">
            <v>0</v>
          </cell>
          <cell r="AO604">
            <v>292255</v>
          </cell>
          <cell r="AP604">
            <v>3354500</v>
          </cell>
          <cell r="AQ604">
            <v>0</v>
          </cell>
          <cell r="AR604">
            <v>0</v>
          </cell>
          <cell r="AS604" t="str">
            <v>0</v>
          </cell>
          <cell r="AT604" t="str">
            <v>0</v>
          </cell>
          <cell r="AU604" t="str">
            <v>062</v>
          </cell>
          <cell r="AV604" t="str">
            <v>DINAS PENDIDIKAN - PPPK</v>
          </cell>
          <cell r="AW604" t="str">
            <v>SDN PASAR LAMA 03</v>
          </cell>
          <cell r="AX604" t="str">
            <v>TGH - 30</v>
          </cell>
        </row>
        <row r="605">
          <cell r="A605" t="str">
            <v>198606172022211007</v>
          </cell>
          <cell r="B605" t="str">
            <v>MUHAMMAD QUSAIRI, S.Pd</v>
          </cell>
          <cell r="C605" t="str">
            <v>6371011706860005</v>
          </cell>
          <cell r="D605" t="str">
            <v>17-Jun-86</v>
          </cell>
          <cell r="F605" t="str">
            <v>JFU</v>
          </cell>
          <cell r="G605" t="str">
            <v>00</v>
          </cell>
          <cell r="H605" t="str">
            <v>III/a</v>
          </cell>
          <cell r="I605" t="str">
            <v>P3K</v>
          </cell>
          <cell r="K605" t="str">
            <v>YA</v>
          </cell>
          <cell r="M605" t="str">
            <v>SITI NAZILI FADLIAH, S.PD</v>
          </cell>
          <cell r="N605" t="str">
            <v>122</v>
          </cell>
          <cell r="O605" t="str">
            <v>BPD KALSEL</v>
          </cell>
          <cell r="P605" t="str">
            <v>167387687731000</v>
          </cell>
          <cell r="Q605" t="str">
            <v>0010301405138</v>
          </cell>
          <cell r="R605" t="str">
            <v>K2</v>
          </cell>
          <cell r="S605">
            <v>1</v>
          </cell>
          <cell r="T605">
            <v>1</v>
          </cell>
          <cell r="U605" t="str">
            <v>2</v>
          </cell>
          <cell r="V605">
            <v>2966500</v>
          </cell>
          <cell r="W605">
            <v>296650</v>
          </cell>
          <cell r="X605">
            <v>59330</v>
          </cell>
          <cell r="Y605">
            <v>355980</v>
          </cell>
          <cell r="Z605">
            <v>0</v>
          </cell>
          <cell r="AA605">
            <v>0</v>
          </cell>
          <cell r="AB605">
            <v>0</v>
          </cell>
          <cell r="AC605">
            <v>185000</v>
          </cell>
          <cell r="AD605">
            <v>217260</v>
          </cell>
          <cell r="AE605">
            <v>0</v>
          </cell>
          <cell r="AF605">
            <v>16</v>
          </cell>
          <cell r="AG605">
            <v>140299</v>
          </cell>
          <cell r="AH605">
            <v>7120</v>
          </cell>
          <cell r="AI605">
            <v>21359</v>
          </cell>
          <cell r="AJ605">
            <v>107981</v>
          </cell>
          <cell r="AK605" t="str">
            <v>0</v>
          </cell>
          <cell r="AL605">
            <v>35075</v>
          </cell>
          <cell r="AM605">
            <v>0</v>
          </cell>
          <cell r="AN605" t="str">
            <v>0</v>
          </cell>
          <cell r="AO605">
            <v>311834</v>
          </cell>
          <cell r="AP605">
            <v>3581700</v>
          </cell>
          <cell r="AQ605">
            <v>0</v>
          </cell>
          <cell r="AR605">
            <v>0</v>
          </cell>
          <cell r="AS605" t="str">
            <v>0</v>
          </cell>
          <cell r="AT605" t="str">
            <v>0</v>
          </cell>
          <cell r="AU605" t="str">
            <v>062</v>
          </cell>
          <cell r="AV605" t="str">
            <v>DINAS PENDIDIKAN - PPPK</v>
          </cell>
          <cell r="AW605" t="str">
            <v>SDN PASAR LAMA 03</v>
          </cell>
          <cell r="AX605" t="str">
            <v>TGH - 30</v>
          </cell>
        </row>
        <row r="606">
          <cell r="A606" t="str">
            <v>199010312022212010</v>
          </cell>
          <cell r="B606" t="str">
            <v>NADIA YANTI, S.Pd</v>
          </cell>
          <cell r="C606" t="str">
            <v>6371057110900005</v>
          </cell>
          <cell r="D606" t="str">
            <v>31-Oct-90</v>
          </cell>
          <cell r="F606" t="str">
            <v>JFU</v>
          </cell>
          <cell r="G606" t="str">
            <v>00</v>
          </cell>
          <cell r="H606" t="str">
            <v>III/a</v>
          </cell>
          <cell r="I606" t="str">
            <v>P3K</v>
          </cell>
          <cell r="K606" t="str">
            <v>TIDAK</v>
          </cell>
          <cell r="N606" t="str">
            <v>122</v>
          </cell>
          <cell r="O606" t="str">
            <v>BPD KALSEL</v>
          </cell>
          <cell r="P606" t="str">
            <v>669445942731000</v>
          </cell>
          <cell r="Q606" t="str">
            <v>0010301163511</v>
          </cell>
          <cell r="R606" t="str">
            <v>T0</v>
          </cell>
          <cell r="S606">
            <v>0</v>
          </cell>
          <cell r="T606">
            <v>0</v>
          </cell>
          <cell r="U606" t="str">
            <v>0</v>
          </cell>
          <cell r="V606">
            <v>2966500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185000</v>
          </cell>
          <cell r="AD606">
            <v>72420</v>
          </cell>
          <cell r="AE606">
            <v>0</v>
          </cell>
          <cell r="AF606">
            <v>6</v>
          </cell>
          <cell r="AG606">
            <v>126060</v>
          </cell>
          <cell r="AH606">
            <v>7120</v>
          </cell>
          <cell r="AI606">
            <v>21359</v>
          </cell>
          <cell r="AJ606">
            <v>96411</v>
          </cell>
          <cell r="AK606" t="str">
            <v>0</v>
          </cell>
          <cell r="AL606">
            <v>31515</v>
          </cell>
          <cell r="AM606">
            <v>0</v>
          </cell>
          <cell r="AN606" t="str">
            <v>0</v>
          </cell>
          <cell r="AO606">
            <v>282465</v>
          </cell>
          <cell r="AP606">
            <v>3096000</v>
          </cell>
          <cell r="AQ606">
            <v>0</v>
          </cell>
          <cell r="AR606">
            <v>0</v>
          </cell>
          <cell r="AS606" t="str">
            <v>0</v>
          </cell>
          <cell r="AT606" t="str">
            <v>0</v>
          </cell>
          <cell r="AU606" t="str">
            <v>062</v>
          </cell>
          <cell r="AV606" t="str">
            <v>DINAS PENDIDIKAN - PPPK</v>
          </cell>
          <cell r="AW606" t="str">
            <v>SDN PASAR LAMA 03</v>
          </cell>
          <cell r="AX606" t="str">
            <v>TGH - 30</v>
          </cell>
        </row>
        <row r="607">
          <cell r="A607" t="str">
            <v>199504202022211004</v>
          </cell>
          <cell r="B607" t="str">
            <v>MUHAMMAD ABDILLAH RAHMAN, S.Pd</v>
          </cell>
          <cell r="C607" t="str">
            <v>6371052004950004</v>
          </cell>
          <cell r="D607" t="str">
            <v>20-Apr-95</v>
          </cell>
          <cell r="F607" t="str">
            <v>JFU</v>
          </cell>
          <cell r="G607" t="str">
            <v>00</v>
          </cell>
          <cell r="H607" t="str">
            <v>III/a</v>
          </cell>
          <cell r="I607" t="str">
            <v>P3K</v>
          </cell>
          <cell r="K607" t="str">
            <v>YA</v>
          </cell>
          <cell r="L607" t="str">
            <v/>
          </cell>
          <cell r="M607" t="str">
            <v>AMINAH</v>
          </cell>
          <cell r="N607" t="str">
            <v>122</v>
          </cell>
          <cell r="O607" t="str">
            <v>BPD KALSEL</v>
          </cell>
          <cell r="P607" t="str">
            <v>902444017736000</v>
          </cell>
          <cell r="Q607" t="str">
            <v>0010301424808</v>
          </cell>
          <cell r="R607" t="str">
            <v>K1</v>
          </cell>
          <cell r="S607">
            <v>0</v>
          </cell>
          <cell r="T607">
            <v>1</v>
          </cell>
          <cell r="U607" t="str">
            <v>1</v>
          </cell>
          <cell r="V607">
            <v>2966500</v>
          </cell>
          <cell r="W607">
            <v>296650</v>
          </cell>
          <cell r="X607">
            <v>0</v>
          </cell>
          <cell r="Y607">
            <v>296650</v>
          </cell>
          <cell r="Z607">
            <v>0</v>
          </cell>
          <cell r="AA607">
            <v>0</v>
          </cell>
          <cell r="AB607">
            <v>0</v>
          </cell>
          <cell r="AC607">
            <v>185000</v>
          </cell>
          <cell r="AD607">
            <v>144840</v>
          </cell>
          <cell r="AE607">
            <v>0</v>
          </cell>
          <cell r="AF607">
            <v>44</v>
          </cell>
          <cell r="AG607">
            <v>137926</v>
          </cell>
          <cell r="AH607">
            <v>7120</v>
          </cell>
          <cell r="AI607">
            <v>21359</v>
          </cell>
          <cell r="AJ607">
            <v>106052</v>
          </cell>
          <cell r="AK607" t="str">
            <v>0</v>
          </cell>
          <cell r="AL607">
            <v>34482</v>
          </cell>
          <cell r="AM607">
            <v>0</v>
          </cell>
          <cell r="AN607" t="str">
            <v>0</v>
          </cell>
          <cell r="AO607">
            <v>306939</v>
          </cell>
          <cell r="AP607">
            <v>3452500</v>
          </cell>
          <cell r="AQ607">
            <v>0</v>
          </cell>
          <cell r="AR607">
            <v>0</v>
          </cell>
          <cell r="AS607" t="str">
            <v>0</v>
          </cell>
          <cell r="AT607" t="str">
            <v>0</v>
          </cell>
          <cell r="AU607" t="str">
            <v>062</v>
          </cell>
          <cell r="AV607" t="str">
            <v>DINAS PENDIDIKAN - PPPK</v>
          </cell>
          <cell r="AW607" t="str">
            <v>SDN PASAR LAMA 03</v>
          </cell>
          <cell r="AX607" t="str">
            <v>TGH - 30</v>
          </cell>
        </row>
        <row r="608">
          <cell r="A608" t="str">
            <v>199509282022212002</v>
          </cell>
          <cell r="B608" t="str">
            <v>NURUL LINDA, S.Pd</v>
          </cell>
          <cell r="C608" t="str">
            <v>6307056809950003</v>
          </cell>
          <cell r="D608" t="str">
            <v>28-Sep-95</v>
          </cell>
          <cell r="F608" t="str">
            <v>JFU</v>
          </cell>
          <cell r="G608" t="str">
            <v>00</v>
          </cell>
          <cell r="H608" t="str">
            <v>III/a</v>
          </cell>
          <cell r="I608" t="str">
            <v>P3K</v>
          </cell>
          <cell r="K608" t="str">
            <v>TIDAK</v>
          </cell>
          <cell r="N608" t="str">
            <v>122</v>
          </cell>
          <cell r="O608" t="str">
            <v>BPD KALSEL</v>
          </cell>
          <cell r="P608" t="str">
            <v>922906383736000</v>
          </cell>
          <cell r="Q608" t="str">
            <v>3200587838</v>
          </cell>
          <cell r="R608" t="str">
            <v>T0</v>
          </cell>
          <cell r="S608">
            <v>0</v>
          </cell>
          <cell r="T608">
            <v>0</v>
          </cell>
          <cell r="U608" t="str">
            <v>0</v>
          </cell>
          <cell r="V608">
            <v>2966500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185000</v>
          </cell>
          <cell r="AD608">
            <v>72420</v>
          </cell>
          <cell r="AE608">
            <v>0</v>
          </cell>
          <cell r="AF608">
            <v>6</v>
          </cell>
          <cell r="AG608">
            <v>126060</v>
          </cell>
          <cell r="AH608">
            <v>7120</v>
          </cell>
          <cell r="AI608">
            <v>21359</v>
          </cell>
          <cell r="AJ608">
            <v>96411</v>
          </cell>
          <cell r="AK608" t="str">
            <v>0</v>
          </cell>
          <cell r="AL608">
            <v>31515</v>
          </cell>
          <cell r="AM608">
            <v>0</v>
          </cell>
          <cell r="AN608" t="str">
            <v>0</v>
          </cell>
          <cell r="AO608">
            <v>282465</v>
          </cell>
          <cell r="AP608">
            <v>3096000</v>
          </cell>
          <cell r="AQ608">
            <v>0</v>
          </cell>
          <cell r="AR608">
            <v>0</v>
          </cell>
          <cell r="AS608" t="str">
            <v>0</v>
          </cell>
          <cell r="AT608" t="str">
            <v>0</v>
          </cell>
          <cell r="AU608" t="str">
            <v>062</v>
          </cell>
          <cell r="AV608" t="str">
            <v>DINAS PENDIDIKAN - PPPK</v>
          </cell>
          <cell r="AW608" t="str">
            <v>SDN PASAR LAMA 03</v>
          </cell>
          <cell r="AX608" t="str">
            <v>TGH - 30</v>
          </cell>
        </row>
        <row r="609">
          <cell r="A609" t="str">
            <v>199703032022212008</v>
          </cell>
          <cell r="B609" t="str">
            <v>HELALU NAZMI, S.Pd</v>
          </cell>
          <cell r="C609" t="str">
            <v>6304054303970002</v>
          </cell>
          <cell r="D609" t="str">
            <v>03-Mar-97</v>
          </cell>
          <cell r="F609" t="str">
            <v>JFU</v>
          </cell>
          <cell r="G609" t="str">
            <v>00</v>
          </cell>
          <cell r="H609" t="str">
            <v>III/a</v>
          </cell>
          <cell r="I609" t="str">
            <v>P3K</v>
          </cell>
          <cell r="K609" t="str">
            <v>YA</v>
          </cell>
          <cell r="M609" t="str">
            <v>ROMMY RAKHMAT REZKI</v>
          </cell>
          <cell r="N609" t="str">
            <v>122</v>
          </cell>
          <cell r="O609" t="str">
            <v>BPD KALSEL</v>
          </cell>
          <cell r="P609" t="str">
            <v>902043678731000</v>
          </cell>
          <cell r="Q609" t="str">
            <v>0010301938273</v>
          </cell>
          <cell r="R609" t="str">
            <v>K1</v>
          </cell>
          <cell r="S609">
            <v>0</v>
          </cell>
          <cell r="T609">
            <v>1</v>
          </cell>
          <cell r="U609" t="str">
            <v>1</v>
          </cell>
          <cell r="V609">
            <v>2966500</v>
          </cell>
          <cell r="W609">
            <v>296650</v>
          </cell>
          <cell r="X609">
            <v>0</v>
          </cell>
          <cell r="Y609">
            <v>296650</v>
          </cell>
          <cell r="Z609">
            <v>0</v>
          </cell>
          <cell r="AA609">
            <v>0</v>
          </cell>
          <cell r="AB609">
            <v>0</v>
          </cell>
          <cell r="AC609">
            <v>185000</v>
          </cell>
          <cell r="AD609">
            <v>144840</v>
          </cell>
          <cell r="AE609">
            <v>0</v>
          </cell>
          <cell r="AF609">
            <v>44</v>
          </cell>
          <cell r="AG609">
            <v>137926</v>
          </cell>
          <cell r="AH609">
            <v>7120</v>
          </cell>
          <cell r="AI609">
            <v>21359</v>
          </cell>
          <cell r="AJ609">
            <v>106052</v>
          </cell>
          <cell r="AK609" t="str">
            <v>0</v>
          </cell>
          <cell r="AL609">
            <v>34482</v>
          </cell>
          <cell r="AM609">
            <v>0</v>
          </cell>
          <cell r="AN609" t="str">
            <v>0</v>
          </cell>
          <cell r="AO609">
            <v>306939</v>
          </cell>
          <cell r="AP609">
            <v>3452500</v>
          </cell>
          <cell r="AQ609">
            <v>0</v>
          </cell>
          <cell r="AR609">
            <v>0</v>
          </cell>
          <cell r="AS609" t="str">
            <v>0</v>
          </cell>
          <cell r="AT609" t="str">
            <v>0</v>
          </cell>
          <cell r="AU609" t="str">
            <v>062</v>
          </cell>
          <cell r="AV609" t="str">
            <v>DINAS PENDIDIKAN - PPPK</v>
          </cell>
          <cell r="AW609" t="str">
            <v>SDN PASAR LAMA 03</v>
          </cell>
          <cell r="AX609" t="str">
            <v>TGH - 30</v>
          </cell>
        </row>
        <row r="610">
          <cell r="A610" t="str">
            <v>198502072022211007</v>
          </cell>
          <cell r="B610" t="str">
            <v>AHMAD SYARIF, S.Pd</v>
          </cell>
          <cell r="C610" t="str">
            <v>6371030702850001</v>
          </cell>
          <cell r="D610" t="str">
            <v>07-Feb-85</v>
          </cell>
          <cell r="F610" t="str">
            <v>JFU</v>
          </cell>
          <cell r="G610" t="str">
            <v>00</v>
          </cell>
          <cell r="H610" t="str">
            <v>III/a</v>
          </cell>
          <cell r="I610" t="str">
            <v>P3K</v>
          </cell>
          <cell r="K610" t="str">
            <v>YA</v>
          </cell>
          <cell r="M610" t="str">
            <v>NOOR AINA</v>
          </cell>
          <cell r="N610" t="str">
            <v>122</v>
          </cell>
          <cell r="O610" t="str">
            <v>BPD KALSEL</v>
          </cell>
          <cell r="P610" t="str">
            <v>161381660731000</v>
          </cell>
          <cell r="Q610" t="str">
            <v>0010301165261</v>
          </cell>
          <cell r="R610" t="str">
            <v>K3</v>
          </cell>
          <cell r="S610">
            <v>2</v>
          </cell>
          <cell r="T610">
            <v>1</v>
          </cell>
          <cell r="U610" t="str">
            <v>3</v>
          </cell>
          <cell r="V610">
            <v>2966500</v>
          </cell>
          <cell r="W610">
            <v>296650</v>
          </cell>
          <cell r="X610">
            <v>118660</v>
          </cell>
          <cell r="Y610">
            <v>415310</v>
          </cell>
          <cell r="Z610">
            <v>0</v>
          </cell>
          <cell r="AA610">
            <v>0</v>
          </cell>
          <cell r="AB610">
            <v>0</v>
          </cell>
          <cell r="AC610">
            <v>185000</v>
          </cell>
          <cell r="AD610">
            <v>289680</v>
          </cell>
          <cell r="AE610">
            <v>0</v>
          </cell>
          <cell r="AF610">
            <v>87</v>
          </cell>
          <cell r="AG610">
            <v>142672</v>
          </cell>
          <cell r="AH610">
            <v>7120</v>
          </cell>
          <cell r="AI610">
            <v>21359</v>
          </cell>
          <cell r="AJ610">
            <v>109909</v>
          </cell>
          <cell r="AK610" t="str">
            <v>0</v>
          </cell>
          <cell r="AL610">
            <v>35668</v>
          </cell>
          <cell r="AM610">
            <v>0</v>
          </cell>
          <cell r="AN610" t="str">
            <v>0</v>
          </cell>
          <cell r="AO610">
            <v>316728</v>
          </cell>
          <cell r="AP610">
            <v>3711000</v>
          </cell>
          <cell r="AQ610">
            <v>0</v>
          </cell>
          <cell r="AR610">
            <v>0</v>
          </cell>
          <cell r="AS610" t="str">
            <v>0</v>
          </cell>
          <cell r="AT610" t="str">
            <v>0</v>
          </cell>
          <cell r="AU610" t="str">
            <v>062</v>
          </cell>
          <cell r="AV610" t="str">
            <v>DINAS PENDIDIKAN - PPPK</v>
          </cell>
          <cell r="AW610" t="str">
            <v>SDN PASAR LAMA 06</v>
          </cell>
          <cell r="AX610" t="str">
            <v>TGH - 31</v>
          </cell>
        </row>
        <row r="611">
          <cell r="A611" t="str">
            <v>199212182022212005</v>
          </cell>
          <cell r="B611" t="str">
            <v>NAZWA, S.Pd</v>
          </cell>
          <cell r="C611" t="str">
            <v>6304045812920001</v>
          </cell>
          <cell r="D611" t="str">
            <v>18-Dec-92</v>
          </cell>
          <cell r="F611" t="str">
            <v>JFU</v>
          </cell>
          <cell r="G611" t="str">
            <v>00</v>
          </cell>
          <cell r="H611" t="str">
            <v>III/a</v>
          </cell>
          <cell r="I611" t="str">
            <v>P3K</v>
          </cell>
          <cell r="K611" t="str">
            <v>YA</v>
          </cell>
          <cell r="M611" t="str">
            <v>AGUNG SISMONO</v>
          </cell>
          <cell r="N611" t="str">
            <v>122</v>
          </cell>
          <cell r="O611" t="str">
            <v>BPD KALSEL</v>
          </cell>
          <cell r="P611" t="str">
            <v>847572948731000</v>
          </cell>
          <cell r="Q611" t="str">
            <v>0010301163469</v>
          </cell>
          <cell r="R611" t="str">
            <v>K2</v>
          </cell>
          <cell r="S611">
            <v>1</v>
          </cell>
          <cell r="T611">
            <v>1</v>
          </cell>
          <cell r="U611" t="str">
            <v>2</v>
          </cell>
          <cell r="V611">
            <v>2966500</v>
          </cell>
          <cell r="W611">
            <v>296650</v>
          </cell>
          <cell r="X611">
            <v>59330</v>
          </cell>
          <cell r="Y611">
            <v>355980</v>
          </cell>
          <cell r="Z611">
            <v>0</v>
          </cell>
          <cell r="AA611">
            <v>0</v>
          </cell>
          <cell r="AB611">
            <v>0</v>
          </cell>
          <cell r="AC611">
            <v>185000</v>
          </cell>
          <cell r="AD611">
            <v>217260</v>
          </cell>
          <cell r="AE611">
            <v>0</v>
          </cell>
          <cell r="AF611">
            <v>16</v>
          </cell>
          <cell r="AG611">
            <v>140299</v>
          </cell>
          <cell r="AH611">
            <v>7120</v>
          </cell>
          <cell r="AI611">
            <v>21359</v>
          </cell>
          <cell r="AJ611">
            <v>107981</v>
          </cell>
          <cell r="AK611" t="str">
            <v>0</v>
          </cell>
          <cell r="AL611">
            <v>35075</v>
          </cell>
          <cell r="AM611">
            <v>0</v>
          </cell>
          <cell r="AN611" t="str">
            <v>0</v>
          </cell>
          <cell r="AO611">
            <v>311834</v>
          </cell>
          <cell r="AP611">
            <v>3581700</v>
          </cell>
          <cell r="AQ611">
            <v>0</v>
          </cell>
          <cell r="AR611">
            <v>0</v>
          </cell>
          <cell r="AS611" t="str">
            <v>0</v>
          </cell>
          <cell r="AT611" t="str">
            <v>0</v>
          </cell>
          <cell r="AU611" t="str">
            <v>062</v>
          </cell>
          <cell r="AV611" t="str">
            <v>DINAS PENDIDIKAN - PPPK</v>
          </cell>
          <cell r="AW611" t="str">
            <v>SDN PASAR LAMA 06</v>
          </cell>
          <cell r="AX611" t="str">
            <v>TGH - 31</v>
          </cell>
        </row>
        <row r="612">
          <cell r="A612" t="str">
            <v>197407132022212001</v>
          </cell>
          <cell r="B612" t="str">
            <v>LIESDA ARYANTI, S.Sos</v>
          </cell>
          <cell r="C612" t="str">
            <v>6371035307740011</v>
          </cell>
          <cell r="D612" t="str">
            <v>13-Jul-74</v>
          </cell>
          <cell r="F612" t="str">
            <v>JFU</v>
          </cell>
          <cell r="G612" t="str">
            <v>00</v>
          </cell>
          <cell r="H612" t="str">
            <v>III/a</v>
          </cell>
          <cell r="I612" t="str">
            <v>P3K</v>
          </cell>
          <cell r="K612" t="str">
            <v>YA</v>
          </cell>
          <cell r="M612" t="str">
            <v>HENDRA SAPUTRA</v>
          </cell>
          <cell r="N612" t="str">
            <v>122</v>
          </cell>
          <cell r="O612" t="str">
            <v>BPD KALSEL</v>
          </cell>
          <cell r="P612" t="str">
            <v>165276270731000</v>
          </cell>
          <cell r="Q612" t="str">
            <v>3200510468</v>
          </cell>
          <cell r="R612" t="str">
            <v>K3</v>
          </cell>
          <cell r="S612">
            <v>2</v>
          </cell>
          <cell r="T612">
            <v>1</v>
          </cell>
          <cell r="U612" t="str">
            <v>3</v>
          </cell>
          <cell r="V612">
            <v>2966500</v>
          </cell>
          <cell r="W612">
            <v>296650</v>
          </cell>
          <cell r="X612">
            <v>118660</v>
          </cell>
          <cell r="Y612">
            <v>415310</v>
          </cell>
          <cell r="Z612">
            <v>0</v>
          </cell>
          <cell r="AA612">
            <v>0</v>
          </cell>
          <cell r="AB612">
            <v>0</v>
          </cell>
          <cell r="AC612">
            <v>185000</v>
          </cell>
          <cell r="AD612">
            <v>289680</v>
          </cell>
          <cell r="AE612">
            <v>0</v>
          </cell>
          <cell r="AF612">
            <v>87</v>
          </cell>
          <cell r="AG612">
            <v>142672</v>
          </cell>
          <cell r="AH612">
            <v>7120</v>
          </cell>
          <cell r="AI612">
            <v>21359</v>
          </cell>
          <cell r="AJ612">
            <v>109909</v>
          </cell>
          <cell r="AK612" t="str">
            <v>0</v>
          </cell>
          <cell r="AL612">
            <v>35668</v>
          </cell>
          <cell r="AM612">
            <v>0</v>
          </cell>
          <cell r="AN612" t="str">
            <v>0</v>
          </cell>
          <cell r="AO612">
            <v>316728</v>
          </cell>
          <cell r="AP612">
            <v>3711000</v>
          </cell>
          <cell r="AQ612">
            <v>0</v>
          </cell>
          <cell r="AR612">
            <v>0</v>
          </cell>
          <cell r="AS612" t="str">
            <v>0</v>
          </cell>
          <cell r="AT612" t="str">
            <v>0</v>
          </cell>
          <cell r="AU612" t="str">
            <v>062</v>
          </cell>
          <cell r="AV612" t="str">
            <v>DINAS PENDIDIKAN - PPPK</v>
          </cell>
          <cell r="AW612" t="str">
            <v>SDN SEBERANG MESJID 01</v>
          </cell>
          <cell r="AX612" t="str">
            <v>TGH - 34</v>
          </cell>
        </row>
        <row r="613">
          <cell r="A613" t="str">
            <v>197605142022212005</v>
          </cell>
          <cell r="B613" t="str">
            <v>HAIRUN NISA, S.Pd</v>
          </cell>
          <cell r="C613" t="str">
            <v>6371045405760003</v>
          </cell>
          <cell r="D613" t="str">
            <v>14-May-76</v>
          </cell>
          <cell r="F613" t="str">
            <v>JFU</v>
          </cell>
          <cell r="G613" t="str">
            <v>00</v>
          </cell>
          <cell r="H613" t="str">
            <v>III/a</v>
          </cell>
          <cell r="I613" t="str">
            <v>P3K</v>
          </cell>
          <cell r="K613" t="str">
            <v>YA</v>
          </cell>
          <cell r="M613" t="str">
            <v>MUHAMMAD ABDUH</v>
          </cell>
          <cell r="N613" t="str">
            <v>122</v>
          </cell>
          <cell r="O613" t="str">
            <v>BPD KALSEL</v>
          </cell>
          <cell r="P613" t="str">
            <v>144857976731000</v>
          </cell>
          <cell r="Q613" t="str">
            <v>3200510487</v>
          </cell>
          <cell r="R613" t="str">
            <v>K3</v>
          </cell>
          <cell r="S613">
            <v>2</v>
          </cell>
          <cell r="T613">
            <v>1</v>
          </cell>
          <cell r="U613" t="str">
            <v>3</v>
          </cell>
          <cell r="V613">
            <v>2966500</v>
          </cell>
          <cell r="W613">
            <v>296650</v>
          </cell>
          <cell r="X613">
            <v>118660</v>
          </cell>
          <cell r="Y613">
            <v>415310</v>
          </cell>
          <cell r="Z613">
            <v>0</v>
          </cell>
          <cell r="AA613">
            <v>0</v>
          </cell>
          <cell r="AB613">
            <v>0</v>
          </cell>
          <cell r="AC613">
            <v>185000</v>
          </cell>
          <cell r="AD613">
            <v>289680</v>
          </cell>
          <cell r="AE613">
            <v>0</v>
          </cell>
          <cell r="AF613">
            <v>87</v>
          </cell>
          <cell r="AG613">
            <v>142672</v>
          </cell>
          <cell r="AH613">
            <v>7120</v>
          </cell>
          <cell r="AI613">
            <v>21359</v>
          </cell>
          <cell r="AJ613">
            <v>109909</v>
          </cell>
          <cell r="AK613" t="str">
            <v>0</v>
          </cell>
          <cell r="AL613">
            <v>35668</v>
          </cell>
          <cell r="AM613">
            <v>0</v>
          </cell>
          <cell r="AN613" t="str">
            <v>0</v>
          </cell>
          <cell r="AO613">
            <v>316728</v>
          </cell>
          <cell r="AP613">
            <v>3711000</v>
          </cell>
          <cell r="AQ613">
            <v>0</v>
          </cell>
          <cell r="AR613">
            <v>0</v>
          </cell>
          <cell r="AS613" t="str">
            <v>0</v>
          </cell>
          <cell r="AT613" t="str">
            <v>0</v>
          </cell>
          <cell r="AU613" t="str">
            <v>062</v>
          </cell>
          <cell r="AV613" t="str">
            <v>DINAS PENDIDIKAN - PPPK</v>
          </cell>
          <cell r="AW613" t="str">
            <v>SDN SEBERANG MESJID 01</v>
          </cell>
          <cell r="AX613" t="str">
            <v>TGH - 34</v>
          </cell>
        </row>
        <row r="614">
          <cell r="A614" t="str">
            <v>198508012022212016</v>
          </cell>
          <cell r="B614" t="str">
            <v>VERAWATI, S.Pd</v>
          </cell>
          <cell r="C614" t="str">
            <v>6371024108850007</v>
          </cell>
          <cell r="D614" t="str">
            <v>01-Aug-85</v>
          </cell>
          <cell r="F614" t="str">
            <v>JFU</v>
          </cell>
          <cell r="G614" t="str">
            <v>00</v>
          </cell>
          <cell r="H614" t="str">
            <v>III/a</v>
          </cell>
          <cell r="I614" t="str">
            <v>P3K</v>
          </cell>
          <cell r="K614" t="str">
            <v>YA</v>
          </cell>
          <cell r="M614" t="str">
            <v>MUHAMMAD FATHARONY</v>
          </cell>
          <cell r="N614" t="str">
            <v>122</v>
          </cell>
          <cell r="O614" t="str">
            <v>BPD KALSEL</v>
          </cell>
          <cell r="P614" t="str">
            <v>667690176731000</v>
          </cell>
          <cell r="Q614" t="str">
            <v>3200511758</v>
          </cell>
          <cell r="R614" t="str">
            <v>K1</v>
          </cell>
          <cell r="S614">
            <v>0</v>
          </cell>
          <cell r="T614">
            <v>1</v>
          </cell>
          <cell r="U614" t="str">
            <v>1</v>
          </cell>
          <cell r="V614">
            <v>2966500</v>
          </cell>
          <cell r="W614">
            <v>296650</v>
          </cell>
          <cell r="X614">
            <v>0</v>
          </cell>
          <cell r="Y614">
            <v>296650</v>
          </cell>
          <cell r="Z614">
            <v>0</v>
          </cell>
          <cell r="AA614">
            <v>0</v>
          </cell>
          <cell r="AB614">
            <v>0</v>
          </cell>
          <cell r="AC614">
            <v>185000</v>
          </cell>
          <cell r="AD614">
            <v>144840</v>
          </cell>
          <cell r="AE614">
            <v>0</v>
          </cell>
          <cell r="AF614">
            <v>44</v>
          </cell>
          <cell r="AG614">
            <v>137926</v>
          </cell>
          <cell r="AH614">
            <v>7120</v>
          </cell>
          <cell r="AI614">
            <v>21359</v>
          </cell>
          <cell r="AJ614">
            <v>106052</v>
          </cell>
          <cell r="AK614" t="str">
            <v>0</v>
          </cell>
          <cell r="AL614">
            <v>34482</v>
          </cell>
          <cell r="AM614">
            <v>0</v>
          </cell>
          <cell r="AN614" t="str">
            <v>0</v>
          </cell>
          <cell r="AO614">
            <v>306939</v>
          </cell>
          <cell r="AP614">
            <v>3452500</v>
          </cell>
          <cell r="AQ614">
            <v>0</v>
          </cell>
          <cell r="AR614">
            <v>0</v>
          </cell>
          <cell r="AS614" t="str">
            <v>0</v>
          </cell>
          <cell r="AT614" t="str">
            <v>0</v>
          </cell>
          <cell r="AU614" t="str">
            <v>062</v>
          </cell>
          <cell r="AV614" t="str">
            <v>DINAS PENDIDIKAN - PPPK</v>
          </cell>
          <cell r="AW614" t="str">
            <v>SDN SEBERANG MESJID 01</v>
          </cell>
          <cell r="AX614" t="str">
            <v>TGH - 34</v>
          </cell>
        </row>
        <row r="615">
          <cell r="A615" t="str">
            <v>199102072022212008</v>
          </cell>
          <cell r="B615" t="str">
            <v>NUNIK MUAMARAH, S.Pd</v>
          </cell>
          <cell r="C615" t="str">
            <v>6371014702910005</v>
          </cell>
          <cell r="D615" t="str">
            <v>07-Feb-91</v>
          </cell>
          <cell r="F615" t="str">
            <v>JFU</v>
          </cell>
          <cell r="G615" t="str">
            <v>00</v>
          </cell>
          <cell r="H615" t="str">
            <v>III/a</v>
          </cell>
          <cell r="I615" t="str">
            <v>P3K</v>
          </cell>
          <cell r="K615" t="str">
            <v>TIDAK</v>
          </cell>
          <cell r="N615" t="str">
            <v>122</v>
          </cell>
          <cell r="O615" t="str">
            <v>BPD KALSEL</v>
          </cell>
          <cell r="P615" t="str">
            <v>719335804731000</v>
          </cell>
          <cell r="Q615" t="str">
            <v>3200502484</v>
          </cell>
          <cell r="R615" t="str">
            <v>T0</v>
          </cell>
          <cell r="S615">
            <v>0</v>
          </cell>
          <cell r="T615">
            <v>0</v>
          </cell>
          <cell r="U615" t="str">
            <v>0</v>
          </cell>
          <cell r="V615">
            <v>2966500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185000</v>
          </cell>
          <cell r="AD615">
            <v>72420</v>
          </cell>
          <cell r="AE615">
            <v>0</v>
          </cell>
          <cell r="AF615">
            <v>6</v>
          </cell>
          <cell r="AG615">
            <v>126060</v>
          </cell>
          <cell r="AH615">
            <v>7120</v>
          </cell>
          <cell r="AI615">
            <v>21359</v>
          </cell>
          <cell r="AJ615">
            <v>96411</v>
          </cell>
          <cell r="AK615" t="str">
            <v>0</v>
          </cell>
          <cell r="AL615">
            <v>31515</v>
          </cell>
          <cell r="AM615">
            <v>0</v>
          </cell>
          <cell r="AN615" t="str">
            <v>0</v>
          </cell>
          <cell r="AO615">
            <v>282465</v>
          </cell>
          <cell r="AP615">
            <v>3096000</v>
          </cell>
          <cell r="AQ615">
            <v>0</v>
          </cell>
          <cell r="AR615">
            <v>0</v>
          </cell>
          <cell r="AS615" t="str">
            <v>0</v>
          </cell>
          <cell r="AT615" t="str">
            <v>0</v>
          </cell>
          <cell r="AU615" t="str">
            <v>062</v>
          </cell>
          <cell r="AV615" t="str">
            <v>DINAS PENDIDIKAN - PPPK</v>
          </cell>
          <cell r="AW615" t="str">
            <v>SDN SEBERANG MESJID 01</v>
          </cell>
          <cell r="AX615" t="str">
            <v>TGH - 34</v>
          </cell>
        </row>
        <row r="616">
          <cell r="A616" t="str">
            <v>199206082022212006</v>
          </cell>
          <cell r="B616" t="str">
            <v>HAFIZAH, S.Pd</v>
          </cell>
          <cell r="C616" t="str">
            <v>6308104806920002</v>
          </cell>
          <cell r="D616" t="str">
            <v>08-Jun-92</v>
          </cell>
          <cell r="F616" t="str">
            <v>JFU</v>
          </cell>
          <cell r="G616" t="str">
            <v>00</v>
          </cell>
          <cell r="H616" t="str">
            <v>III/a</v>
          </cell>
          <cell r="I616" t="str">
            <v>P3K</v>
          </cell>
          <cell r="K616" t="str">
            <v>TIDAK</v>
          </cell>
          <cell r="N616" t="str">
            <v>122</v>
          </cell>
          <cell r="O616" t="str">
            <v>BPD KALSEL</v>
          </cell>
          <cell r="P616" t="str">
            <v>846221042735000</v>
          </cell>
          <cell r="Q616" t="str">
            <v>0010301171406</v>
          </cell>
          <cell r="R616" t="str">
            <v>T0</v>
          </cell>
          <cell r="S616">
            <v>0</v>
          </cell>
          <cell r="T616">
            <v>0</v>
          </cell>
          <cell r="U616" t="str">
            <v>0</v>
          </cell>
          <cell r="V616">
            <v>2966500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185000</v>
          </cell>
          <cell r="AD616">
            <v>72420</v>
          </cell>
          <cell r="AE616">
            <v>0</v>
          </cell>
          <cell r="AF616">
            <v>6</v>
          </cell>
          <cell r="AG616">
            <v>126060</v>
          </cell>
          <cell r="AH616">
            <v>7120</v>
          </cell>
          <cell r="AI616">
            <v>21359</v>
          </cell>
          <cell r="AJ616">
            <v>96411</v>
          </cell>
          <cell r="AK616" t="str">
            <v>0</v>
          </cell>
          <cell r="AL616">
            <v>31515</v>
          </cell>
          <cell r="AM616">
            <v>0</v>
          </cell>
          <cell r="AN616" t="str">
            <v>0</v>
          </cell>
          <cell r="AO616">
            <v>282465</v>
          </cell>
          <cell r="AP616">
            <v>3096000</v>
          </cell>
          <cell r="AQ616">
            <v>0</v>
          </cell>
          <cell r="AR616">
            <v>0</v>
          </cell>
          <cell r="AS616" t="str">
            <v>0</v>
          </cell>
          <cell r="AT616" t="str">
            <v>0</v>
          </cell>
          <cell r="AU616" t="str">
            <v>062</v>
          </cell>
          <cell r="AV616" t="str">
            <v>DINAS PENDIDIKAN - PPPK</v>
          </cell>
          <cell r="AW616" t="str">
            <v>SDN SEBERANG MESJID 01</v>
          </cell>
          <cell r="AX616" t="str">
            <v>TGH - 34</v>
          </cell>
        </row>
        <row r="617">
          <cell r="A617" t="str">
            <v>199403232022212006</v>
          </cell>
          <cell r="B617" t="str">
            <v>RINA FITRIAH, S.Pd.</v>
          </cell>
          <cell r="C617" t="str">
            <v>6371046303940004</v>
          </cell>
          <cell r="D617" t="str">
            <v>23-Mar-94</v>
          </cell>
          <cell r="F617" t="str">
            <v>JFU</v>
          </cell>
          <cell r="G617" t="str">
            <v>00</v>
          </cell>
          <cell r="H617" t="str">
            <v>III/a</v>
          </cell>
          <cell r="I617" t="str">
            <v>P3K</v>
          </cell>
          <cell r="K617" t="str">
            <v>TIDAK</v>
          </cell>
          <cell r="N617" t="str">
            <v>122</v>
          </cell>
          <cell r="O617" t="str">
            <v>BPD KALSEL</v>
          </cell>
          <cell r="P617" t="str">
            <v>843852583731000</v>
          </cell>
          <cell r="Q617" t="str">
            <v>0010301404595</v>
          </cell>
          <cell r="R617" t="str">
            <v>T0</v>
          </cell>
          <cell r="S617">
            <v>0</v>
          </cell>
          <cell r="T617">
            <v>0</v>
          </cell>
          <cell r="U617" t="str">
            <v>0</v>
          </cell>
          <cell r="V617">
            <v>2966500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185000</v>
          </cell>
          <cell r="AD617">
            <v>72420</v>
          </cell>
          <cell r="AE617">
            <v>0</v>
          </cell>
          <cell r="AF617">
            <v>6</v>
          </cell>
          <cell r="AG617">
            <v>126060</v>
          </cell>
          <cell r="AH617">
            <v>7120</v>
          </cell>
          <cell r="AI617">
            <v>21359</v>
          </cell>
          <cell r="AJ617">
            <v>96411</v>
          </cell>
          <cell r="AK617" t="str">
            <v>0</v>
          </cell>
          <cell r="AL617">
            <v>31515</v>
          </cell>
          <cell r="AM617">
            <v>0</v>
          </cell>
          <cell r="AN617" t="str">
            <v>0</v>
          </cell>
          <cell r="AO617">
            <v>282465</v>
          </cell>
          <cell r="AP617">
            <v>3096000</v>
          </cell>
          <cell r="AQ617">
            <v>0</v>
          </cell>
          <cell r="AR617">
            <v>0</v>
          </cell>
          <cell r="AS617" t="str">
            <v>0</v>
          </cell>
          <cell r="AT617" t="str">
            <v>0</v>
          </cell>
          <cell r="AU617" t="str">
            <v>062</v>
          </cell>
          <cell r="AV617" t="str">
            <v>DINAS PENDIDIKAN - PPPK</v>
          </cell>
          <cell r="AW617" t="str">
            <v>SDN SEBERANG MESJID 01</v>
          </cell>
          <cell r="AX617" t="str">
            <v>TGH - 34</v>
          </cell>
        </row>
        <row r="618">
          <cell r="A618" t="str">
            <v>199406142022212009</v>
          </cell>
          <cell r="B618" t="str">
            <v>PUTRI AYU FATIMAH, S.Pd</v>
          </cell>
          <cell r="C618" t="str">
            <v>6303025406940003</v>
          </cell>
          <cell r="D618" t="str">
            <v>14-Jun-94</v>
          </cell>
          <cell r="F618" t="str">
            <v>JFU</v>
          </cell>
          <cell r="G618" t="str">
            <v>00</v>
          </cell>
          <cell r="H618" t="str">
            <v>III/a</v>
          </cell>
          <cell r="I618" t="str">
            <v>P3K</v>
          </cell>
          <cell r="K618" t="str">
            <v>YA</v>
          </cell>
          <cell r="M618" t="str">
            <v>MUHAMMAD ANUGRAH</v>
          </cell>
          <cell r="N618" t="str">
            <v>122</v>
          </cell>
          <cell r="O618" t="str">
            <v>BPD KALSEL</v>
          </cell>
          <cell r="P618" t="str">
            <v>940540735732000</v>
          </cell>
          <cell r="Q618" t="str">
            <v>0010301423878</v>
          </cell>
          <cell r="R618" t="str">
            <v>K2</v>
          </cell>
          <cell r="S618">
            <v>1</v>
          </cell>
          <cell r="T618">
            <v>1</v>
          </cell>
          <cell r="U618" t="str">
            <v>2</v>
          </cell>
          <cell r="V618">
            <v>2966500</v>
          </cell>
          <cell r="W618">
            <v>296650</v>
          </cell>
          <cell r="X618">
            <v>59330</v>
          </cell>
          <cell r="Y618">
            <v>355980</v>
          </cell>
          <cell r="Z618">
            <v>0</v>
          </cell>
          <cell r="AA618">
            <v>0</v>
          </cell>
          <cell r="AB618">
            <v>0</v>
          </cell>
          <cell r="AC618">
            <v>185000</v>
          </cell>
          <cell r="AD618">
            <v>217260</v>
          </cell>
          <cell r="AE618">
            <v>0</v>
          </cell>
          <cell r="AF618">
            <v>16</v>
          </cell>
          <cell r="AG618">
            <v>140299</v>
          </cell>
          <cell r="AH618">
            <v>7120</v>
          </cell>
          <cell r="AI618">
            <v>21359</v>
          </cell>
          <cell r="AJ618">
            <v>107981</v>
          </cell>
          <cell r="AK618" t="str">
            <v>0</v>
          </cell>
          <cell r="AL618">
            <v>35075</v>
          </cell>
          <cell r="AM618">
            <v>0</v>
          </cell>
          <cell r="AN618" t="str">
            <v>0</v>
          </cell>
          <cell r="AO618">
            <v>311834</v>
          </cell>
          <cell r="AP618">
            <v>3581700</v>
          </cell>
          <cell r="AQ618">
            <v>0</v>
          </cell>
          <cell r="AR618">
            <v>0</v>
          </cell>
          <cell r="AS618" t="str">
            <v>0</v>
          </cell>
          <cell r="AT618" t="str">
            <v>0</v>
          </cell>
          <cell r="AU618" t="str">
            <v>062</v>
          </cell>
          <cell r="AV618" t="str">
            <v>DINAS PENDIDIKAN - PPPK</v>
          </cell>
          <cell r="AW618" t="str">
            <v>SDN SEBERANG MESJID 01</v>
          </cell>
          <cell r="AX618" t="str">
            <v>TGH - 34</v>
          </cell>
        </row>
        <row r="619">
          <cell r="A619" t="str">
            <v>199407062022212004</v>
          </cell>
          <cell r="B619" t="str">
            <v>ERMILA MUTIA, S.Pd</v>
          </cell>
          <cell r="C619" t="str">
            <v>6371034607940009</v>
          </cell>
          <cell r="D619" t="str">
            <v>06-Jul-94</v>
          </cell>
          <cell r="F619" t="str">
            <v>JFU</v>
          </cell>
          <cell r="G619" t="str">
            <v>00</v>
          </cell>
          <cell r="H619" t="str">
            <v>III/a</v>
          </cell>
          <cell r="I619" t="str">
            <v>P3K</v>
          </cell>
          <cell r="K619" t="str">
            <v>YA</v>
          </cell>
          <cell r="L619" t="str">
            <v/>
          </cell>
          <cell r="M619" t="str">
            <v>M. RENDY FAISAL</v>
          </cell>
          <cell r="N619" t="str">
            <v>122</v>
          </cell>
          <cell r="O619" t="str">
            <v>BPD KALSEL</v>
          </cell>
          <cell r="P619" t="str">
            <v>827660275731000</v>
          </cell>
          <cell r="Q619" t="str">
            <v>3200502271</v>
          </cell>
          <cell r="R619" t="str">
            <v>K2</v>
          </cell>
          <cell r="S619">
            <v>1</v>
          </cell>
          <cell r="T619">
            <v>1</v>
          </cell>
          <cell r="U619" t="str">
            <v>2</v>
          </cell>
          <cell r="V619">
            <v>2966500</v>
          </cell>
          <cell r="W619">
            <v>296650</v>
          </cell>
          <cell r="X619">
            <v>59330</v>
          </cell>
          <cell r="Y619">
            <v>355980</v>
          </cell>
          <cell r="Z619">
            <v>0</v>
          </cell>
          <cell r="AA619">
            <v>0</v>
          </cell>
          <cell r="AB619">
            <v>0</v>
          </cell>
          <cell r="AC619">
            <v>185000</v>
          </cell>
          <cell r="AD619">
            <v>217260</v>
          </cell>
          <cell r="AE619">
            <v>0</v>
          </cell>
          <cell r="AF619">
            <v>16</v>
          </cell>
          <cell r="AG619">
            <v>140299</v>
          </cell>
          <cell r="AH619">
            <v>7120</v>
          </cell>
          <cell r="AI619">
            <v>21359</v>
          </cell>
          <cell r="AJ619">
            <v>107981</v>
          </cell>
          <cell r="AK619" t="str">
            <v>0</v>
          </cell>
          <cell r="AL619">
            <v>35075</v>
          </cell>
          <cell r="AM619">
            <v>0</v>
          </cell>
          <cell r="AN619" t="str">
            <v>0</v>
          </cell>
          <cell r="AO619">
            <v>311834</v>
          </cell>
          <cell r="AP619">
            <v>3581700</v>
          </cell>
          <cell r="AQ619">
            <v>0</v>
          </cell>
          <cell r="AR619">
            <v>0</v>
          </cell>
          <cell r="AS619" t="str">
            <v>0</v>
          </cell>
          <cell r="AT619" t="str">
            <v>0</v>
          </cell>
          <cell r="AU619" t="str">
            <v>062</v>
          </cell>
          <cell r="AV619" t="str">
            <v>DINAS PENDIDIKAN - PPPK</v>
          </cell>
          <cell r="AW619" t="str">
            <v>SDN SEBERANG MESJID 01</v>
          </cell>
          <cell r="AX619" t="str">
            <v>TGH - 34</v>
          </cell>
        </row>
        <row r="620">
          <cell r="A620" t="str">
            <v>199409262022212006</v>
          </cell>
          <cell r="B620" t="str">
            <v>DEWI AMBARWATI CIPTAANESA, S.Pd</v>
          </cell>
          <cell r="C620" t="str">
            <v>6371016609940001</v>
          </cell>
          <cell r="D620" t="str">
            <v>26-Sep-94</v>
          </cell>
          <cell r="F620" t="str">
            <v>JFU</v>
          </cell>
          <cell r="G620" t="str">
            <v>00</v>
          </cell>
          <cell r="H620" t="str">
            <v>III/a</v>
          </cell>
          <cell r="I620" t="str">
            <v>P3K</v>
          </cell>
          <cell r="K620" t="str">
            <v>YA</v>
          </cell>
          <cell r="M620" t="str">
            <v>EKO ANGGORO MULYA</v>
          </cell>
          <cell r="N620" t="str">
            <v>122</v>
          </cell>
          <cell r="O620" t="str">
            <v>BPD KALSEL</v>
          </cell>
          <cell r="P620" t="str">
            <v>650218571731000</v>
          </cell>
          <cell r="Q620" t="str">
            <v>3200587967</v>
          </cell>
          <cell r="R620" t="str">
            <v>K2</v>
          </cell>
          <cell r="S620">
            <v>1</v>
          </cell>
          <cell r="T620">
            <v>1</v>
          </cell>
          <cell r="U620" t="str">
            <v>2</v>
          </cell>
          <cell r="V620">
            <v>2966500</v>
          </cell>
          <cell r="W620">
            <v>296650</v>
          </cell>
          <cell r="X620">
            <v>59330</v>
          </cell>
          <cell r="Y620">
            <v>355980</v>
          </cell>
          <cell r="Z620">
            <v>0</v>
          </cell>
          <cell r="AA620">
            <v>0</v>
          </cell>
          <cell r="AB620">
            <v>0</v>
          </cell>
          <cell r="AC620">
            <v>185000</v>
          </cell>
          <cell r="AD620">
            <v>217260</v>
          </cell>
          <cell r="AE620">
            <v>0</v>
          </cell>
          <cell r="AF620">
            <v>16</v>
          </cell>
          <cell r="AG620">
            <v>140299</v>
          </cell>
          <cell r="AH620">
            <v>7120</v>
          </cell>
          <cell r="AI620">
            <v>21359</v>
          </cell>
          <cell r="AJ620">
            <v>107981</v>
          </cell>
          <cell r="AK620" t="str">
            <v>0</v>
          </cell>
          <cell r="AL620">
            <v>35075</v>
          </cell>
          <cell r="AM620">
            <v>0</v>
          </cell>
          <cell r="AN620" t="str">
            <v>0</v>
          </cell>
          <cell r="AO620">
            <v>311834</v>
          </cell>
          <cell r="AP620">
            <v>3581700</v>
          </cell>
          <cell r="AQ620">
            <v>0</v>
          </cell>
          <cell r="AR620">
            <v>0</v>
          </cell>
          <cell r="AS620" t="str">
            <v>0</v>
          </cell>
          <cell r="AT620" t="str">
            <v>0</v>
          </cell>
          <cell r="AU620" t="str">
            <v>062</v>
          </cell>
          <cell r="AV620" t="str">
            <v>DINAS PENDIDIKAN - PPPK</v>
          </cell>
          <cell r="AW620" t="str">
            <v>SDN SEBERANG MESJID 01</v>
          </cell>
          <cell r="AX620" t="str">
            <v>TGH - 34</v>
          </cell>
        </row>
        <row r="621">
          <cell r="A621" t="str">
            <v>199410272022212007</v>
          </cell>
          <cell r="B621" t="str">
            <v>RIMA AULIA, S.Pd</v>
          </cell>
          <cell r="C621" t="str">
            <v>6371036710940007</v>
          </cell>
          <cell r="D621" t="str">
            <v>27-Oct-94</v>
          </cell>
          <cell r="F621" t="str">
            <v>JFU</v>
          </cell>
          <cell r="G621" t="str">
            <v>00</v>
          </cell>
          <cell r="H621" t="str">
            <v>III/a</v>
          </cell>
          <cell r="I621" t="str">
            <v>P3K</v>
          </cell>
          <cell r="K621" t="str">
            <v>TIDAK</v>
          </cell>
          <cell r="N621" t="str">
            <v>122</v>
          </cell>
          <cell r="O621" t="str">
            <v>BPD KALSEL</v>
          </cell>
          <cell r="P621" t="str">
            <v>940221161731000</v>
          </cell>
          <cell r="Q621" t="str">
            <v>0010301471795</v>
          </cell>
          <cell r="R621" t="str">
            <v>T1</v>
          </cell>
          <cell r="S621">
            <v>1</v>
          </cell>
          <cell r="T621">
            <v>0</v>
          </cell>
          <cell r="U621" t="str">
            <v>1</v>
          </cell>
          <cell r="V621">
            <v>2966500</v>
          </cell>
          <cell r="W621">
            <v>0</v>
          </cell>
          <cell r="X621">
            <v>59330</v>
          </cell>
          <cell r="Y621">
            <v>59330</v>
          </cell>
          <cell r="Z621">
            <v>0</v>
          </cell>
          <cell r="AA621">
            <v>0</v>
          </cell>
          <cell r="AB621">
            <v>0</v>
          </cell>
          <cell r="AC621">
            <v>185000</v>
          </cell>
          <cell r="AD621">
            <v>144840</v>
          </cell>
          <cell r="AE621">
            <v>0</v>
          </cell>
          <cell r="AF621">
            <v>77</v>
          </cell>
          <cell r="AG621">
            <v>128433</v>
          </cell>
          <cell r="AH621">
            <v>7120</v>
          </cell>
          <cell r="AI621">
            <v>21359</v>
          </cell>
          <cell r="AJ621">
            <v>98339</v>
          </cell>
          <cell r="AK621" t="str">
            <v>0</v>
          </cell>
          <cell r="AL621">
            <v>32108</v>
          </cell>
          <cell r="AM621">
            <v>0</v>
          </cell>
          <cell r="AN621" t="str">
            <v>0</v>
          </cell>
          <cell r="AO621">
            <v>287359</v>
          </cell>
          <cell r="AP621">
            <v>3225300</v>
          </cell>
          <cell r="AQ621">
            <v>0</v>
          </cell>
          <cell r="AR621">
            <v>0</v>
          </cell>
          <cell r="AS621" t="str">
            <v>0</v>
          </cell>
          <cell r="AT621" t="str">
            <v>0</v>
          </cell>
          <cell r="AU621" t="str">
            <v>062</v>
          </cell>
          <cell r="AV621" t="str">
            <v>DINAS PENDIDIKAN - PPPK</v>
          </cell>
          <cell r="AW621" t="str">
            <v>SDN SEBERANG MESJID 01</v>
          </cell>
          <cell r="AX621" t="str">
            <v>TGH - 34</v>
          </cell>
        </row>
        <row r="622">
          <cell r="A622" t="str">
            <v>199609172022211002</v>
          </cell>
          <cell r="B622" t="str">
            <v>MUHAMMAD NASIR, S.Pd</v>
          </cell>
          <cell r="C622" t="str">
            <v>6371041709960002</v>
          </cell>
          <cell r="D622" t="str">
            <v>17-Sep-96</v>
          </cell>
          <cell r="F622" t="str">
            <v>JFU</v>
          </cell>
          <cell r="G622" t="str">
            <v>00</v>
          </cell>
          <cell r="H622" t="str">
            <v>III/a</v>
          </cell>
          <cell r="I622" t="str">
            <v>P3K</v>
          </cell>
          <cell r="K622" t="str">
            <v>TIDAK</v>
          </cell>
          <cell r="N622" t="str">
            <v>122</v>
          </cell>
          <cell r="O622" t="str">
            <v>BPD KALSEL</v>
          </cell>
          <cell r="P622" t="str">
            <v>650559982731000</v>
          </cell>
          <cell r="Q622" t="str">
            <v>2000000957</v>
          </cell>
          <cell r="R622" t="str">
            <v>T0</v>
          </cell>
          <cell r="S622">
            <v>0</v>
          </cell>
          <cell r="T622">
            <v>0</v>
          </cell>
          <cell r="U622" t="str">
            <v>0</v>
          </cell>
          <cell r="V622">
            <v>2966500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185000</v>
          </cell>
          <cell r="AD622">
            <v>72420</v>
          </cell>
          <cell r="AE622">
            <v>0</v>
          </cell>
          <cell r="AF622">
            <v>6</v>
          </cell>
          <cell r="AG622">
            <v>126060</v>
          </cell>
          <cell r="AH622">
            <v>7120</v>
          </cell>
          <cell r="AI622">
            <v>21359</v>
          </cell>
          <cell r="AJ622">
            <v>96411</v>
          </cell>
          <cell r="AK622" t="str">
            <v>0</v>
          </cell>
          <cell r="AL622">
            <v>31515</v>
          </cell>
          <cell r="AM622">
            <v>0</v>
          </cell>
          <cell r="AN622" t="str">
            <v>0</v>
          </cell>
          <cell r="AO622">
            <v>282465</v>
          </cell>
          <cell r="AP622">
            <v>3096000</v>
          </cell>
          <cell r="AQ622">
            <v>0</v>
          </cell>
          <cell r="AR622">
            <v>0</v>
          </cell>
          <cell r="AS622" t="str">
            <v>0</v>
          </cell>
          <cell r="AT622" t="str">
            <v>0</v>
          </cell>
          <cell r="AU622" t="str">
            <v>062</v>
          </cell>
          <cell r="AV622" t="str">
            <v>DINAS PENDIDIKAN - PPPK</v>
          </cell>
          <cell r="AW622" t="str">
            <v>SDN SEBERANG MESJID 01</v>
          </cell>
          <cell r="AX622" t="str">
            <v>TGH - 34</v>
          </cell>
        </row>
        <row r="623">
          <cell r="A623" t="str">
            <v>199705092022212004</v>
          </cell>
          <cell r="B623" t="str">
            <v>MEISY RISTY VIJAYITA, S.Pd</v>
          </cell>
          <cell r="C623" t="str">
            <v>6371044905970007</v>
          </cell>
          <cell r="D623" t="str">
            <v>09-May-97</v>
          </cell>
          <cell r="F623" t="str">
            <v>JFU</v>
          </cell>
          <cell r="G623" t="str">
            <v>00</v>
          </cell>
          <cell r="H623" t="str">
            <v>III/a</v>
          </cell>
          <cell r="I623" t="str">
            <v>P3K</v>
          </cell>
          <cell r="K623" t="str">
            <v>TIDAK</v>
          </cell>
          <cell r="N623" t="str">
            <v>122</v>
          </cell>
          <cell r="O623" t="str">
            <v>BPD KALSEL</v>
          </cell>
          <cell r="P623" t="str">
            <v>650391048731000</v>
          </cell>
          <cell r="Q623" t="str">
            <v>3200587994</v>
          </cell>
          <cell r="R623" t="str">
            <v>T0</v>
          </cell>
          <cell r="S623">
            <v>0</v>
          </cell>
          <cell r="T623">
            <v>0</v>
          </cell>
          <cell r="U623" t="str">
            <v>0</v>
          </cell>
          <cell r="V623">
            <v>2966500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185000</v>
          </cell>
          <cell r="AD623">
            <v>72420</v>
          </cell>
          <cell r="AE623">
            <v>0</v>
          </cell>
          <cell r="AF623">
            <v>6</v>
          </cell>
          <cell r="AG623">
            <v>126060</v>
          </cell>
          <cell r="AH623">
            <v>7120</v>
          </cell>
          <cell r="AI623">
            <v>21359</v>
          </cell>
          <cell r="AJ623">
            <v>96411</v>
          </cell>
          <cell r="AK623" t="str">
            <v>0</v>
          </cell>
          <cell r="AL623">
            <v>31515</v>
          </cell>
          <cell r="AM623">
            <v>0</v>
          </cell>
          <cell r="AN623" t="str">
            <v>0</v>
          </cell>
          <cell r="AO623">
            <v>282465</v>
          </cell>
          <cell r="AP623">
            <v>3096000</v>
          </cell>
          <cell r="AQ623">
            <v>0</v>
          </cell>
          <cell r="AR623">
            <v>0</v>
          </cell>
          <cell r="AS623" t="str">
            <v>0</v>
          </cell>
          <cell r="AT623" t="str">
            <v>0</v>
          </cell>
          <cell r="AU623" t="str">
            <v>062</v>
          </cell>
          <cell r="AV623" t="str">
            <v>DINAS PENDIDIKAN - PPPK</v>
          </cell>
          <cell r="AW623" t="str">
            <v>SDN SEBERANG MESJID 01</v>
          </cell>
          <cell r="AX623" t="str">
            <v>TGH - 34</v>
          </cell>
        </row>
        <row r="624">
          <cell r="A624" t="str">
            <v>199807312022212001</v>
          </cell>
          <cell r="B624" t="str">
            <v>MITA YULIA PRADITYA RACHMAN, S.Pd</v>
          </cell>
          <cell r="C624" t="str">
            <v>6371057107980008</v>
          </cell>
          <cell r="D624" t="str">
            <v>31-Jul-98</v>
          </cell>
          <cell r="F624" t="str">
            <v>JFU</v>
          </cell>
          <cell r="G624" t="str">
            <v>00</v>
          </cell>
          <cell r="H624" t="str">
            <v>III/a</v>
          </cell>
          <cell r="I624" t="str">
            <v>P3K</v>
          </cell>
          <cell r="K624" t="str">
            <v>TIDAK</v>
          </cell>
          <cell r="N624" t="str">
            <v>122</v>
          </cell>
          <cell r="O624" t="str">
            <v>BPD KALSEL</v>
          </cell>
          <cell r="P624" t="str">
            <v>650974652731000</v>
          </cell>
          <cell r="Q624" t="str">
            <v>3200532731</v>
          </cell>
          <cell r="R624" t="str">
            <v>T0</v>
          </cell>
          <cell r="S624">
            <v>0</v>
          </cell>
          <cell r="T624">
            <v>0</v>
          </cell>
          <cell r="U624" t="str">
            <v>0</v>
          </cell>
          <cell r="V624">
            <v>2966500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185000</v>
          </cell>
          <cell r="AD624">
            <v>72420</v>
          </cell>
          <cell r="AE624">
            <v>0</v>
          </cell>
          <cell r="AF624">
            <v>6</v>
          </cell>
          <cell r="AG624">
            <v>126060</v>
          </cell>
          <cell r="AH624">
            <v>7120</v>
          </cell>
          <cell r="AI624">
            <v>21359</v>
          </cell>
          <cell r="AJ624">
            <v>96411</v>
          </cell>
          <cell r="AK624" t="str">
            <v>0</v>
          </cell>
          <cell r="AL624">
            <v>31515</v>
          </cell>
          <cell r="AM624">
            <v>0</v>
          </cell>
          <cell r="AN624" t="str">
            <v>0</v>
          </cell>
          <cell r="AO624">
            <v>282465</v>
          </cell>
          <cell r="AP624">
            <v>3096000</v>
          </cell>
          <cell r="AQ624">
            <v>0</v>
          </cell>
          <cell r="AR624">
            <v>0</v>
          </cell>
          <cell r="AS624" t="str">
            <v>0</v>
          </cell>
          <cell r="AT624" t="str">
            <v>0</v>
          </cell>
          <cell r="AU624" t="str">
            <v>062</v>
          </cell>
          <cell r="AV624" t="str">
            <v>DINAS PENDIDIKAN - PPPK</v>
          </cell>
          <cell r="AW624" t="str">
            <v>SDN SEBERANG MESJID 01</v>
          </cell>
          <cell r="AX624" t="str">
            <v>TGH - 34</v>
          </cell>
        </row>
        <row r="625">
          <cell r="A625" t="str">
            <v>199812312022212002</v>
          </cell>
          <cell r="B625" t="str">
            <v>NADIA RAMADHANA, S.Pd.</v>
          </cell>
          <cell r="C625" t="str">
            <v>6371047112980008</v>
          </cell>
          <cell r="D625" t="str">
            <v>31-Dec-98</v>
          </cell>
          <cell r="F625" t="str">
            <v>JFU</v>
          </cell>
          <cell r="G625" t="str">
            <v>00</v>
          </cell>
          <cell r="H625" t="str">
            <v>III/a</v>
          </cell>
          <cell r="I625" t="str">
            <v>P3K</v>
          </cell>
          <cell r="K625" t="str">
            <v>TIDAK</v>
          </cell>
          <cell r="N625" t="str">
            <v>122</v>
          </cell>
          <cell r="O625" t="str">
            <v>BPD KALSEL</v>
          </cell>
          <cell r="P625" t="str">
            <v>962467601731000</v>
          </cell>
          <cell r="Q625" t="str">
            <v>3200587878</v>
          </cell>
          <cell r="R625" t="str">
            <v>T0</v>
          </cell>
          <cell r="S625">
            <v>0</v>
          </cell>
          <cell r="T625">
            <v>0</v>
          </cell>
          <cell r="U625" t="str">
            <v>0</v>
          </cell>
          <cell r="V625">
            <v>2966500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185000</v>
          </cell>
          <cell r="AD625">
            <v>72420</v>
          </cell>
          <cell r="AE625">
            <v>0</v>
          </cell>
          <cell r="AF625">
            <v>6</v>
          </cell>
          <cell r="AG625">
            <v>126060</v>
          </cell>
          <cell r="AH625">
            <v>7120</v>
          </cell>
          <cell r="AI625">
            <v>21359</v>
          </cell>
          <cell r="AJ625">
            <v>96411</v>
          </cell>
          <cell r="AK625" t="str">
            <v>0</v>
          </cell>
          <cell r="AL625">
            <v>31515</v>
          </cell>
          <cell r="AM625">
            <v>0</v>
          </cell>
          <cell r="AN625" t="str">
            <v>0</v>
          </cell>
          <cell r="AO625">
            <v>282465</v>
          </cell>
          <cell r="AP625">
            <v>3096000</v>
          </cell>
          <cell r="AQ625">
            <v>0</v>
          </cell>
          <cell r="AR625">
            <v>0</v>
          </cell>
          <cell r="AS625" t="str">
            <v>0</v>
          </cell>
          <cell r="AT625" t="str">
            <v>0</v>
          </cell>
          <cell r="AU625" t="str">
            <v>062</v>
          </cell>
          <cell r="AV625" t="str">
            <v>DINAS PENDIDIKAN - PPPK</v>
          </cell>
          <cell r="AW625" t="str">
            <v>SDN SEBERANG MESJID 01</v>
          </cell>
          <cell r="AX625" t="str">
            <v>TGH - 34</v>
          </cell>
        </row>
        <row r="626">
          <cell r="A626" t="str">
            <v>197312012022212003</v>
          </cell>
          <cell r="B626" t="str">
            <v>ENDANG HARYATI, S.Pd</v>
          </cell>
          <cell r="C626" t="str">
            <v>6371044112730005</v>
          </cell>
          <cell r="D626" t="str">
            <v>01-Dec-73</v>
          </cell>
          <cell r="F626" t="str">
            <v>JFU</v>
          </cell>
          <cell r="G626" t="str">
            <v>00</v>
          </cell>
          <cell r="H626" t="str">
            <v>III/a</v>
          </cell>
          <cell r="I626" t="str">
            <v>P3K</v>
          </cell>
          <cell r="K626" t="str">
            <v>YA</v>
          </cell>
          <cell r="M626" t="str">
            <v>NAUFAL FUADI</v>
          </cell>
          <cell r="N626" t="str">
            <v>122</v>
          </cell>
          <cell r="O626" t="str">
            <v>BPD KALSEL</v>
          </cell>
          <cell r="P626" t="str">
            <v>159750462731000</v>
          </cell>
          <cell r="Q626" t="str">
            <v>3200511866</v>
          </cell>
          <cell r="R626" t="str">
            <v>K3</v>
          </cell>
          <cell r="S626">
            <v>2</v>
          </cell>
          <cell r="T626">
            <v>1</v>
          </cell>
          <cell r="U626" t="str">
            <v>3</v>
          </cell>
          <cell r="V626">
            <v>2966500</v>
          </cell>
          <cell r="W626">
            <v>296650</v>
          </cell>
          <cell r="X626">
            <v>118660</v>
          </cell>
          <cell r="Y626">
            <v>415310</v>
          </cell>
          <cell r="Z626">
            <v>0</v>
          </cell>
          <cell r="AA626">
            <v>0</v>
          </cell>
          <cell r="AB626">
            <v>0</v>
          </cell>
          <cell r="AC626">
            <v>185000</v>
          </cell>
          <cell r="AD626">
            <v>289680</v>
          </cell>
          <cell r="AE626">
            <v>0</v>
          </cell>
          <cell r="AF626">
            <v>87</v>
          </cell>
          <cell r="AG626">
            <v>142672</v>
          </cell>
          <cell r="AH626">
            <v>7120</v>
          </cell>
          <cell r="AI626">
            <v>21359</v>
          </cell>
          <cell r="AJ626">
            <v>109909</v>
          </cell>
          <cell r="AK626" t="str">
            <v>0</v>
          </cell>
          <cell r="AL626">
            <v>35668</v>
          </cell>
          <cell r="AM626">
            <v>0</v>
          </cell>
          <cell r="AN626" t="str">
            <v>0</v>
          </cell>
          <cell r="AO626">
            <v>316728</v>
          </cell>
          <cell r="AP626">
            <v>3711000</v>
          </cell>
          <cell r="AQ626">
            <v>0</v>
          </cell>
          <cell r="AR626">
            <v>0</v>
          </cell>
          <cell r="AS626" t="str">
            <v>0</v>
          </cell>
          <cell r="AT626" t="str">
            <v>0</v>
          </cell>
          <cell r="AU626" t="str">
            <v>062</v>
          </cell>
          <cell r="AV626" t="str">
            <v>DINAS PENDIDIKAN - PPPK</v>
          </cell>
          <cell r="AW626" t="str">
            <v>SDN SEBERANG MESJID 05</v>
          </cell>
          <cell r="AX626" t="str">
            <v>TGH - 38</v>
          </cell>
        </row>
        <row r="627">
          <cell r="A627" t="str">
            <v>198709292022212008</v>
          </cell>
          <cell r="B627" t="str">
            <v>DIAN DAHAYATI, S.Pd</v>
          </cell>
          <cell r="C627" t="str">
            <v>6371026909870006</v>
          </cell>
          <cell r="D627" t="str">
            <v>29-Sep-87</v>
          </cell>
          <cell r="F627" t="str">
            <v>JFU</v>
          </cell>
          <cell r="G627" t="str">
            <v>00</v>
          </cell>
          <cell r="H627" t="str">
            <v>III/a</v>
          </cell>
          <cell r="I627" t="str">
            <v>P3K</v>
          </cell>
          <cell r="K627" t="str">
            <v>YA</v>
          </cell>
          <cell r="M627" t="str">
            <v>AKHMAD SHAUFI</v>
          </cell>
          <cell r="N627" t="str">
            <v>122</v>
          </cell>
          <cell r="O627" t="str">
            <v>BPD KALSEL</v>
          </cell>
          <cell r="P627" t="str">
            <v>158290122731000</v>
          </cell>
          <cell r="Q627" t="str">
            <v>0010301405316</v>
          </cell>
          <cell r="R627" t="str">
            <v>K3</v>
          </cell>
          <cell r="S627">
            <v>2</v>
          </cell>
          <cell r="T627">
            <v>1</v>
          </cell>
          <cell r="U627" t="str">
            <v>3</v>
          </cell>
          <cell r="V627">
            <v>2966500</v>
          </cell>
          <cell r="W627">
            <v>296650</v>
          </cell>
          <cell r="X627">
            <v>118660</v>
          </cell>
          <cell r="Y627">
            <v>415310</v>
          </cell>
          <cell r="Z627">
            <v>0</v>
          </cell>
          <cell r="AA627">
            <v>0</v>
          </cell>
          <cell r="AB627">
            <v>0</v>
          </cell>
          <cell r="AC627">
            <v>185000</v>
          </cell>
          <cell r="AD627">
            <v>289680</v>
          </cell>
          <cell r="AE627">
            <v>0</v>
          </cell>
          <cell r="AF627">
            <v>87</v>
          </cell>
          <cell r="AG627">
            <v>142672</v>
          </cell>
          <cell r="AH627">
            <v>7120</v>
          </cell>
          <cell r="AI627">
            <v>21359</v>
          </cell>
          <cell r="AJ627">
            <v>109909</v>
          </cell>
          <cell r="AK627" t="str">
            <v>0</v>
          </cell>
          <cell r="AL627">
            <v>35668</v>
          </cell>
          <cell r="AM627">
            <v>0</v>
          </cell>
          <cell r="AN627" t="str">
            <v>0</v>
          </cell>
          <cell r="AO627">
            <v>316728</v>
          </cell>
          <cell r="AP627">
            <v>3711000</v>
          </cell>
          <cell r="AQ627">
            <v>0</v>
          </cell>
          <cell r="AR627">
            <v>0</v>
          </cell>
          <cell r="AS627" t="str">
            <v>0</v>
          </cell>
          <cell r="AT627" t="str">
            <v>0</v>
          </cell>
          <cell r="AU627" t="str">
            <v>062</v>
          </cell>
          <cell r="AV627" t="str">
            <v>DINAS PENDIDIKAN - PPPK</v>
          </cell>
          <cell r="AW627" t="str">
            <v>SDN SEBERANG MESJID 05</v>
          </cell>
          <cell r="AX627" t="str">
            <v>TGH - 38</v>
          </cell>
        </row>
        <row r="628">
          <cell r="A628" t="str">
            <v>199202012022212004</v>
          </cell>
          <cell r="B628" t="str">
            <v>FIRA FIRMANNILA, S.Pd</v>
          </cell>
          <cell r="C628" t="str">
            <v>6371054102920005</v>
          </cell>
          <cell r="D628" t="str">
            <v>01-Feb-92</v>
          </cell>
          <cell r="F628" t="str">
            <v>JFU</v>
          </cell>
          <cell r="G628" t="str">
            <v>00</v>
          </cell>
          <cell r="H628" t="str">
            <v>III/a</v>
          </cell>
          <cell r="I628" t="str">
            <v>P3K</v>
          </cell>
          <cell r="K628" t="str">
            <v>YA</v>
          </cell>
          <cell r="L628" t="str">
            <v/>
          </cell>
          <cell r="M628" t="str">
            <v>HAJI MUHAMMAD RIDHO</v>
          </cell>
          <cell r="N628" t="str">
            <v>122</v>
          </cell>
          <cell r="O628" t="str">
            <v>BPD KALSEL</v>
          </cell>
          <cell r="P628" t="str">
            <v>937294106736000</v>
          </cell>
          <cell r="Q628" t="str">
            <v>0010301405225</v>
          </cell>
          <cell r="R628" t="str">
            <v>K2</v>
          </cell>
          <cell r="S628">
            <v>1</v>
          </cell>
          <cell r="T628">
            <v>1</v>
          </cell>
          <cell r="U628" t="str">
            <v>2</v>
          </cell>
          <cell r="V628">
            <v>2966500</v>
          </cell>
          <cell r="W628">
            <v>296650</v>
          </cell>
          <cell r="X628">
            <v>59330</v>
          </cell>
          <cell r="Y628">
            <v>355980</v>
          </cell>
          <cell r="Z628">
            <v>0</v>
          </cell>
          <cell r="AA628">
            <v>0</v>
          </cell>
          <cell r="AB628">
            <v>0</v>
          </cell>
          <cell r="AC628">
            <v>185000</v>
          </cell>
          <cell r="AD628">
            <v>217260</v>
          </cell>
          <cell r="AE628">
            <v>0</v>
          </cell>
          <cell r="AF628">
            <v>16</v>
          </cell>
          <cell r="AG628">
            <v>140299</v>
          </cell>
          <cell r="AH628">
            <v>7120</v>
          </cell>
          <cell r="AI628">
            <v>21359</v>
          </cell>
          <cell r="AJ628">
            <v>107981</v>
          </cell>
          <cell r="AK628" t="str">
            <v>0</v>
          </cell>
          <cell r="AL628">
            <v>35075</v>
          </cell>
          <cell r="AM628">
            <v>0</v>
          </cell>
          <cell r="AN628" t="str">
            <v>0</v>
          </cell>
          <cell r="AO628">
            <v>311834</v>
          </cell>
          <cell r="AP628">
            <v>3581700</v>
          </cell>
          <cell r="AQ628">
            <v>0</v>
          </cell>
          <cell r="AR628">
            <v>0</v>
          </cell>
          <cell r="AS628" t="str">
            <v>0</v>
          </cell>
          <cell r="AT628" t="str">
            <v>0</v>
          </cell>
          <cell r="AU628" t="str">
            <v>062</v>
          </cell>
          <cell r="AV628" t="str">
            <v>DINAS PENDIDIKAN - PPPK</v>
          </cell>
          <cell r="AW628" t="str">
            <v>SDN SEBERANG MESJID 05</v>
          </cell>
          <cell r="AX628" t="str">
            <v>TGH - 38</v>
          </cell>
        </row>
        <row r="629">
          <cell r="A629" t="str">
            <v>199206192022212010</v>
          </cell>
          <cell r="B629" t="str">
            <v>RATIH MARYANTI, S.Pd.</v>
          </cell>
          <cell r="C629" t="str">
            <v>6303045906920002</v>
          </cell>
          <cell r="D629" t="str">
            <v>19-Jun-92</v>
          </cell>
          <cell r="F629" t="str">
            <v>JFU</v>
          </cell>
          <cell r="G629" t="str">
            <v>00</v>
          </cell>
          <cell r="H629" t="str">
            <v>III/a</v>
          </cell>
          <cell r="I629" t="str">
            <v>P3K</v>
          </cell>
          <cell r="K629" t="str">
            <v>YA</v>
          </cell>
          <cell r="M629" t="str">
            <v>EKO DANIYANTO, S.PD.</v>
          </cell>
          <cell r="N629" t="str">
            <v>122</v>
          </cell>
          <cell r="O629" t="str">
            <v>BPD KALSEL</v>
          </cell>
          <cell r="P629" t="str">
            <v>809370000732000</v>
          </cell>
          <cell r="Q629" t="str">
            <v>0180306056214</v>
          </cell>
          <cell r="R629" t="str">
            <v>K2</v>
          </cell>
          <cell r="S629">
            <v>1</v>
          </cell>
          <cell r="T629">
            <v>1</v>
          </cell>
          <cell r="U629" t="str">
            <v>2</v>
          </cell>
          <cell r="V629">
            <v>2966500</v>
          </cell>
          <cell r="W629">
            <v>296650</v>
          </cell>
          <cell r="X629">
            <v>59330</v>
          </cell>
          <cell r="Y629">
            <v>355980</v>
          </cell>
          <cell r="Z629">
            <v>0</v>
          </cell>
          <cell r="AA629">
            <v>0</v>
          </cell>
          <cell r="AB629">
            <v>0</v>
          </cell>
          <cell r="AC629">
            <v>185000</v>
          </cell>
          <cell r="AD629">
            <v>217260</v>
          </cell>
          <cell r="AE629">
            <v>0</v>
          </cell>
          <cell r="AF629">
            <v>16</v>
          </cell>
          <cell r="AG629">
            <v>140299</v>
          </cell>
          <cell r="AH629">
            <v>7120</v>
          </cell>
          <cell r="AI629">
            <v>21359</v>
          </cell>
          <cell r="AJ629">
            <v>107981</v>
          </cell>
          <cell r="AK629" t="str">
            <v>0</v>
          </cell>
          <cell r="AL629">
            <v>35075</v>
          </cell>
          <cell r="AM629">
            <v>0</v>
          </cell>
          <cell r="AN629" t="str">
            <v>0</v>
          </cell>
          <cell r="AO629">
            <v>311834</v>
          </cell>
          <cell r="AP629">
            <v>3581700</v>
          </cell>
          <cell r="AQ629">
            <v>0</v>
          </cell>
          <cell r="AR629">
            <v>0</v>
          </cell>
          <cell r="AS629" t="str">
            <v>0</v>
          </cell>
          <cell r="AT629" t="str">
            <v>0</v>
          </cell>
          <cell r="AU629" t="str">
            <v>062</v>
          </cell>
          <cell r="AV629" t="str">
            <v>DINAS PENDIDIKAN - PPPK</v>
          </cell>
          <cell r="AW629" t="str">
            <v>SDN SEBERANG MESJID 05</v>
          </cell>
          <cell r="AX629" t="str">
            <v>TGH - 38</v>
          </cell>
        </row>
        <row r="630">
          <cell r="A630" t="str">
            <v>199603112022212002</v>
          </cell>
          <cell r="B630" t="str">
            <v>ARISTA CIPTANINGRUM, S.Pd</v>
          </cell>
          <cell r="C630" t="str">
            <v>3510045103960004</v>
          </cell>
          <cell r="D630" t="str">
            <v>11-Mar-96</v>
          </cell>
          <cell r="F630" t="str">
            <v>JFU</v>
          </cell>
          <cell r="G630" t="str">
            <v>00</v>
          </cell>
          <cell r="H630" t="str">
            <v>III/a</v>
          </cell>
          <cell r="I630" t="str">
            <v>P3K</v>
          </cell>
          <cell r="K630" t="str">
            <v>YA</v>
          </cell>
          <cell r="M630" t="str">
            <v>MUHAMMAD SYAMSUL ANWAR</v>
          </cell>
          <cell r="N630" t="str">
            <v>122</v>
          </cell>
          <cell r="O630" t="str">
            <v>BPD KALSEL</v>
          </cell>
          <cell r="P630" t="str">
            <v>941289290731000</v>
          </cell>
          <cell r="Q630" t="str">
            <v>3200587889</v>
          </cell>
          <cell r="R630" t="str">
            <v>K1</v>
          </cell>
          <cell r="S630">
            <v>0</v>
          </cell>
          <cell r="T630">
            <v>1</v>
          </cell>
          <cell r="U630" t="str">
            <v>1</v>
          </cell>
          <cell r="V630">
            <v>2966500</v>
          </cell>
          <cell r="W630">
            <v>296650</v>
          </cell>
          <cell r="X630">
            <v>0</v>
          </cell>
          <cell r="Y630">
            <v>296650</v>
          </cell>
          <cell r="Z630">
            <v>0</v>
          </cell>
          <cell r="AA630">
            <v>0</v>
          </cell>
          <cell r="AB630">
            <v>0</v>
          </cell>
          <cell r="AC630">
            <v>185000</v>
          </cell>
          <cell r="AD630">
            <v>144840</v>
          </cell>
          <cell r="AE630">
            <v>0</v>
          </cell>
          <cell r="AF630">
            <v>44</v>
          </cell>
          <cell r="AG630">
            <v>137926</v>
          </cell>
          <cell r="AH630">
            <v>7120</v>
          </cell>
          <cell r="AI630">
            <v>21359</v>
          </cell>
          <cell r="AJ630">
            <v>106052</v>
          </cell>
          <cell r="AK630" t="str">
            <v>0</v>
          </cell>
          <cell r="AL630">
            <v>34482</v>
          </cell>
          <cell r="AM630">
            <v>0</v>
          </cell>
          <cell r="AN630" t="str">
            <v>0</v>
          </cell>
          <cell r="AO630">
            <v>306939</v>
          </cell>
          <cell r="AP630">
            <v>3452500</v>
          </cell>
          <cell r="AQ630">
            <v>0</v>
          </cell>
          <cell r="AR630">
            <v>0</v>
          </cell>
          <cell r="AS630" t="str">
            <v>0</v>
          </cell>
          <cell r="AT630" t="str">
            <v>0</v>
          </cell>
          <cell r="AU630" t="str">
            <v>062</v>
          </cell>
          <cell r="AV630" t="str">
            <v>DINAS PENDIDIKAN - PPPK</v>
          </cell>
          <cell r="AW630" t="str">
            <v>SDN SEBERANG MESJID 05</v>
          </cell>
          <cell r="AX630" t="str">
            <v>TGH - 38</v>
          </cell>
        </row>
        <row r="631">
          <cell r="A631" t="str">
            <v>197507162022212003</v>
          </cell>
          <cell r="B631" t="str">
            <v>RAHMI HAMDAYANI, SE</v>
          </cell>
          <cell r="C631" t="str">
            <v>6371045607750003</v>
          </cell>
          <cell r="D631" t="str">
            <v>16-Jul-75</v>
          </cell>
          <cell r="F631" t="str">
            <v>JFU</v>
          </cell>
          <cell r="G631" t="str">
            <v>00</v>
          </cell>
          <cell r="H631" t="str">
            <v>III/a</v>
          </cell>
          <cell r="I631" t="str">
            <v>P3K</v>
          </cell>
          <cell r="K631" t="str">
            <v>TIDAK</v>
          </cell>
          <cell r="N631" t="str">
            <v>122</v>
          </cell>
          <cell r="O631" t="str">
            <v>BPD KALSEL</v>
          </cell>
          <cell r="P631" t="str">
            <v>156180390731000</v>
          </cell>
          <cell r="Q631" t="str">
            <v>0010301146318</v>
          </cell>
          <cell r="R631" t="str">
            <v>T0</v>
          </cell>
          <cell r="S631">
            <v>0</v>
          </cell>
          <cell r="T631">
            <v>0</v>
          </cell>
          <cell r="U631" t="str">
            <v>0</v>
          </cell>
          <cell r="V631">
            <v>2966500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185000</v>
          </cell>
          <cell r="AD631">
            <v>72420</v>
          </cell>
          <cell r="AE631">
            <v>0</v>
          </cell>
          <cell r="AF631">
            <v>6</v>
          </cell>
          <cell r="AG631">
            <v>126060</v>
          </cell>
          <cell r="AH631">
            <v>7120</v>
          </cell>
          <cell r="AI631">
            <v>21359</v>
          </cell>
          <cell r="AJ631">
            <v>96411</v>
          </cell>
          <cell r="AK631" t="str">
            <v>0</v>
          </cell>
          <cell r="AL631">
            <v>31515</v>
          </cell>
          <cell r="AM631">
            <v>0</v>
          </cell>
          <cell r="AN631" t="str">
            <v>0</v>
          </cell>
          <cell r="AO631">
            <v>282465</v>
          </cell>
          <cell r="AP631">
            <v>3096000</v>
          </cell>
          <cell r="AQ631">
            <v>0</v>
          </cell>
          <cell r="AR631">
            <v>0</v>
          </cell>
          <cell r="AS631" t="str">
            <v>0</v>
          </cell>
          <cell r="AT631" t="str">
            <v>0</v>
          </cell>
          <cell r="AU631" t="str">
            <v>062</v>
          </cell>
          <cell r="AV631" t="str">
            <v>DINAS PENDIDIKAN - PPPK</v>
          </cell>
          <cell r="AW631" t="str">
            <v>SDN TELUK DALAM 01</v>
          </cell>
          <cell r="AX631" t="str">
            <v>TGH - 40</v>
          </cell>
        </row>
        <row r="632">
          <cell r="A632" t="str">
            <v>198501072022212022</v>
          </cell>
          <cell r="B632" t="str">
            <v>IMA NURLIANI, S.Pd</v>
          </cell>
          <cell r="C632" t="str">
            <v>6371044701855000</v>
          </cell>
          <cell r="D632" t="str">
            <v>07-Jan-85</v>
          </cell>
          <cell r="F632" t="str">
            <v>JFU</v>
          </cell>
          <cell r="G632" t="str">
            <v>00</v>
          </cell>
          <cell r="H632" t="str">
            <v>III/a</v>
          </cell>
          <cell r="I632" t="str">
            <v>P3K</v>
          </cell>
          <cell r="K632" t="str">
            <v>YA</v>
          </cell>
          <cell r="M632" t="str">
            <v>M.EKA PRASETIA M.PD</v>
          </cell>
          <cell r="N632" t="str">
            <v>122</v>
          </cell>
          <cell r="O632" t="str">
            <v>BPD KALSEL</v>
          </cell>
          <cell r="P632" t="str">
            <v>164555153731000</v>
          </cell>
          <cell r="Q632" t="str">
            <v>0010301167545</v>
          </cell>
          <cell r="R632" t="str">
            <v>K3</v>
          </cell>
          <cell r="S632">
            <v>2</v>
          </cell>
          <cell r="T632">
            <v>1</v>
          </cell>
          <cell r="U632" t="str">
            <v>3</v>
          </cell>
          <cell r="V632">
            <v>2966500</v>
          </cell>
          <cell r="W632">
            <v>296650</v>
          </cell>
          <cell r="X632">
            <v>118660</v>
          </cell>
          <cell r="Y632">
            <v>415310</v>
          </cell>
          <cell r="Z632">
            <v>0</v>
          </cell>
          <cell r="AA632">
            <v>0</v>
          </cell>
          <cell r="AB632">
            <v>0</v>
          </cell>
          <cell r="AC632">
            <v>185000</v>
          </cell>
          <cell r="AD632">
            <v>289680</v>
          </cell>
          <cell r="AE632">
            <v>0</v>
          </cell>
          <cell r="AF632">
            <v>87</v>
          </cell>
          <cell r="AG632">
            <v>142672</v>
          </cell>
          <cell r="AH632">
            <v>7120</v>
          </cell>
          <cell r="AI632">
            <v>21359</v>
          </cell>
          <cell r="AJ632">
            <v>109909</v>
          </cell>
          <cell r="AK632" t="str">
            <v>0</v>
          </cell>
          <cell r="AL632">
            <v>35668</v>
          </cell>
          <cell r="AM632">
            <v>0</v>
          </cell>
          <cell r="AN632" t="str">
            <v>0</v>
          </cell>
          <cell r="AO632">
            <v>316728</v>
          </cell>
          <cell r="AP632">
            <v>3711000</v>
          </cell>
          <cell r="AQ632">
            <v>0</v>
          </cell>
          <cell r="AR632">
            <v>0</v>
          </cell>
          <cell r="AS632" t="str">
            <v>0</v>
          </cell>
          <cell r="AT632" t="str">
            <v>0</v>
          </cell>
          <cell r="AU632" t="str">
            <v>062</v>
          </cell>
          <cell r="AV632" t="str">
            <v>DINAS PENDIDIKAN - PPPK</v>
          </cell>
          <cell r="AW632" t="str">
            <v>SDN TELUK DALAM 01</v>
          </cell>
          <cell r="AX632" t="str">
            <v>TGH - 40</v>
          </cell>
        </row>
        <row r="633">
          <cell r="A633" t="str">
            <v>198806152022212009</v>
          </cell>
          <cell r="B633" t="str">
            <v>FITRIYAH, S.Pd</v>
          </cell>
          <cell r="C633" t="str">
            <v>6308035506880001</v>
          </cell>
          <cell r="D633" t="str">
            <v>15-Jun-88</v>
          </cell>
          <cell r="F633" t="str">
            <v>JFU</v>
          </cell>
          <cell r="G633" t="str">
            <v>00</v>
          </cell>
          <cell r="H633" t="str">
            <v>III/a</v>
          </cell>
          <cell r="I633" t="str">
            <v>P3K</v>
          </cell>
          <cell r="K633" t="str">
            <v>YA</v>
          </cell>
          <cell r="M633" t="str">
            <v>M.TAUFANI ILMAN</v>
          </cell>
          <cell r="N633" t="str">
            <v>122</v>
          </cell>
          <cell r="O633" t="str">
            <v>BPD KALSEL</v>
          </cell>
          <cell r="P633" t="str">
            <v>844576934731000</v>
          </cell>
          <cell r="Q633" t="str">
            <v>0010301165234</v>
          </cell>
          <cell r="R633" t="str">
            <v>K2</v>
          </cell>
          <cell r="S633">
            <v>1</v>
          </cell>
          <cell r="T633">
            <v>1</v>
          </cell>
          <cell r="U633" t="str">
            <v>2</v>
          </cell>
          <cell r="V633">
            <v>2966500</v>
          </cell>
          <cell r="W633">
            <v>296650</v>
          </cell>
          <cell r="X633">
            <v>59330</v>
          </cell>
          <cell r="Y633">
            <v>355980</v>
          </cell>
          <cell r="Z633">
            <v>0</v>
          </cell>
          <cell r="AA633">
            <v>0</v>
          </cell>
          <cell r="AB633">
            <v>0</v>
          </cell>
          <cell r="AC633">
            <v>185000</v>
          </cell>
          <cell r="AD633">
            <v>217260</v>
          </cell>
          <cell r="AE633">
            <v>0</v>
          </cell>
          <cell r="AF633">
            <v>16</v>
          </cell>
          <cell r="AG633">
            <v>140299</v>
          </cell>
          <cell r="AH633">
            <v>7120</v>
          </cell>
          <cell r="AI633">
            <v>21359</v>
          </cell>
          <cell r="AJ633">
            <v>107981</v>
          </cell>
          <cell r="AK633" t="str">
            <v>0</v>
          </cell>
          <cell r="AL633">
            <v>35075</v>
          </cell>
          <cell r="AM633">
            <v>0</v>
          </cell>
          <cell r="AN633" t="str">
            <v>0</v>
          </cell>
          <cell r="AO633">
            <v>311834</v>
          </cell>
          <cell r="AP633">
            <v>3581700</v>
          </cell>
          <cell r="AQ633">
            <v>0</v>
          </cell>
          <cell r="AR633">
            <v>0</v>
          </cell>
          <cell r="AS633" t="str">
            <v>0</v>
          </cell>
          <cell r="AT633" t="str">
            <v>0</v>
          </cell>
          <cell r="AU633" t="str">
            <v>062</v>
          </cell>
          <cell r="AV633" t="str">
            <v>DINAS PENDIDIKAN - PPPK</v>
          </cell>
          <cell r="AW633" t="str">
            <v>SDN TELUK DALAM 01</v>
          </cell>
          <cell r="AX633" t="str">
            <v>TGH - 40</v>
          </cell>
        </row>
        <row r="634">
          <cell r="A634" t="str">
            <v>199110222022212010</v>
          </cell>
          <cell r="B634" t="str">
            <v>MIRNA SARI, S.Pd</v>
          </cell>
          <cell r="C634" t="str">
            <v>6371056210910005</v>
          </cell>
          <cell r="D634" t="str">
            <v>22-Oct-91</v>
          </cell>
          <cell r="F634" t="str">
            <v>JFU</v>
          </cell>
          <cell r="G634" t="str">
            <v>00</v>
          </cell>
          <cell r="H634" t="str">
            <v>III/a</v>
          </cell>
          <cell r="I634" t="str">
            <v>P3K</v>
          </cell>
          <cell r="K634" t="str">
            <v>TIDAK</v>
          </cell>
          <cell r="N634" t="str">
            <v>122</v>
          </cell>
          <cell r="O634" t="str">
            <v>BPD KALSEL</v>
          </cell>
          <cell r="P634" t="str">
            <v>842039604731000</v>
          </cell>
          <cell r="Q634" t="str">
            <v>0370319018458</v>
          </cell>
          <cell r="R634" t="str">
            <v>T0</v>
          </cell>
          <cell r="S634">
            <v>0</v>
          </cell>
          <cell r="T634">
            <v>0</v>
          </cell>
          <cell r="U634" t="str">
            <v>0</v>
          </cell>
          <cell r="V634">
            <v>2966500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185000</v>
          </cell>
          <cell r="AD634">
            <v>72420</v>
          </cell>
          <cell r="AE634">
            <v>0</v>
          </cell>
          <cell r="AF634">
            <v>6</v>
          </cell>
          <cell r="AG634">
            <v>126060</v>
          </cell>
          <cell r="AH634">
            <v>7120</v>
          </cell>
          <cell r="AI634">
            <v>21359</v>
          </cell>
          <cell r="AJ634">
            <v>96411</v>
          </cell>
          <cell r="AK634" t="str">
            <v>0</v>
          </cell>
          <cell r="AL634">
            <v>31515</v>
          </cell>
          <cell r="AM634">
            <v>0</v>
          </cell>
          <cell r="AN634" t="str">
            <v>0</v>
          </cell>
          <cell r="AO634">
            <v>282465</v>
          </cell>
          <cell r="AP634">
            <v>3096000</v>
          </cell>
          <cell r="AQ634">
            <v>0</v>
          </cell>
          <cell r="AR634">
            <v>0</v>
          </cell>
          <cell r="AS634" t="str">
            <v>0</v>
          </cell>
          <cell r="AT634" t="str">
            <v>0</v>
          </cell>
          <cell r="AU634" t="str">
            <v>062</v>
          </cell>
          <cell r="AV634" t="str">
            <v>DINAS PENDIDIKAN - PPPK</v>
          </cell>
          <cell r="AW634" t="str">
            <v>SDN TELUK DALAM 01</v>
          </cell>
          <cell r="AX634" t="str">
            <v>TGH - 40</v>
          </cell>
        </row>
        <row r="635">
          <cell r="A635" t="str">
            <v>197209172022212002</v>
          </cell>
          <cell r="B635" t="str">
            <v>SARIPAH JAMILAH, S.Pd</v>
          </cell>
          <cell r="C635" t="str">
            <v>6371015709720010</v>
          </cell>
          <cell r="D635" t="str">
            <v>17-Sep-72</v>
          </cell>
          <cell r="F635" t="str">
            <v>JFU</v>
          </cell>
          <cell r="G635" t="str">
            <v>00</v>
          </cell>
          <cell r="H635" t="str">
            <v>III/a</v>
          </cell>
          <cell r="I635" t="str">
            <v>P3K</v>
          </cell>
          <cell r="K635" t="str">
            <v>YA</v>
          </cell>
          <cell r="M635" t="str">
            <v>HUSAINI.B</v>
          </cell>
          <cell r="N635" t="str">
            <v>122</v>
          </cell>
          <cell r="O635" t="str">
            <v>BPD KALSEL</v>
          </cell>
          <cell r="P635" t="str">
            <v>158161885731000</v>
          </cell>
          <cell r="Q635" t="str">
            <v>3200515349</v>
          </cell>
          <cell r="R635" t="str">
            <v>K2</v>
          </cell>
          <cell r="S635">
            <v>1</v>
          </cell>
          <cell r="T635">
            <v>1</v>
          </cell>
          <cell r="U635" t="str">
            <v>2</v>
          </cell>
          <cell r="V635">
            <v>2966500</v>
          </cell>
          <cell r="W635">
            <v>296650</v>
          </cell>
          <cell r="X635">
            <v>59330</v>
          </cell>
          <cell r="Y635">
            <v>355980</v>
          </cell>
          <cell r="Z635">
            <v>0</v>
          </cell>
          <cell r="AA635">
            <v>0</v>
          </cell>
          <cell r="AB635">
            <v>0</v>
          </cell>
          <cell r="AC635">
            <v>185000</v>
          </cell>
          <cell r="AD635">
            <v>217260</v>
          </cell>
          <cell r="AE635">
            <v>0</v>
          </cell>
          <cell r="AF635">
            <v>16</v>
          </cell>
          <cell r="AG635">
            <v>140299</v>
          </cell>
          <cell r="AH635">
            <v>7120</v>
          </cell>
          <cell r="AI635">
            <v>21359</v>
          </cell>
          <cell r="AJ635">
            <v>107981</v>
          </cell>
          <cell r="AK635" t="str">
            <v>0</v>
          </cell>
          <cell r="AL635">
            <v>35075</v>
          </cell>
          <cell r="AM635">
            <v>0</v>
          </cell>
          <cell r="AN635" t="str">
            <v>0</v>
          </cell>
          <cell r="AO635">
            <v>311834</v>
          </cell>
          <cell r="AP635">
            <v>3581700</v>
          </cell>
          <cell r="AQ635">
            <v>0</v>
          </cell>
          <cell r="AR635">
            <v>0</v>
          </cell>
          <cell r="AS635" t="str">
            <v>0</v>
          </cell>
          <cell r="AT635" t="str">
            <v>0</v>
          </cell>
          <cell r="AU635" t="str">
            <v>062</v>
          </cell>
          <cell r="AV635" t="str">
            <v>DINAS PENDIDIKAN - PPPK</v>
          </cell>
          <cell r="AW635" t="str">
            <v>SDN TELUK DALAM 03</v>
          </cell>
          <cell r="AX635" t="str">
            <v>TGH - 42</v>
          </cell>
        </row>
        <row r="636">
          <cell r="A636" t="str">
            <v>197512062022211003</v>
          </cell>
          <cell r="B636" t="str">
            <v>MULYADI S, S.Pd</v>
          </cell>
          <cell r="C636" t="str">
            <v>6371050612750007</v>
          </cell>
          <cell r="D636" t="str">
            <v>06-Dec-75</v>
          </cell>
          <cell r="F636" t="str">
            <v>JFU</v>
          </cell>
          <cell r="G636" t="str">
            <v>00</v>
          </cell>
          <cell r="H636" t="str">
            <v>III/a</v>
          </cell>
          <cell r="I636" t="str">
            <v>P3K</v>
          </cell>
          <cell r="K636" t="str">
            <v>YA</v>
          </cell>
          <cell r="M636" t="str">
            <v>NURLAILA</v>
          </cell>
          <cell r="N636" t="str">
            <v>122</v>
          </cell>
          <cell r="O636" t="str">
            <v>BPD KALSEL</v>
          </cell>
          <cell r="P636" t="str">
            <v>158507780731000</v>
          </cell>
          <cell r="Q636" t="str">
            <v>3200514326</v>
          </cell>
          <cell r="R636" t="str">
            <v>K3</v>
          </cell>
          <cell r="S636">
            <v>2</v>
          </cell>
          <cell r="T636">
            <v>1</v>
          </cell>
          <cell r="U636" t="str">
            <v>3</v>
          </cell>
          <cell r="V636">
            <v>2966500</v>
          </cell>
          <cell r="W636">
            <v>296650</v>
          </cell>
          <cell r="X636">
            <v>118660</v>
          </cell>
          <cell r="Y636">
            <v>415310</v>
          </cell>
          <cell r="Z636">
            <v>0</v>
          </cell>
          <cell r="AA636">
            <v>0</v>
          </cell>
          <cell r="AB636">
            <v>0</v>
          </cell>
          <cell r="AC636">
            <v>185000</v>
          </cell>
          <cell r="AD636">
            <v>289680</v>
          </cell>
          <cell r="AE636">
            <v>0</v>
          </cell>
          <cell r="AF636">
            <v>87</v>
          </cell>
          <cell r="AG636">
            <v>142672</v>
          </cell>
          <cell r="AH636">
            <v>7120</v>
          </cell>
          <cell r="AI636">
            <v>21359</v>
          </cell>
          <cell r="AJ636">
            <v>109909</v>
          </cell>
          <cell r="AK636" t="str">
            <v>0</v>
          </cell>
          <cell r="AL636">
            <v>35668</v>
          </cell>
          <cell r="AM636">
            <v>0</v>
          </cell>
          <cell r="AN636" t="str">
            <v>0</v>
          </cell>
          <cell r="AO636">
            <v>316728</v>
          </cell>
          <cell r="AP636">
            <v>3711000</v>
          </cell>
          <cell r="AQ636">
            <v>0</v>
          </cell>
          <cell r="AR636">
            <v>0</v>
          </cell>
          <cell r="AS636" t="str">
            <v>0</v>
          </cell>
          <cell r="AT636" t="str">
            <v>0</v>
          </cell>
          <cell r="AU636" t="str">
            <v>062</v>
          </cell>
          <cell r="AV636" t="str">
            <v>DINAS PENDIDIKAN - PPPK</v>
          </cell>
          <cell r="AW636" t="str">
            <v>SDN TELUK DALAM 03</v>
          </cell>
          <cell r="AX636" t="str">
            <v>TGH - 42</v>
          </cell>
        </row>
        <row r="637">
          <cell r="A637" t="str">
            <v>198112022022212008</v>
          </cell>
          <cell r="B637" t="str">
            <v>HENNY SAFRIANTI, S.Pd</v>
          </cell>
          <cell r="C637" t="str">
            <v>6371044212810006</v>
          </cell>
          <cell r="D637" t="str">
            <v>02-Dec-81</v>
          </cell>
          <cell r="F637" t="str">
            <v>JFU</v>
          </cell>
          <cell r="G637" t="str">
            <v>00</v>
          </cell>
          <cell r="H637" t="str">
            <v>III/a</v>
          </cell>
          <cell r="I637" t="str">
            <v>P3K</v>
          </cell>
          <cell r="K637" t="str">
            <v>YA</v>
          </cell>
          <cell r="M637" t="str">
            <v>BAHRUL WARDI, S.E</v>
          </cell>
          <cell r="N637" t="str">
            <v>122</v>
          </cell>
          <cell r="O637" t="str">
            <v>BPD KALSEL</v>
          </cell>
          <cell r="P637" t="str">
            <v>779606250731000</v>
          </cell>
          <cell r="Q637" t="str">
            <v>0010301166533</v>
          </cell>
          <cell r="R637" t="str">
            <v>K2</v>
          </cell>
          <cell r="S637">
            <v>1</v>
          </cell>
          <cell r="T637">
            <v>1</v>
          </cell>
          <cell r="U637" t="str">
            <v>2</v>
          </cell>
          <cell r="V637">
            <v>2966500</v>
          </cell>
          <cell r="W637">
            <v>296650</v>
          </cell>
          <cell r="X637">
            <v>59330</v>
          </cell>
          <cell r="Y637">
            <v>355980</v>
          </cell>
          <cell r="Z637">
            <v>0</v>
          </cell>
          <cell r="AA637">
            <v>0</v>
          </cell>
          <cell r="AB637">
            <v>0</v>
          </cell>
          <cell r="AC637">
            <v>185000</v>
          </cell>
          <cell r="AD637">
            <v>217260</v>
          </cell>
          <cell r="AE637">
            <v>0</v>
          </cell>
          <cell r="AF637">
            <v>16</v>
          </cell>
          <cell r="AG637">
            <v>140299</v>
          </cell>
          <cell r="AH637">
            <v>7120</v>
          </cell>
          <cell r="AI637">
            <v>21359</v>
          </cell>
          <cell r="AJ637">
            <v>107981</v>
          </cell>
          <cell r="AK637" t="str">
            <v>0</v>
          </cell>
          <cell r="AL637">
            <v>35075</v>
          </cell>
          <cell r="AM637">
            <v>0</v>
          </cell>
          <cell r="AN637" t="str">
            <v>0</v>
          </cell>
          <cell r="AO637">
            <v>311834</v>
          </cell>
          <cell r="AP637">
            <v>3581700</v>
          </cell>
          <cell r="AQ637">
            <v>0</v>
          </cell>
          <cell r="AR637">
            <v>0</v>
          </cell>
          <cell r="AS637" t="str">
            <v>0</v>
          </cell>
          <cell r="AT637" t="str">
            <v>0</v>
          </cell>
          <cell r="AU637" t="str">
            <v>062</v>
          </cell>
          <cell r="AV637" t="str">
            <v>DINAS PENDIDIKAN - PPPK</v>
          </cell>
          <cell r="AW637" t="str">
            <v>SDN TELUK DALAM 03</v>
          </cell>
          <cell r="AX637" t="str">
            <v>TGH - 42</v>
          </cell>
        </row>
        <row r="638">
          <cell r="A638" t="str">
            <v>198304242022212016</v>
          </cell>
          <cell r="B638" t="str">
            <v>NORLAILA NAJEMI, S.Pd</v>
          </cell>
          <cell r="C638" t="str">
            <v>6371036404830013</v>
          </cell>
          <cell r="D638" t="str">
            <v>24-Apr-83</v>
          </cell>
          <cell r="F638" t="str">
            <v>JFU</v>
          </cell>
          <cell r="G638" t="str">
            <v>00</v>
          </cell>
          <cell r="H638" t="str">
            <v>III/a</v>
          </cell>
          <cell r="I638" t="str">
            <v>P3K</v>
          </cell>
          <cell r="K638" t="str">
            <v>TIDAK</v>
          </cell>
          <cell r="N638" t="str">
            <v>122</v>
          </cell>
          <cell r="O638" t="str">
            <v>BPD KALSEL</v>
          </cell>
          <cell r="P638" t="str">
            <v>167321132731000</v>
          </cell>
          <cell r="Q638" t="str">
            <v>0010301161667</v>
          </cell>
          <cell r="R638" t="str">
            <v>T0</v>
          </cell>
          <cell r="S638">
            <v>0</v>
          </cell>
          <cell r="T638">
            <v>0</v>
          </cell>
          <cell r="U638" t="str">
            <v>0</v>
          </cell>
          <cell r="V638">
            <v>2966500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185000</v>
          </cell>
          <cell r="AD638">
            <v>72420</v>
          </cell>
          <cell r="AE638">
            <v>0</v>
          </cell>
          <cell r="AF638">
            <v>6</v>
          </cell>
          <cell r="AG638">
            <v>126060</v>
          </cell>
          <cell r="AH638">
            <v>7120</v>
          </cell>
          <cell r="AI638">
            <v>21359</v>
          </cell>
          <cell r="AJ638">
            <v>96411</v>
          </cell>
          <cell r="AK638" t="str">
            <v>0</v>
          </cell>
          <cell r="AL638">
            <v>31515</v>
          </cell>
          <cell r="AM638">
            <v>0</v>
          </cell>
          <cell r="AN638" t="str">
            <v>0</v>
          </cell>
          <cell r="AO638">
            <v>282465</v>
          </cell>
          <cell r="AP638">
            <v>3096000</v>
          </cell>
          <cell r="AQ638">
            <v>0</v>
          </cell>
          <cell r="AR638">
            <v>0</v>
          </cell>
          <cell r="AS638" t="str">
            <v>0</v>
          </cell>
          <cell r="AT638" t="str">
            <v>0</v>
          </cell>
          <cell r="AU638" t="str">
            <v>062</v>
          </cell>
          <cell r="AV638" t="str">
            <v>DINAS PENDIDIKAN - PPPK</v>
          </cell>
          <cell r="AW638" t="str">
            <v>SDN TELUK DALAM 03</v>
          </cell>
          <cell r="AX638" t="str">
            <v>TGH - 42</v>
          </cell>
        </row>
        <row r="639">
          <cell r="A639" t="str">
            <v>198710112022212008</v>
          </cell>
          <cell r="B639" t="str">
            <v>NOOR MALIA OLPAH, S.Pd</v>
          </cell>
          <cell r="C639" t="str">
            <v>6371055110870008</v>
          </cell>
          <cell r="D639" t="str">
            <v>11-Oct-87</v>
          </cell>
          <cell r="F639" t="str">
            <v>JFU</v>
          </cell>
          <cell r="G639" t="str">
            <v>00</v>
          </cell>
          <cell r="H639" t="str">
            <v>III/a</v>
          </cell>
          <cell r="I639" t="str">
            <v>P3K</v>
          </cell>
          <cell r="K639" t="str">
            <v>TIDAK</v>
          </cell>
          <cell r="N639" t="str">
            <v>122</v>
          </cell>
          <cell r="O639" t="str">
            <v>BPD KALSEL</v>
          </cell>
          <cell r="P639" t="str">
            <v>664024866731000</v>
          </cell>
          <cell r="Q639" t="str">
            <v>3200511653</v>
          </cell>
          <cell r="R639" t="str">
            <v>T0</v>
          </cell>
          <cell r="S639">
            <v>0</v>
          </cell>
          <cell r="T639">
            <v>0</v>
          </cell>
          <cell r="U639" t="str">
            <v>0</v>
          </cell>
          <cell r="V639">
            <v>2966500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185000</v>
          </cell>
          <cell r="AD639">
            <v>72420</v>
          </cell>
          <cell r="AE639">
            <v>0</v>
          </cell>
          <cell r="AF639">
            <v>6</v>
          </cell>
          <cell r="AG639">
            <v>126060</v>
          </cell>
          <cell r="AH639">
            <v>7120</v>
          </cell>
          <cell r="AI639">
            <v>21359</v>
          </cell>
          <cell r="AJ639">
            <v>96411</v>
          </cell>
          <cell r="AK639" t="str">
            <v>0</v>
          </cell>
          <cell r="AL639">
            <v>31515</v>
          </cell>
          <cell r="AM639">
            <v>0</v>
          </cell>
          <cell r="AN639" t="str">
            <v>0</v>
          </cell>
          <cell r="AO639">
            <v>282465</v>
          </cell>
          <cell r="AP639">
            <v>3096000</v>
          </cell>
          <cell r="AQ639">
            <v>0</v>
          </cell>
          <cell r="AR639">
            <v>0</v>
          </cell>
          <cell r="AS639" t="str">
            <v>0</v>
          </cell>
          <cell r="AT639" t="str">
            <v>0</v>
          </cell>
          <cell r="AU639" t="str">
            <v>062</v>
          </cell>
          <cell r="AV639" t="str">
            <v>DINAS PENDIDIKAN - PPPK</v>
          </cell>
          <cell r="AW639" t="str">
            <v>SDN TELUK DALAM 03</v>
          </cell>
          <cell r="AX639" t="str">
            <v>TGH - 42</v>
          </cell>
        </row>
        <row r="640">
          <cell r="A640" t="str">
            <v>198810192022211005</v>
          </cell>
          <cell r="B640" t="str">
            <v>M. ARDIAN, S.Pd</v>
          </cell>
          <cell r="C640" t="str">
            <v>6303021910880001</v>
          </cell>
          <cell r="D640" t="str">
            <v>19-Oct-88</v>
          </cell>
          <cell r="F640" t="str">
            <v>JFU</v>
          </cell>
          <cell r="G640" t="str">
            <v>00</v>
          </cell>
          <cell r="H640" t="str">
            <v>III/a</v>
          </cell>
          <cell r="I640" t="str">
            <v>P3K</v>
          </cell>
          <cell r="K640" t="str">
            <v>YA</v>
          </cell>
          <cell r="M640" t="str">
            <v>RIZKA YUHANIS, S.PD</v>
          </cell>
          <cell r="N640" t="str">
            <v>122</v>
          </cell>
          <cell r="O640" t="str">
            <v>BPD KALSEL</v>
          </cell>
          <cell r="P640" t="str">
            <v>843178526731000</v>
          </cell>
          <cell r="Q640" t="str">
            <v>0010301162419</v>
          </cell>
          <cell r="R640" t="str">
            <v>K3</v>
          </cell>
          <cell r="S640">
            <v>2</v>
          </cell>
          <cell r="T640">
            <v>1</v>
          </cell>
          <cell r="U640" t="str">
            <v>3</v>
          </cell>
          <cell r="V640">
            <v>2966500</v>
          </cell>
          <cell r="W640">
            <v>296650</v>
          </cell>
          <cell r="X640">
            <v>118660</v>
          </cell>
          <cell r="Y640">
            <v>415310</v>
          </cell>
          <cell r="Z640">
            <v>0</v>
          </cell>
          <cell r="AA640">
            <v>0</v>
          </cell>
          <cell r="AB640">
            <v>0</v>
          </cell>
          <cell r="AC640">
            <v>185000</v>
          </cell>
          <cell r="AD640">
            <v>289680</v>
          </cell>
          <cell r="AE640">
            <v>0</v>
          </cell>
          <cell r="AF640">
            <v>87</v>
          </cell>
          <cell r="AG640">
            <v>142672</v>
          </cell>
          <cell r="AH640">
            <v>7120</v>
          </cell>
          <cell r="AI640">
            <v>21359</v>
          </cell>
          <cell r="AJ640">
            <v>109909</v>
          </cell>
          <cell r="AK640" t="str">
            <v>0</v>
          </cell>
          <cell r="AL640">
            <v>35668</v>
          </cell>
          <cell r="AM640">
            <v>0</v>
          </cell>
          <cell r="AN640" t="str">
            <v>0</v>
          </cell>
          <cell r="AO640">
            <v>316728</v>
          </cell>
          <cell r="AP640">
            <v>3711000</v>
          </cell>
          <cell r="AQ640">
            <v>0</v>
          </cell>
          <cell r="AR640">
            <v>0</v>
          </cell>
          <cell r="AS640" t="str">
            <v>0</v>
          </cell>
          <cell r="AT640" t="str">
            <v>0</v>
          </cell>
          <cell r="AU640" t="str">
            <v>062</v>
          </cell>
          <cell r="AV640" t="str">
            <v>DINAS PENDIDIKAN - PPPK</v>
          </cell>
          <cell r="AW640" t="str">
            <v>SDN TELUK DALAM 03</v>
          </cell>
          <cell r="AX640" t="str">
            <v>TGH - 42</v>
          </cell>
        </row>
        <row r="641">
          <cell r="A641" t="str">
            <v>199307112022212011</v>
          </cell>
          <cell r="B641" t="str">
            <v>MARINA MAHARANI, S.Pd</v>
          </cell>
          <cell r="C641" t="str">
            <v>6371035107930005</v>
          </cell>
          <cell r="D641" t="str">
            <v>11-Jul-93</v>
          </cell>
          <cell r="F641" t="str">
            <v>JFU</v>
          </cell>
          <cell r="G641" t="str">
            <v>00</v>
          </cell>
          <cell r="H641" t="str">
            <v>III/a</v>
          </cell>
          <cell r="I641" t="str">
            <v>P3K</v>
          </cell>
          <cell r="K641" t="str">
            <v>YA</v>
          </cell>
          <cell r="M641" t="str">
            <v>ADI SAPUTRA</v>
          </cell>
          <cell r="N641" t="str">
            <v>122</v>
          </cell>
          <cell r="O641" t="str">
            <v>BPD KALSEL</v>
          </cell>
          <cell r="P641" t="str">
            <v>844165886731000</v>
          </cell>
          <cell r="Q641" t="str">
            <v>0010301178182</v>
          </cell>
          <cell r="R641" t="str">
            <v>K2</v>
          </cell>
          <cell r="S641">
            <v>1</v>
          </cell>
          <cell r="T641">
            <v>1</v>
          </cell>
          <cell r="U641" t="str">
            <v>2</v>
          </cell>
          <cell r="V641">
            <v>2966500</v>
          </cell>
          <cell r="W641">
            <v>296650</v>
          </cell>
          <cell r="X641">
            <v>59330</v>
          </cell>
          <cell r="Y641">
            <v>355980</v>
          </cell>
          <cell r="Z641">
            <v>0</v>
          </cell>
          <cell r="AA641">
            <v>0</v>
          </cell>
          <cell r="AB641">
            <v>0</v>
          </cell>
          <cell r="AC641">
            <v>185000</v>
          </cell>
          <cell r="AD641">
            <v>217260</v>
          </cell>
          <cell r="AE641">
            <v>0</v>
          </cell>
          <cell r="AF641">
            <v>16</v>
          </cell>
          <cell r="AG641">
            <v>140299</v>
          </cell>
          <cell r="AH641">
            <v>7120</v>
          </cell>
          <cell r="AI641">
            <v>21359</v>
          </cell>
          <cell r="AJ641">
            <v>107981</v>
          </cell>
          <cell r="AK641" t="str">
            <v>0</v>
          </cell>
          <cell r="AL641">
            <v>35075</v>
          </cell>
          <cell r="AM641">
            <v>0</v>
          </cell>
          <cell r="AN641" t="str">
            <v>0</v>
          </cell>
          <cell r="AO641">
            <v>311834</v>
          </cell>
          <cell r="AP641">
            <v>3581700</v>
          </cell>
          <cell r="AQ641">
            <v>0</v>
          </cell>
          <cell r="AR641">
            <v>0</v>
          </cell>
          <cell r="AS641" t="str">
            <v>0</v>
          </cell>
          <cell r="AT641" t="str">
            <v>0</v>
          </cell>
          <cell r="AU641" t="str">
            <v>062</v>
          </cell>
          <cell r="AV641" t="str">
            <v>DINAS PENDIDIKAN - PPPK</v>
          </cell>
          <cell r="AW641" t="str">
            <v>SDN TELUK DALAM 03</v>
          </cell>
          <cell r="AX641" t="str">
            <v>TGH - 42</v>
          </cell>
        </row>
        <row r="642">
          <cell r="A642" t="str">
            <v>199402182022212005</v>
          </cell>
          <cell r="B642" t="str">
            <v>FITRIA RAKHMADHANI, S.Pd</v>
          </cell>
          <cell r="C642" t="str">
            <v>6371035802940007</v>
          </cell>
          <cell r="D642" t="str">
            <v>18-Feb-94</v>
          </cell>
          <cell r="F642" t="str">
            <v>JFU</v>
          </cell>
          <cell r="G642" t="str">
            <v>00</v>
          </cell>
          <cell r="H642" t="str">
            <v>III/a</v>
          </cell>
          <cell r="I642" t="str">
            <v>P3K</v>
          </cell>
          <cell r="K642" t="str">
            <v>TIDAK</v>
          </cell>
          <cell r="N642" t="str">
            <v>122</v>
          </cell>
          <cell r="O642" t="str">
            <v>BPD KALSEL</v>
          </cell>
          <cell r="P642" t="str">
            <v>940187859731000</v>
          </cell>
          <cell r="Q642" t="str">
            <v>2000076328</v>
          </cell>
          <cell r="R642" t="str">
            <v>T0</v>
          </cell>
          <cell r="S642">
            <v>0</v>
          </cell>
          <cell r="T642">
            <v>0</v>
          </cell>
          <cell r="U642" t="str">
            <v>0</v>
          </cell>
          <cell r="V642">
            <v>2966500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185000</v>
          </cell>
          <cell r="AD642">
            <v>72420</v>
          </cell>
          <cell r="AE642">
            <v>0</v>
          </cell>
          <cell r="AF642">
            <v>6</v>
          </cell>
          <cell r="AG642">
            <v>126060</v>
          </cell>
          <cell r="AH642">
            <v>7120</v>
          </cell>
          <cell r="AI642">
            <v>21359</v>
          </cell>
          <cell r="AJ642">
            <v>96411</v>
          </cell>
          <cell r="AK642" t="str">
            <v>0</v>
          </cell>
          <cell r="AL642">
            <v>31515</v>
          </cell>
          <cell r="AM642">
            <v>0</v>
          </cell>
          <cell r="AN642" t="str">
            <v>0</v>
          </cell>
          <cell r="AO642">
            <v>282465</v>
          </cell>
          <cell r="AP642">
            <v>3096000</v>
          </cell>
          <cell r="AQ642">
            <v>0</v>
          </cell>
          <cell r="AR642">
            <v>0</v>
          </cell>
          <cell r="AS642" t="str">
            <v>0</v>
          </cell>
          <cell r="AT642" t="str">
            <v>0</v>
          </cell>
          <cell r="AU642" t="str">
            <v>062</v>
          </cell>
          <cell r="AV642" t="str">
            <v>DINAS PENDIDIKAN - PPPK</v>
          </cell>
          <cell r="AW642" t="str">
            <v>SDN TELUK DALAM 03</v>
          </cell>
          <cell r="AX642" t="str">
            <v>TGH - 42</v>
          </cell>
        </row>
        <row r="643">
          <cell r="A643" t="str">
            <v>197610202022212004</v>
          </cell>
          <cell r="B643" t="str">
            <v>KHURIA ESTI YANTI KHARIROH, S.Pd.SD</v>
          </cell>
          <cell r="C643" t="str">
            <v>6302046010760002</v>
          </cell>
          <cell r="D643" t="str">
            <v>20-Oct-76</v>
          </cell>
          <cell r="F643" t="str">
            <v>JFU</v>
          </cell>
          <cell r="G643" t="str">
            <v>00</v>
          </cell>
          <cell r="H643" t="str">
            <v>III/a</v>
          </cell>
          <cell r="I643" t="str">
            <v>P3K</v>
          </cell>
          <cell r="K643" t="str">
            <v>YA</v>
          </cell>
          <cell r="M643" t="str">
            <v>WIRANTO</v>
          </cell>
          <cell r="N643" t="str">
            <v>122</v>
          </cell>
          <cell r="O643" t="str">
            <v>BPD KALSEL</v>
          </cell>
          <cell r="P643" t="str">
            <v>167321439731000</v>
          </cell>
          <cell r="Q643" t="str">
            <v>0010301162212</v>
          </cell>
          <cell r="R643" t="str">
            <v>K1</v>
          </cell>
          <cell r="S643">
            <v>0</v>
          </cell>
          <cell r="T643">
            <v>1</v>
          </cell>
          <cell r="U643" t="str">
            <v>1</v>
          </cell>
          <cell r="V643">
            <v>2966500</v>
          </cell>
          <cell r="W643">
            <v>296650</v>
          </cell>
          <cell r="X643">
            <v>0</v>
          </cell>
          <cell r="Y643">
            <v>296650</v>
          </cell>
          <cell r="Z643">
            <v>0</v>
          </cell>
          <cell r="AA643">
            <v>0</v>
          </cell>
          <cell r="AB643">
            <v>0</v>
          </cell>
          <cell r="AC643">
            <v>185000</v>
          </cell>
          <cell r="AD643">
            <v>144840</v>
          </cell>
          <cell r="AE643">
            <v>0</v>
          </cell>
          <cell r="AF643">
            <v>44</v>
          </cell>
          <cell r="AG643">
            <v>137926</v>
          </cell>
          <cell r="AH643">
            <v>7120</v>
          </cell>
          <cell r="AI643">
            <v>21359</v>
          </cell>
          <cell r="AJ643">
            <v>106052</v>
          </cell>
          <cell r="AK643" t="str">
            <v>0</v>
          </cell>
          <cell r="AL643">
            <v>34482</v>
          </cell>
          <cell r="AM643">
            <v>0</v>
          </cell>
          <cell r="AN643" t="str">
            <v>0</v>
          </cell>
          <cell r="AO643">
            <v>306939</v>
          </cell>
          <cell r="AP643">
            <v>3452500</v>
          </cell>
          <cell r="AQ643">
            <v>0</v>
          </cell>
          <cell r="AR643">
            <v>0</v>
          </cell>
          <cell r="AS643" t="str">
            <v>0</v>
          </cell>
          <cell r="AT643" t="str">
            <v>0</v>
          </cell>
          <cell r="AU643" t="str">
            <v>062</v>
          </cell>
          <cell r="AV643" t="str">
            <v>DINAS PENDIDIKAN - PPPK</v>
          </cell>
          <cell r="AW643" t="str">
            <v>SDN TELUK DALAM 06</v>
          </cell>
          <cell r="AX643" t="str">
            <v>TGH - 44</v>
          </cell>
        </row>
        <row r="644">
          <cell r="A644" t="str">
            <v>197907132022212013</v>
          </cell>
          <cell r="B644" t="str">
            <v>SUSILAWATI, S.Pd.SD</v>
          </cell>
          <cell r="C644" t="str">
            <v>6203135307790001</v>
          </cell>
          <cell r="D644" t="str">
            <v>13-Jul-79</v>
          </cell>
          <cell r="F644" t="str">
            <v>JFU</v>
          </cell>
          <cell r="G644" t="str">
            <v>00</v>
          </cell>
          <cell r="H644" t="str">
            <v>III/a</v>
          </cell>
          <cell r="I644" t="str">
            <v>P3K</v>
          </cell>
          <cell r="K644" t="str">
            <v>TIDAK</v>
          </cell>
          <cell r="N644" t="str">
            <v>122</v>
          </cell>
          <cell r="O644" t="str">
            <v>BPD KALSEL</v>
          </cell>
          <cell r="P644" t="str">
            <v>962852513711000</v>
          </cell>
          <cell r="Q644" t="str">
            <v>0010301168091</v>
          </cell>
          <cell r="R644" t="str">
            <v>T0</v>
          </cell>
          <cell r="S644">
            <v>0</v>
          </cell>
          <cell r="T644">
            <v>0</v>
          </cell>
          <cell r="U644" t="str">
            <v>0</v>
          </cell>
          <cell r="V644">
            <v>2966500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185000</v>
          </cell>
          <cell r="AD644">
            <v>72420</v>
          </cell>
          <cell r="AE644">
            <v>0</v>
          </cell>
          <cell r="AF644">
            <v>6</v>
          </cell>
          <cell r="AG644">
            <v>126060</v>
          </cell>
          <cell r="AH644">
            <v>7120</v>
          </cell>
          <cell r="AI644">
            <v>21359</v>
          </cell>
          <cell r="AJ644">
            <v>96411</v>
          </cell>
          <cell r="AK644" t="str">
            <v>0</v>
          </cell>
          <cell r="AL644">
            <v>31515</v>
          </cell>
          <cell r="AM644">
            <v>0</v>
          </cell>
          <cell r="AN644" t="str">
            <v>0</v>
          </cell>
          <cell r="AO644">
            <v>282465</v>
          </cell>
          <cell r="AP644">
            <v>3096000</v>
          </cell>
          <cell r="AQ644">
            <v>0</v>
          </cell>
          <cell r="AR644">
            <v>0</v>
          </cell>
          <cell r="AS644" t="str">
            <v>0</v>
          </cell>
          <cell r="AT644" t="str">
            <v>0</v>
          </cell>
          <cell r="AU644" t="str">
            <v>062</v>
          </cell>
          <cell r="AV644" t="str">
            <v>DINAS PENDIDIKAN - PPPK</v>
          </cell>
          <cell r="AW644" t="str">
            <v>SDN TELUK DALAM 06</v>
          </cell>
          <cell r="AX644" t="str">
            <v>TGH - 44</v>
          </cell>
        </row>
        <row r="645">
          <cell r="A645" t="str">
            <v>198003152022212009</v>
          </cell>
          <cell r="B645" t="str">
            <v>CINDRA WATI, S.Pd</v>
          </cell>
          <cell r="C645" t="str">
            <v>6371055503810011</v>
          </cell>
          <cell r="D645" t="str">
            <v>15-Mar-80</v>
          </cell>
          <cell r="F645" t="str">
            <v>JFU</v>
          </cell>
          <cell r="G645" t="str">
            <v>00</v>
          </cell>
          <cell r="H645" t="str">
            <v>III/a</v>
          </cell>
          <cell r="I645" t="str">
            <v>P3K</v>
          </cell>
          <cell r="K645" t="str">
            <v>YA</v>
          </cell>
          <cell r="M645" t="str">
            <v>MUHAMMAD HUSAINI</v>
          </cell>
          <cell r="N645" t="str">
            <v>122</v>
          </cell>
          <cell r="O645" t="str">
            <v>BPD KALSEL</v>
          </cell>
          <cell r="P645" t="str">
            <v>167321421731000</v>
          </cell>
          <cell r="Q645" t="str">
            <v>0010301162272</v>
          </cell>
          <cell r="R645" t="str">
            <v>K2</v>
          </cell>
          <cell r="S645">
            <v>1</v>
          </cell>
          <cell r="T645">
            <v>1</v>
          </cell>
          <cell r="U645" t="str">
            <v>2</v>
          </cell>
          <cell r="V645">
            <v>2966500</v>
          </cell>
          <cell r="W645">
            <v>296650</v>
          </cell>
          <cell r="X645">
            <v>59330</v>
          </cell>
          <cell r="Y645">
            <v>355980</v>
          </cell>
          <cell r="Z645">
            <v>0</v>
          </cell>
          <cell r="AA645">
            <v>0</v>
          </cell>
          <cell r="AB645">
            <v>0</v>
          </cell>
          <cell r="AC645">
            <v>185000</v>
          </cell>
          <cell r="AD645">
            <v>217260</v>
          </cell>
          <cell r="AE645">
            <v>0</v>
          </cell>
          <cell r="AF645">
            <v>16</v>
          </cell>
          <cell r="AG645">
            <v>140299</v>
          </cell>
          <cell r="AH645">
            <v>7120</v>
          </cell>
          <cell r="AI645">
            <v>21359</v>
          </cell>
          <cell r="AJ645">
            <v>107981</v>
          </cell>
          <cell r="AK645" t="str">
            <v>0</v>
          </cell>
          <cell r="AL645">
            <v>35075</v>
          </cell>
          <cell r="AM645">
            <v>0</v>
          </cell>
          <cell r="AN645" t="str">
            <v>0</v>
          </cell>
          <cell r="AO645">
            <v>311834</v>
          </cell>
          <cell r="AP645">
            <v>3581700</v>
          </cell>
          <cell r="AQ645">
            <v>0</v>
          </cell>
          <cell r="AR645">
            <v>0</v>
          </cell>
          <cell r="AS645" t="str">
            <v>0</v>
          </cell>
          <cell r="AT645" t="str">
            <v>0</v>
          </cell>
          <cell r="AU645" t="str">
            <v>062</v>
          </cell>
          <cell r="AV645" t="str">
            <v>DINAS PENDIDIKAN - PPPK</v>
          </cell>
          <cell r="AW645" t="str">
            <v>SDN TELUK DALAM 06</v>
          </cell>
          <cell r="AX645" t="str">
            <v>TGH - 44</v>
          </cell>
        </row>
        <row r="646">
          <cell r="A646" t="str">
            <v>197302262022212001</v>
          </cell>
          <cell r="B646" t="str">
            <v>NURYANA, S.Ag</v>
          </cell>
          <cell r="C646" t="str">
            <v>6371026602730005</v>
          </cell>
          <cell r="D646" t="str">
            <v>26-Feb-73</v>
          </cell>
          <cell r="F646" t="str">
            <v>JFU</v>
          </cell>
          <cell r="G646" t="str">
            <v>00</v>
          </cell>
          <cell r="H646" t="str">
            <v>III/a</v>
          </cell>
          <cell r="I646" t="str">
            <v>P3K</v>
          </cell>
          <cell r="K646" t="str">
            <v>YA</v>
          </cell>
          <cell r="L646" t="str">
            <v/>
          </cell>
          <cell r="M646" t="str">
            <v>SALMAN</v>
          </cell>
          <cell r="N646" t="str">
            <v>122</v>
          </cell>
          <cell r="O646" t="str">
            <v>BPD KALSEL</v>
          </cell>
          <cell r="P646" t="str">
            <v>541772620731000</v>
          </cell>
          <cell r="Q646" t="str">
            <v>0310319034751</v>
          </cell>
          <cell r="R646" t="str">
            <v>K2</v>
          </cell>
          <cell r="S646">
            <v>1</v>
          </cell>
          <cell r="T646">
            <v>1</v>
          </cell>
          <cell r="U646" t="str">
            <v>2</v>
          </cell>
          <cell r="V646">
            <v>2966500</v>
          </cell>
          <cell r="W646">
            <v>296650</v>
          </cell>
          <cell r="X646">
            <v>59330</v>
          </cell>
          <cell r="Y646">
            <v>355980</v>
          </cell>
          <cell r="Z646">
            <v>0</v>
          </cell>
          <cell r="AA646">
            <v>0</v>
          </cell>
          <cell r="AB646">
            <v>0</v>
          </cell>
          <cell r="AC646">
            <v>185000</v>
          </cell>
          <cell r="AD646">
            <v>217260</v>
          </cell>
          <cell r="AE646">
            <v>0</v>
          </cell>
          <cell r="AF646">
            <v>16</v>
          </cell>
          <cell r="AG646">
            <v>140299</v>
          </cell>
          <cell r="AH646">
            <v>7120</v>
          </cell>
          <cell r="AI646">
            <v>21359</v>
          </cell>
          <cell r="AJ646">
            <v>107981</v>
          </cell>
          <cell r="AK646" t="str">
            <v>0</v>
          </cell>
          <cell r="AL646">
            <v>35075</v>
          </cell>
          <cell r="AM646">
            <v>0</v>
          </cell>
          <cell r="AN646" t="str">
            <v>0</v>
          </cell>
          <cell r="AO646">
            <v>311834</v>
          </cell>
          <cell r="AP646">
            <v>3581700</v>
          </cell>
          <cell r="AQ646">
            <v>0</v>
          </cell>
          <cell r="AR646">
            <v>0</v>
          </cell>
          <cell r="AS646" t="str">
            <v>0</v>
          </cell>
          <cell r="AT646" t="str">
            <v>0</v>
          </cell>
          <cell r="AU646" t="str">
            <v>062</v>
          </cell>
          <cell r="AV646" t="str">
            <v>DINAS PENDIDIKAN - PPPK</v>
          </cell>
          <cell r="AW646" t="str">
            <v>SDN TELUK DALAM 07</v>
          </cell>
          <cell r="AX646" t="str">
            <v>TGH - 45</v>
          </cell>
        </row>
        <row r="647">
          <cell r="A647" t="str">
            <v>197902092022212007</v>
          </cell>
          <cell r="B647" t="str">
            <v>DIYANAWATI, S.Pd</v>
          </cell>
          <cell r="C647" t="str">
            <v>6371044902790005</v>
          </cell>
          <cell r="D647" t="str">
            <v>09-Feb-79</v>
          </cell>
          <cell r="F647" t="str">
            <v>JFU</v>
          </cell>
          <cell r="G647" t="str">
            <v>00</v>
          </cell>
          <cell r="H647" t="str">
            <v>III/a</v>
          </cell>
          <cell r="I647" t="str">
            <v>P3K</v>
          </cell>
          <cell r="K647" t="str">
            <v>TIDAK</v>
          </cell>
          <cell r="N647" t="str">
            <v>122</v>
          </cell>
          <cell r="O647" t="str">
            <v>BPD KALSEL</v>
          </cell>
          <cell r="P647" t="str">
            <v>167357110731000</v>
          </cell>
          <cell r="Q647" t="str">
            <v>0010301119003</v>
          </cell>
          <cell r="R647" t="str">
            <v>T0</v>
          </cell>
          <cell r="S647">
            <v>0</v>
          </cell>
          <cell r="T647">
            <v>0</v>
          </cell>
          <cell r="U647" t="str">
            <v>0</v>
          </cell>
          <cell r="V647">
            <v>2966500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185000</v>
          </cell>
          <cell r="AD647">
            <v>72420</v>
          </cell>
          <cell r="AE647">
            <v>0</v>
          </cell>
          <cell r="AF647">
            <v>6</v>
          </cell>
          <cell r="AG647">
            <v>126060</v>
          </cell>
          <cell r="AH647">
            <v>7120</v>
          </cell>
          <cell r="AI647">
            <v>21359</v>
          </cell>
          <cell r="AJ647">
            <v>96411</v>
          </cell>
          <cell r="AK647" t="str">
            <v>0</v>
          </cell>
          <cell r="AL647">
            <v>31515</v>
          </cell>
          <cell r="AM647">
            <v>0</v>
          </cell>
          <cell r="AN647" t="str">
            <v>0</v>
          </cell>
          <cell r="AO647">
            <v>282465</v>
          </cell>
          <cell r="AP647">
            <v>3096000</v>
          </cell>
          <cell r="AQ647">
            <v>0</v>
          </cell>
          <cell r="AR647">
            <v>0</v>
          </cell>
          <cell r="AS647" t="str">
            <v>0</v>
          </cell>
          <cell r="AT647" t="str">
            <v>0</v>
          </cell>
          <cell r="AU647" t="str">
            <v>062</v>
          </cell>
          <cell r="AV647" t="str">
            <v>DINAS PENDIDIKAN - PPPK</v>
          </cell>
          <cell r="AW647" t="str">
            <v>SDN TELUK DALAM 07</v>
          </cell>
          <cell r="AX647" t="str">
            <v>TGH - 45</v>
          </cell>
        </row>
        <row r="648">
          <cell r="A648" t="str">
            <v>198003272022212003</v>
          </cell>
          <cell r="B648" t="str">
            <v>RINNA ARIYANI, S.Pd</v>
          </cell>
          <cell r="C648" t="str">
            <v>6371056703800006</v>
          </cell>
          <cell r="D648" t="str">
            <v>27-Mar-80</v>
          </cell>
          <cell r="F648" t="str">
            <v>JFU</v>
          </cell>
          <cell r="G648" t="str">
            <v>00</v>
          </cell>
          <cell r="H648" t="str">
            <v>III/a</v>
          </cell>
          <cell r="I648" t="str">
            <v>P3K</v>
          </cell>
          <cell r="K648" t="str">
            <v>TIDAK</v>
          </cell>
          <cell r="N648" t="str">
            <v>122</v>
          </cell>
          <cell r="O648" t="str">
            <v>BPD KALSEL</v>
          </cell>
          <cell r="P648" t="str">
            <v>660348673731000</v>
          </cell>
          <cell r="Q648" t="str">
            <v>0010301168684</v>
          </cell>
          <cell r="R648" t="str">
            <v>T0</v>
          </cell>
          <cell r="S648">
            <v>0</v>
          </cell>
          <cell r="T648">
            <v>0</v>
          </cell>
          <cell r="U648" t="str">
            <v>0</v>
          </cell>
          <cell r="V648">
            <v>2966500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185000</v>
          </cell>
          <cell r="AD648">
            <v>72420</v>
          </cell>
          <cell r="AE648">
            <v>0</v>
          </cell>
          <cell r="AF648">
            <v>6</v>
          </cell>
          <cell r="AG648">
            <v>126060</v>
          </cell>
          <cell r="AH648">
            <v>7120</v>
          </cell>
          <cell r="AI648">
            <v>21359</v>
          </cell>
          <cell r="AJ648">
            <v>96411</v>
          </cell>
          <cell r="AK648" t="str">
            <v>0</v>
          </cell>
          <cell r="AL648">
            <v>31515</v>
          </cell>
          <cell r="AM648">
            <v>0</v>
          </cell>
          <cell r="AN648" t="str">
            <v>0</v>
          </cell>
          <cell r="AO648">
            <v>282465</v>
          </cell>
          <cell r="AP648">
            <v>3096000</v>
          </cell>
          <cell r="AQ648">
            <v>0</v>
          </cell>
          <cell r="AR648">
            <v>0</v>
          </cell>
          <cell r="AS648" t="str">
            <v>0</v>
          </cell>
          <cell r="AT648" t="str">
            <v>0</v>
          </cell>
          <cell r="AU648" t="str">
            <v>062</v>
          </cell>
          <cell r="AV648" t="str">
            <v>DINAS PENDIDIKAN - PPPK</v>
          </cell>
          <cell r="AW648" t="str">
            <v>SDN TELUK DALAM 07</v>
          </cell>
          <cell r="AX648" t="str">
            <v>TGH - 45</v>
          </cell>
        </row>
        <row r="649">
          <cell r="A649" t="str">
            <v>198501032022212010</v>
          </cell>
          <cell r="B649" t="str">
            <v>HERMINAWATI, S.Pd</v>
          </cell>
          <cell r="C649" t="str">
            <v>6371054301850003</v>
          </cell>
          <cell r="D649" t="str">
            <v>03-Jan-85</v>
          </cell>
          <cell r="F649" t="str">
            <v>JFU</v>
          </cell>
          <cell r="G649" t="str">
            <v>00</v>
          </cell>
          <cell r="H649" t="str">
            <v>III/a</v>
          </cell>
          <cell r="I649" t="str">
            <v>P3K</v>
          </cell>
          <cell r="K649" t="str">
            <v>YA</v>
          </cell>
          <cell r="M649" t="str">
            <v>MUSADI ROJI</v>
          </cell>
          <cell r="N649" t="str">
            <v>122</v>
          </cell>
          <cell r="O649" t="str">
            <v>BPD KALSEL</v>
          </cell>
          <cell r="P649" t="str">
            <v>167409135731000</v>
          </cell>
          <cell r="Q649" t="str">
            <v>0010301161786</v>
          </cell>
          <cell r="R649" t="str">
            <v>K3</v>
          </cell>
          <cell r="S649">
            <v>2</v>
          </cell>
          <cell r="T649">
            <v>1</v>
          </cell>
          <cell r="U649" t="str">
            <v>3</v>
          </cell>
          <cell r="V649">
            <v>2966500</v>
          </cell>
          <cell r="W649">
            <v>296650</v>
          </cell>
          <cell r="X649">
            <v>118660</v>
          </cell>
          <cell r="Y649">
            <v>415310</v>
          </cell>
          <cell r="Z649">
            <v>0</v>
          </cell>
          <cell r="AA649">
            <v>0</v>
          </cell>
          <cell r="AB649">
            <v>0</v>
          </cell>
          <cell r="AC649">
            <v>185000</v>
          </cell>
          <cell r="AD649">
            <v>289680</v>
          </cell>
          <cell r="AE649">
            <v>0</v>
          </cell>
          <cell r="AF649">
            <v>87</v>
          </cell>
          <cell r="AG649">
            <v>142672</v>
          </cell>
          <cell r="AH649">
            <v>7120</v>
          </cell>
          <cell r="AI649">
            <v>21359</v>
          </cell>
          <cell r="AJ649">
            <v>109909</v>
          </cell>
          <cell r="AK649" t="str">
            <v>0</v>
          </cell>
          <cell r="AL649">
            <v>35668</v>
          </cell>
          <cell r="AM649">
            <v>0</v>
          </cell>
          <cell r="AN649" t="str">
            <v>0</v>
          </cell>
          <cell r="AO649">
            <v>316728</v>
          </cell>
          <cell r="AP649">
            <v>3711000</v>
          </cell>
          <cell r="AQ649">
            <v>0</v>
          </cell>
          <cell r="AR649">
            <v>0</v>
          </cell>
          <cell r="AS649" t="str">
            <v>0</v>
          </cell>
          <cell r="AT649" t="str">
            <v>0</v>
          </cell>
          <cell r="AU649" t="str">
            <v>062</v>
          </cell>
          <cell r="AV649" t="str">
            <v>DINAS PENDIDIKAN - PPPK</v>
          </cell>
          <cell r="AW649" t="str">
            <v>SDN TELUK DALAM 07</v>
          </cell>
          <cell r="AX649" t="str">
            <v>TGH - 45</v>
          </cell>
        </row>
        <row r="650">
          <cell r="A650" t="str">
            <v>199606122022212005</v>
          </cell>
          <cell r="B650" t="str">
            <v>HAYATUN THAYIBAH, S.Pd</v>
          </cell>
          <cell r="C650" t="str">
            <v>6371055206960002</v>
          </cell>
          <cell r="D650" t="str">
            <v>12-Jun-96</v>
          </cell>
          <cell r="F650" t="str">
            <v>JFU</v>
          </cell>
          <cell r="G650" t="str">
            <v>00</v>
          </cell>
          <cell r="H650" t="str">
            <v>III/a</v>
          </cell>
          <cell r="I650" t="str">
            <v>P3K</v>
          </cell>
          <cell r="K650" t="str">
            <v>TIDAK</v>
          </cell>
          <cell r="N650" t="str">
            <v>122</v>
          </cell>
          <cell r="O650" t="str">
            <v>BPD KALSEL</v>
          </cell>
          <cell r="P650" t="str">
            <v>940756968736000</v>
          </cell>
          <cell r="Q650" t="str">
            <v>3200524011</v>
          </cell>
          <cell r="R650" t="str">
            <v>T0</v>
          </cell>
          <cell r="S650">
            <v>0</v>
          </cell>
          <cell r="T650">
            <v>0</v>
          </cell>
          <cell r="U650" t="str">
            <v>0</v>
          </cell>
          <cell r="V650">
            <v>2966500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185000</v>
          </cell>
          <cell r="AD650">
            <v>72420</v>
          </cell>
          <cell r="AE650">
            <v>0</v>
          </cell>
          <cell r="AF650">
            <v>6</v>
          </cell>
          <cell r="AG650">
            <v>126060</v>
          </cell>
          <cell r="AH650">
            <v>7120</v>
          </cell>
          <cell r="AI650">
            <v>21359</v>
          </cell>
          <cell r="AJ650">
            <v>96411</v>
          </cell>
          <cell r="AK650" t="str">
            <v>0</v>
          </cell>
          <cell r="AL650">
            <v>31515</v>
          </cell>
          <cell r="AM650">
            <v>0</v>
          </cell>
          <cell r="AN650" t="str">
            <v>0</v>
          </cell>
          <cell r="AO650">
            <v>282465</v>
          </cell>
          <cell r="AP650">
            <v>3096000</v>
          </cell>
          <cell r="AQ650">
            <v>0</v>
          </cell>
          <cell r="AR650">
            <v>0</v>
          </cell>
          <cell r="AS650" t="str">
            <v>0</v>
          </cell>
          <cell r="AT650" t="str">
            <v>0</v>
          </cell>
          <cell r="AU650" t="str">
            <v>062</v>
          </cell>
          <cell r="AV650" t="str">
            <v>DINAS PENDIDIKAN - PPPK</v>
          </cell>
          <cell r="AW650" t="str">
            <v>SDN TELUK DALAM 07</v>
          </cell>
          <cell r="AX650" t="str">
            <v>TGH - 45</v>
          </cell>
        </row>
        <row r="651">
          <cell r="A651" t="str">
            <v>198305302022212009</v>
          </cell>
          <cell r="B651" t="str">
            <v>HAJJAH NORMILAWATI, S.Pd</v>
          </cell>
          <cell r="C651" t="str">
            <v>6371057005830004</v>
          </cell>
          <cell r="D651" t="str">
            <v>30-May-83</v>
          </cell>
          <cell r="F651" t="str">
            <v>JFU</v>
          </cell>
          <cell r="G651" t="str">
            <v>00</v>
          </cell>
          <cell r="H651" t="str">
            <v>III/a</v>
          </cell>
          <cell r="I651" t="str">
            <v>P3K</v>
          </cell>
          <cell r="K651" t="str">
            <v>YA</v>
          </cell>
          <cell r="M651" t="str">
            <v>ZAINI</v>
          </cell>
          <cell r="N651" t="str">
            <v>122</v>
          </cell>
          <cell r="O651" t="str">
            <v>BPD KALSEL</v>
          </cell>
          <cell r="P651" t="str">
            <v>167358241731000</v>
          </cell>
          <cell r="Q651" t="str">
            <v>0010301161750</v>
          </cell>
          <cell r="R651" t="str">
            <v>K3</v>
          </cell>
          <cell r="S651">
            <v>2</v>
          </cell>
          <cell r="T651">
            <v>1</v>
          </cell>
          <cell r="U651" t="str">
            <v>3</v>
          </cell>
          <cell r="V651">
            <v>2966500</v>
          </cell>
          <cell r="W651">
            <v>296650</v>
          </cell>
          <cell r="X651">
            <v>118660</v>
          </cell>
          <cell r="Y651">
            <v>415310</v>
          </cell>
          <cell r="Z651">
            <v>0</v>
          </cell>
          <cell r="AA651">
            <v>0</v>
          </cell>
          <cell r="AB651">
            <v>0</v>
          </cell>
          <cell r="AC651">
            <v>185000</v>
          </cell>
          <cell r="AD651">
            <v>289680</v>
          </cell>
          <cell r="AE651">
            <v>0</v>
          </cell>
          <cell r="AF651">
            <v>87</v>
          </cell>
          <cell r="AG651">
            <v>142672</v>
          </cell>
          <cell r="AH651">
            <v>7120</v>
          </cell>
          <cell r="AI651">
            <v>21359</v>
          </cell>
          <cell r="AJ651">
            <v>109909</v>
          </cell>
          <cell r="AK651" t="str">
            <v>0</v>
          </cell>
          <cell r="AL651">
            <v>35668</v>
          </cell>
          <cell r="AM651">
            <v>0</v>
          </cell>
          <cell r="AN651" t="str">
            <v>0</v>
          </cell>
          <cell r="AO651">
            <v>316728</v>
          </cell>
          <cell r="AP651">
            <v>3711000</v>
          </cell>
          <cell r="AQ651">
            <v>0</v>
          </cell>
          <cell r="AR651">
            <v>0</v>
          </cell>
          <cell r="AS651" t="str">
            <v>0</v>
          </cell>
          <cell r="AT651" t="str">
            <v>0</v>
          </cell>
          <cell r="AU651" t="str">
            <v>062</v>
          </cell>
          <cell r="AV651" t="str">
            <v>DINAS PENDIDIKAN - PPPK</v>
          </cell>
          <cell r="AW651" t="str">
            <v>SDN TELUK DALAM 09</v>
          </cell>
          <cell r="AX651" t="str">
            <v>TGH - 47</v>
          </cell>
        </row>
        <row r="652">
          <cell r="A652" t="str">
            <v>198310182022212004</v>
          </cell>
          <cell r="B652" t="str">
            <v>DEWI DAMAYANTI BANGUN, S.Pd</v>
          </cell>
          <cell r="C652" t="str">
            <v>1275055810830006</v>
          </cell>
          <cell r="D652" t="str">
            <v>18-Oct-83</v>
          </cell>
          <cell r="F652" t="str">
            <v>JFU</v>
          </cell>
          <cell r="G652" t="str">
            <v>00</v>
          </cell>
          <cell r="H652" t="str">
            <v>III/a</v>
          </cell>
          <cell r="I652" t="str">
            <v>P3K</v>
          </cell>
          <cell r="K652" t="str">
            <v>TIDAK</v>
          </cell>
          <cell r="N652" t="str">
            <v>122</v>
          </cell>
          <cell r="O652" t="str">
            <v>BPD KALSEL</v>
          </cell>
          <cell r="P652" t="str">
            <v>641060371119000</v>
          </cell>
          <cell r="Q652" t="str">
            <v>0010301165853</v>
          </cell>
          <cell r="R652" t="str">
            <v>T0</v>
          </cell>
          <cell r="S652">
            <v>0</v>
          </cell>
          <cell r="T652">
            <v>0</v>
          </cell>
          <cell r="U652" t="str">
            <v>0</v>
          </cell>
          <cell r="V652">
            <v>2966500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185000</v>
          </cell>
          <cell r="AD652">
            <v>72420</v>
          </cell>
          <cell r="AE652">
            <v>0</v>
          </cell>
          <cell r="AF652">
            <v>6</v>
          </cell>
          <cell r="AG652">
            <v>126060</v>
          </cell>
          <cell r="AH652">
            <v>7120</v>
          </cell>
          <cell r="AI652">
            <v>21359</v>
          </cell>
          <cell r="AJ652">
            <v>96411</v>
          </cell>
          <cell r="AK652" t="str">
            <v>0</v>
          </cell>
          <cell r="AL652">
            <v>31515</v>
          </cell>
          <cell r="AM652">
            <v>0</v>
          </cell>
          <cell r="AN652" t="str">
            <v>0</v>
          </cell>
          <cell r="AO652">
            <v>282465</v>
          </cell>
          <cell r="AP652">
            <v>3096000</v>
          </cell>
          <cell r="AQ652">
            <v>0</v>
          </cell>
          <cell r="AR652">
            <v>0</v>
          </cell>
          <cell r="AS652" t="str">
            <v>0</v>
          </cell>
          <cell r="AT652" t="str">
            <v>0</v>
          </cell>
          <cell r="AU652" t="str">
            <v>062</v>
          </cell>
          <cell r="AV652" t="str">
            <v>DINAS PENDIDIKAN - PPPK</v>
          </cell>
          <cell r="AW652" t="str">
            <v>SDN TELUK DALAM 09</v>
          </cell>
          <cell r="AX652" t="str">
            <v>TGH - 47</v>
          </cell>
        </row>
        <row r="653">
          <cell r="A653" t="str">
            <v>198202202022212011</v>
          </cell>
          <cell r="B653" t="str">
            <v>SUSANTY, S.Pd</v>
          </cell>
          <cell r="C653" t="str">
            <v>6371046002820010</v>
          </cell>
          <cell r="D653" t="str">
            <v>20-Feb-82</v>
          </cell>
          <cell r="F653" t="str">
            <v>JFU</v>
          </cell>
          <cell r="G653" t="str">
            <v>00</v>
          </cell>
          <cell r="H653" t="str">
            <v>III/a</v>
          </cell>
          <cell r="I653" t="str">
            <v>P3K</v>
          </cell>
          <cell r="K653" t="str">
            <v>TIDAK</v>
          </cell>
          <cell r="N653" t="str">
            <v>122</v>
          </cell>
          <cell r="O653" t="str">
            <v>BPD KALSEL</v>
          </cell>
          <cell r="P653" t="str">
            <v>167322346731000</v>
          </cell>
          <cell r="Q653" t="str">
            <v>0010301161695</v>
          </cell>
          <cell r="R653" t="str">
            <v>T0</v>
          </cell>
          <cell r="S653">
            <v>0</v>
          </cell>
          <cell r="T653">
            <v>0</v>
          </cell>
          <cell r="U653" t="str">
            <v>0</v>
          </cell>
          <cell r="V653">
            <v>2966500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185000</v>
          </cell>
          <cell r="AD653">
            <v>72420</v>
          </cell>
          <cell r="AE653">
            <v>0</v>
          </cell>
          <cell r="AF653">
            <v>6</v>
          </cell>
          <cell r="AG653">
            <v>126060</v>
          </cell>
          <cell r="AH653">
            <v>7120</v>
          </cell>
          <cell r="AI653">
            <v>21359</v>
          </cell>
          <cell r="AJ653">
            <v>96411</v>
          </cell>
          <cell r="AK653" t="str">
            <v>0</v>
          </cell>
          <cell r="AL653">
            <v>31515</v>
          </cell>
          <cell r="AM653">
            <v>0</v>
          </cell>
          <cell r="AN653" t="str">
            <v>0</v>
          </cell>
          <cell r="AO653">
            <v>282465</v>
          </cell>
          <cell r="AP653">
            <v>3096000</v>
          </cell>
          <cell r="AQ653">
            <v>0</v>
          </cell>
          <cell r="AR653">
            <v>0</v>
          </cell>
          <cell r="AS653" t="str">
            <v>0</v>
          </cell>
          <cell r="AT653" t="str">
            <v>0</v>
          </cell>
          <cell r="AU653" t="str">
            <v>062</v>
          </cell>
          <cell r="AV653" t="str">
            <v>DINAS PENDIDIKAN - PPPK</v>
          </cell>
          <cell r="AW653" t="str">
            <v>SDN TELUK DALAM 10</v>
          </cell>
          <cell r="AX653" t="str">
            <v>TGH - 48</v>
          </cell>
        </row>
        <row r="654">
          <cell r="A654" t="str">
            <v>198502092022212012</v>
          </cell>
          <cell r="B654" t="str">
            <v>FATIMAH ERNI, S.Pd</v>
          </cell>
          <cell r="C654" t="str">
            <v>6371054902850008</v>
          </cell>
          <cell r="D654" t="str">
            <v>09-Feb-85</v>
          </cell>
          <cell r="F654" t="str">
            <v>JFU</v>
          </cell>
          <cell r="G654" t="str">
            <v>00</v>
          </cell>
          <cell r="H654" t="str">
            <v>III/a</v>
          </cell>
          <cell r="I654" t="str">
            <v>P3K</v>
          </cell>
          <cell r="K654" t="str">
            <v>YA</v>
          </cell>
          <cell r="M654" t="str">
            <v>HAKIMIN</v>
          </cell>
          <cell r="N654" t="str">
            <v>122</v>
          </cell>
          <cell r="O654" t="str">
            <v>BPD KALSEL</v>
          </cell>
          <cell r="P654" t="str">
            <v>167358035731000</v>
          </cell>
          <cell r="Q654" t="str">
            <v>3200510436</v>
          </cell>
          <cell r="R654" t="str">
            <v>K3</v>
          </cell>
          <cell r="S654">
            <v>2</v>
          </cell>
          <cell r="T654">
            <v>1</v>
          </cell>
          <cell r="U654" t="str">
            <v>3</v>
          </cell>
          <cell r="V654">
            <v>2966500</v>
          </cell>
          <cell r="W654">
            <v>296650</v>
          </cell>
          <cell r="X654">
            <v>118660</v>
          </cell>
          <cell r="Y654">
            <v>415310</v>
          </cell>
          <cell r="Z654">
            <v>0</v>
          </cell>
          <cell r="AA654">
            <v>0</v>
          </cell>
          <cell r="AB654">
            <v>0</v>
          </cell>
          <cell r="AC654">
            <v>185000</v>
          </cell>
          <cell r="AD654">
            <v>289680</v>
          </cell>
          <cell r="AE654">
            <v>0</v>
          </cell>
          <cell r="AF654">
            <v>87</v>
          </cell>
          <cell r="AG654">
            <v>142672</v>
          </cell>
          <cell r="AH654">
            <v>7120</v>
          </cell>
          <cell r="AI654">
            <v>21359</v>
          </cell>
          <cell r="AJ654">
            <v>109909</v>
          </cell>
          <cell r="AK654" t="str">
            <v>0</v>
          </cell>
          <cell r="AL654">
            <v>35668</v>
          </cell>
          <cell r="AM654">
            <v>0</v>
          </cell>
          <cell r="AN654" t="str">
            <v>0</v>
          </cell>
          <cell r="AO654">
            <v>316728</v>
          </cell>
          <cell r="AP654">
            <v>3711000</v>
          </cell>
          <cell r="AQ654">
            <v>0</v>
          </cell>
          <cell r="AR654">
            <v>0</v>
          </cell>
          <cell r="AS654" t="str">
            <v>0</v>
          </cell>
          <cell r="AT654" t="str">
            <v>0</v>
          </cell>
          <cell r="AU654" t="str">
            <v>062</v>
          </cell>
          <cell r="AV654" t="str">
            <v>DINAS PENDIDIKAN - PPPK</v>
          </cell>
          <cell r="AW654" t="str">
            <v>SDN TELUK DALAM 10</v>
          </cell>
          <cell r="AX654" t="str">
            <v>TGH - 48</v>
          </cell>
        </row>
        <row r="655">
          <cell r="A655" t="str">
            <v>199508182022212005</v>
          </cell>
          <cell r="B655" t="str">
            <v>SORAYA MAULIDA, S.Pd</v>
          </cell>
          <cell r="C655" t="str">
            <v>6371035808950004</v>
          </cell>
          <cell r="D655" t="str">
            <v>18-Aug-95</v>
          </cell>
          <cell r="F655" t="str">
            <v>JFU</v>
          </cell>
          <cell r="G655" t="str">
            <v>00</v>
          </cell>
          <cell r="H655" t="str">
            <v>III/a</v>
          </cell>
          <cell r="I655" t="str">
            <v>P3K</v>
          </cell>
          <cell r="K655" t="str">
            <v>TIDAK</v>
          </cell>
          <cell r="N655" t="str">
            <v>122</v>
          </cell>
          <cell r="O655" t="str">
            <v>BPD KALSEL</v>
          </cell>
          <cell r="P655" t="str">
            <v>923050520731000</v>
          </cell>
          <cell r="Q655" t="str">
            <v>0010301424579</v>
          </cell>
          <cell r="R655" t="str">
            <v>T0</v>
          </cell>
          <cell r="S655">
            <v>0</v>
          </cell>
          <cell r="T655">
            <v>0</v>
          </cell>
          <cell r="U655" t="str">
            <v>0</v>
          </cell>
          <cell r="V655">
            <v>2966500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185000</v>
          </cell>
          <cell r="AD655">
            <v>72420</v>
          </cell>
          <cell r="AE655">
            <v>0</v>
          </cell>
          <cell r="AF655">
            <v>6</v>
          </cell>
          <cell r="AG655">
            <v>126060</v>
          </cell>
          <cell r="AH655">
            <v>7120</v>
          </cell>
          <cell r="AI655">
            <v>21359</v>
          </cell>
          <cell r="AJ655">
            <v>96411</v>
          </cell>
          <cell r="AK655" t="str">
            <v>0</v>
          </cell>
          <cell r="AL655">
            <v>31515</v>
          </cell>
          <cell r="AM655">
            <v>0</v>
          </cell>
          <cell r="AN655" t="str">
            <v>0</v>
          </cell>
          <cell r="AO655">
            <v>282465</v>
          </cell>
          <cell r="AP655">
            <v>3096000</v>
          </cell>
          <cell r="AQ655">
            <v>0</v>
          </cell>
          <cell r="AR655">
            <v>0</v>
          </cell>
          <cell r="AS655" t="str">
            <v>0</v>
          </cell>
          <cell r="AT655" t="str">
            <v>0</v>
          </cell>
          <cell r="AU655" t="str">
            <v>062</v>
          </cell>
          <cell r="AV655" t="str">
            <v>DINAS PENDIDIKAN - PPPK</v>
          </cell>
          <cell r="AW655" t="str">
            <v>SDN TELUK DALAM 10</v>
          </cell>
          <cell r="AX655" t="str">
            <v>TGH - 48</v>
          </cell>
        </row>
        <row r="656">
          <cell r="A656" t="str">
            <v>199807182022212002</v>
          </cell>
          <cell r="B656" t="str">
            <v>NOR RIZKA RAHMAYANI, S.Pd</v>
          </cell>
          <cell r="C656" t="str">
            <v>6371035807980016</v>
          </cell>
          <cell r="D656" t="str">
            <v>18-Jul-98</v>
          </cell>
          <cell r="F656" t="str">
            <v>JFU</v>
          </cell>
          <cell r="G656" t="str">
            <v>00</v>
          </cell>
          <cell r="H656" t="str">
            <v>III/a</v>
          </cell>
          <cell r="I656" t="str">
            <v>P3K</v>
          </cell>
          <cell r="K656" t="str">
            <v>TIDAK</v>
          </cell>
          <cell r="N656" t="str">
            <v>122</v>
          </cell>
          <cell r="O656" t="str">
            <v>BPD KALSEL</v>
          </cell>
          <cell r="P656" t="str">
            <v>531266641731000</v>
          </cell>
          <cell r="Q656" t="str">
            <v>3200587943</v>
          </cell>
          <cell r="R656" t="str">
            <v>T0</v>
          </cell>
          <cell r="S656">
            <v>0</v>
          </cell>
          <cell r="T656">
            <v>0</v>
          </cell>
          <cell r="U656" t="str">
            <v>0</v>
          </cell>
          <cell r="V656">
            <v>2966500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185000</v>
          </cell>
          <cell r="AD656">
            <v>72420</v>
          </cell>
          <cell r="AE656">
            <v>0</v>
          </cell>
          <cell r="AF656">
            <v>6</v>
          </cell>
          <cell r="AG656">
            <v>126060</v>
          </cell>
          <cell r="AH656">
            <v>7120</v>
          </cell>
          <cell r="AI656">
            <v>21359</v>
          </cell>
          <cell r="AJ656">
            <v>96411</v>
          </cell>
          <cell r="AK656" t="str">
            <v>0</v>
          </cell>
          <cell r="AL656">
            <v>31515</v>
          </cell>
          <cell r="AM656">
            <v>0</v>
          </cell>
          <cell r="AN656" t="str">
            <v>0</v>
          </cell>
          <cell r="AO656">
            <v>282465</v>
          </cell>
          <cell r="AP656">
            <v>3096000</v>
          </cell>
          <cell r="AQ656">
            <v>0</v>
          </cell>
          <cell r="AR656">
            <v>0</v>
          </cell>
          <cell r="AS656" t="str">
            <v>0</v>
          </cell>
          <cell r="AT656" t="str">
            <v>0</v>
          </cell>
          <cell r="AU656" t="str">
            <v>062</v>
          </cell>
          <cell r="AV656" t="str">
            <v>DINAS PENDIDIKAN - PPPK</v>
          </cell>
          <cell r="AW656" t="str">
            <v>SDN TELUK DALAM 10</v>
          </cell>
          <cell r="AX656" t="str">
            <v>TGH - 48</v>
          </cell>
        </row>
        <row r="657">
          <cell r="A657" t="str">
            <v>199912092022211001</v>
          </cell>
          <cell r="B657" t="str">
            <v>ILHAM NOR CAHYO, S.Pd</v>
          </cell>
          <cell r="C657" t="str">
            <v>6304160912990001</v>
          </cell>
          <cell r="D657" t="str">
            <v>09-Dec-99</v>
          </cell>
          <cell r="F657" t="str">
            <v>JFU</v>
          </cell>
          <cell r="G657" t="str">
            <v>00</v>
          </cell>
          <cell r="H657" t="str">
            <v>III/a</v>
          </cell>
          <cell r="I657" t="str">
            <v>P3K</v>
          </cell>
          <cell r="K657" t="str">
            <v>TIDAK</v>
          </cell>
          <cell r="N657" t="str">
            <v>122</v>
          </cell>
          <cell r="O657" t="str">
            <v>BPD KALSEL</v>
          </cell>
          <cell r="P657" t="str">
            <v>638733428731000</v>
          </cell>
          <cell r="Q657" t="str">
            <v>3200587927</v>
          </cell>
          <cell r="R657" t="str">
            <v>T0</v>
          </cell>
          <cell r="S657">
            <v>0</v>
          </cell>
          <cell r="T657">
            <v>0</v>
          </cell>
          <cell r="U657" t="str">
            <v>0</v>
          </cell>
          <cell r="V657">
            <v>2966500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185000</v>
          </cell>
          <cell r="AD657">
            <v>72420</v>
          </cell>
          <cell r="AE657">
            <v>0</v>
          </cell>
          <cell r="AF657">
            <v>6</v>
          </cell>
          <cell r="AG657">
            <v>126060</v>
          </cell>
          <cell r="AH657">
            <v>7120</v>
          </cell>
          <cell r="AI657">
            <v>21359</v>
          </cell>
          <cell r="AJ657">
            <v>96411</v>
          </cell>
          <cell r="AK657" t="str">
            <v>0</v>
          </cell>
          <cell r="AL657">
            <v>31515</v>
          </cell>
          <cell r="AM657">
            <v>0</v>
          </cell>
          <cell r="AN657" t="str">
            <v>0</v>
          </cell>
          <cell r="AO657">
            <v>282465</v>
          </cell>
          <cell r="AP657">
            <v>3096000</v>
          </cell>
          <cell r="AQ657">
            <v>0</v>
          </cell>
          <cell r="AR657">
            <v>0</v>
          </cell>
          <cell r="AS657" t="str">
            <v>0</v>
          </cell>
          <cell r="AT657" t="str">
            <v>0</v>
          </cell>
          <cell r="AU657" t="str">
            <v>062</v>
          </cell>
          <cell r="AV657" t="str">
            <v>DINAS PENDIDIKAN - PPPK</v>
          </cell>
          <cell r="AW657" t="str">
            <v>SDN TELUK DALAM 10</v>
          </cell>
          <cell r="AX657" t="str">
            <v>TGH - 48</v>
          </cell>
        </row>
        <row r="658">
          <cell r="A658" t="str">
            <v>198406092022211011</v>
          </cell>
          <cell r="B658" t="str">
            <v>ZULKIPLI, S.Pd</v>
          </cell>
          <cell r="C658" t="str">
            <v>6371010906840003</v>
          </cell>
          <cell r="D658" t="str">
            <v>09-Jun-84</v>
          </cell>
          <cell r="F658" t="str">
            <v>JFU</v>
          </cell>
          <cell r="G658" t="str">
            <v>00</v>
          </cell>
          <cell r="H658" t="str">
            <v>III/a</v>
          </cell>
          <cell r="I658" t="str">
            <v>P3K</v>
          </cell>
          <cell r="K658" t="str">
            <v>YA</v>
          </cell>
          <cell r="M658" t="str">
            <v>SRI RAHMADIYAH</v>
          </cell>
          <cell r="N658" t="str">
            <v>122</v>
          </cell>
          <cell r="O658" t="str">
            <v>BPD KALSEL</v>
          </cell>
          <cell r="P658" t="str">
            <v>718669955731000</v>
          </cell>
          <cell r="Q658" t="str">
            <v>0010301163486</v>
          </cell>
          <cell r="R658" t="str">
            <v>K1</v>
          </cell>
          <cell r="S658">
            <v>0</v>
          </cell>
          <cell r="T658">
            <v>1</v>
          </cell>
          <cell r="U658" t="str">
            <v>1</v>
          </cell>
          <cell r="V658">
            <v>2966500</v>
          </cell>
          <cell r="W658">
            <v>296650</v>
          </cell>
          <cell r="X658">
            <v>0</v>
          </cell>
          <cell r="Y658">
            <v>296650</v>
          </cell>
          <cell r="Z658">
            <v>0</v>
          </cell>
          <cell r="AA658">
            <v>0</v>
          </cell>
          <cell r="AB658">
            <v>0</v>
          </cell>
          <cell r="AC658">
            <v>185000</v>
          </cell>
          <cell r="AD658">
            <v>144840</v>
          </cell>
          <cell r="AE658">
            <v>0</v>
          </cell>
          <cell r="AF658">
            <v>44</v>
          </cell>
          <cell r="AG658">
            <v>137926</v>
          </cell>
          <cell r="AH658">
            <v>7120</v>
          </cell>
          <cell r="AI658">
            <v>21359</v>
          </cell>
          <cell r="AJ658">
            <v>106052</v>
          </cell>
          <cell r="AK658" t="str">
            <v>0</v>
          </cell>
          <cell r="AL658">
            <v>34482</v>
          </cell>
          <cell r="AM658">
            <v>0</v>
          </cell>
          <cell r="AN658" t="str">
            <v>0</v>
          </cell>
          <cell r="AO658">
            <v>306939</v>
          </cell>
          <cell r="AP658">
            <v>3452500</v>
          </cell>
          <cell r="AQ658">
            <v>0</v>
          </cell>
          <cell r="AR658">
            <v>0</v>
          </cell>
          <cell r="AS658" t="str">
            <v>0</v>
          </cell>
          <cell r="AT658" t="str">
            <v>0</v>
          </cell>
          <cell r="AU658" t="str">
            <v>062</v>
          </cell>
          <cell r="AV658" t="str">
            <v>DINAS PENDIDIKAN - PPPK</v>
          </cell>
          <cell r="AW658" t="str">
            <v>SDN TELUK DALAM 11</v>
          </cell>
          <cell r="AX658" t="str">
            <v>TGH - 49</v>
          </cell>
        </row>
        <row r="659">
          <cell r="A659" t="str">
            <v>198409152022212019</v>
          </cell>
          <cell r="B659" t="str">
            <v>SEKAR MELATI, S.Pd</v>
          </cell>
          <cell r="C659" t="str">
            <v>6371045509840006</v>
          </cell>
          <cell r="D659" t="str">
            <v>15-Sep-84</v>
          </cell>
          <cell r="F659" t="str">
            <v>JFU</v>
          </cell>
          <cell r="G659" t="str">
            <v>00</v>
          </cell>
          <cell r="H659" t="str">
            <v>III/a</v>
          </cell>
          <cell r="I659" t="str">
            <v>P3K</v>
          </cell>
          <cell r="K659" t="str">
            <v>TIDAK</v>
          </cell>
          <cell r="N659" t="str">
            <v>122</v>
          </cell>
          <cell r="O659" t="str">
            <v>BPD KALSEL</v>
          </cell>
          <cell r="P659" t="str">
            <v>844827212731000</v>
          </cell>
          <cell r="Q659" t="str">
            <v>0310319034838</v>
          </cell>
          <cell r="R659" t="str">
            <v>T0</v>
          </cell>
          <cell r="S659">
            <v>0</v>
          </cell>
          <cell r="T659">
            <v>0</v>
          </cell>
          <cell r="U659" t="str">
            <v>0</v>
          </cell>
          <cell r="V659">
            <v>2966500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185000</v>
          </cell>
          <cell r="AD659">
            <v>72420</v>
          </cell>
          <cell r="AE659">
            <v>0</v>
          </cell>
          <cell r="AF659">
            <v>6</v>
          </cell>
          <cell r="AG659">
            <v>126060</v>
          </cell>
          <cell r="AH659">
            <v>7120</v>
          </cell>
          <cell r="AI659">
            <v>21359</v>
          </cell>
          <cell r="AJ659">
            <v>96411</v>
          </cell>
          <cell r="AK659" t="str">
            <v>0</v>
          </cell>
          <cell r="AL659">
            <v>31515</v>
          </cell>
          <cell r="AM659">
            <v>0</v>
          </cell>
          <cell r="AN659" t="str">
            <v>0</v>
          </cell>
          <cell r="AO659">
            <v>282465</v>
          </cell>
          <cell r="AP659">
            <v>3096000</v>
          </cell>
          <cell r="AQ659">
            <v>0</v>
          </cell>
          <cell r="AR659">
            <v>0</v>
          </cell>
          <cell r="AS659" t="str">
            <v>0</v>
          </cell>
          <cell r="AT659" t="str">
            <v>0</v>
          </cell>
          <cell r="AU659" t="str">
            <v>062</v>
          </cell>
          <cell r="AV659" t="str">
            <v>DINAS PENDIDIKAN - PPPK</v>
          </cell>
          <cell r="AW659" t="str">
            <v>SDN TELUK DALAM 12</v>
          </cell>
          <cell r="AX659" t="str">
            <v>TGH - 50</v>
          </cell>
        </row>
        <row r="660">
          <cell r="A660" t="str">
            <v>198612012022212006</v>
          </cell>
          <cell r="B660" t="str">
            <v>MAULIDA, S.Pd</v>
          </cell>
          <cell r="C660" t="str">
            <v>6371024112860007</v>
          </cell>
          <cell r="D660" t="str">
            <v>01-Dec-86</v>
          </cell>
          <cell r="F660" t="str">
            <v>JFU</v>
          </cell>
          <cell r="G660" t="str">
            <v>00</v>
          </cell>
          <cell r="H660" t="str">
            <v>III/a</v>
          </cell>
          <cell r="I660" t="str">
            <v>P3K</v>
          </cell>
          <cell r="K660" t="str">
            <v>TIDAK</v>
          </cell>
          <cell r="N660" t="str">
            <v>122</v>
          </cell>
          <cell r="O660" t="str">
            <v>BPD KALSEL</v>
          </cell>
          <cell r="P660" t="str">
            <v>159701598731000</v>
          </cell>
          <cell r="Q660" t="str">
            <v>0010301164413</v>
          </cell>
          <cell r="R660" t="str">
            <v>T0</v>
          </cell>
          <cell r="S660">
            <v>0</v>
          </cell>
          <cell r="T660">
            <v>0</v>
          </cell>
          <cell r="U660" t="str">
            <v>0</v>
          </cell>
          <cell r="V660">
            <v>2966500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185000</v>
          </cell>
          <cell r="AD660">
            <v>72420</v>
          </cell>
          <cell r="AE660">
            <v>0</v>
          </cell>
          <cell r="AF660">
            <v>6</v>
          </cell>
          <cell r="AG660">
            <v>126060</v>
          </cell>
          <cell r="AH660">
            <v>7120</v>
          </cell>
          <cell r="AI660">
            <v>21359</v>
          </cell>
          <cell r="AJ660">
            <v>96411</v>
          </cell>
          <cell r="AK660" t="str">
            <v>0</v>
          </cell>
          <cell r="AL660">
            <v>31515</v>
          </cell>
          <cell r="AM660">
            <v>0</v>
          </cell>
          <cell r="AN660" t="str">
            <v>0</v>
          </cell>
          <cell r="AO660">
            <v>282465</v>
          </cell>
          <cell r="AP660">
            <v>3096000</v>
          </cell>
          <cell r="AQ660">
            <v>0</v>
          </cell>
          <cell r="AR660">
            <v>0</v>
          </cell>
          <cell r="AS660" t="str">
            <v>0</v>
          </cell>
          <cell r="AT660" t="str">
            <v>0</v>
          </cell>
          <cell r="AU660" t="str">
            <v>062</v>
          </cell>
          <cell r="AV660" t="str">
            <v>DINAS PENDIDIKAN - PPPK</v>
          </cell>
          <cell r="AW660" t="str">
            <v>SDN TELUK DALAM 12</v>
          </cell>
          <cell r="AX660" t="str">
            <v>TGH - 50</v>
          </cell>
        </row>
        <row r="661">
          <cell r="A661" t="str">
            <v>199003012022212010</v>
          </cell>
          <cell r="B661" t="str">
            <v>REZEKI AMALIA, S.Pd</v>
          </cell>
          <cell r="C661" t="str">
            <v>6371054103900010</v>
          </cell>
          <cell r="D661" t="str">
            <v>01-Mar-90</v>
          </cell>
          <cell r="F661" t="str">
            <v>JFU</v>
          </cell>
          <cell r="G661" t="str">
            <v>00</v>
          </cell>
          <cell r="H661" t="str">
            <v>III/a</v>
          </cell>
          <cell r="I661" t="str">
            <v>P3K</v>
          </cell>
          <cell r="K661" t="str">
            <v>YA</v>
          </cell>
          <cell r="M661" t="str">
            <v>SONY YULIANTO</v>
          </cell>
          <cell r="N661" t="str">
            <v>122</v>
          </cell>
          <cell r="O661" t="str">
            <v>BPD KALSEL</v>
          </cell>
          <cell r="P661" t="str">
            <v>927514034736000</v>
          </cell>
          <cell r="Q661" t="str">
            <v>0010301449687</v>
          </cell>
          <cell r="R661" t="str">
            <v>K3</v>
          </cell>
          <cell r="S661">
            <v>2</v>
          </cell>
          <cell r="T661">
            <v>1</v>
          </cell>
          <cell r="U661" t="str">
            <v>3</v>
          </cell>
          <cell r="V661">
            <v>2966500</v>
          </cell>
          <cell r="W661">
            <v>296650</v>
          </cell>
          <cell r="X661">
            <v>118660</v>
          </cell>
          <cell r="Y661">
            <v>415310</v>
          </cell>
          <cell r="Z661">
            <v>0</v>
          </cell>
          <cell r="AA661">
            <v>0</v>
          </cell>
          <cell r="AB661">
            <v>0</v>
          </cell>
          <cell r="AC661">
            <v>185000</v>
          </cell>
          <cell r="AD661">
            <v>289680</v>
          </cell>
          <cell r="AE661">
            <v>0</v>
          </cell>
          <cell r="AF661">
            <v>87</v>
          </cell>
          <cell r="AG661">
            <v>142672</v>
          </cell>
          <cell r="AH661">
            <v>7120</v>
          </cell>
          <cell r="AI661">
            <v>21359</v>
          </cell>
          <cell r="AJ661">
            <v>109909</v>
          </cell>
          <cell r="AK661" t="str">
            <v>0</v>
          </cell>
          <cell r="AL661">
            <v>35668</v>
          </cell>
          <cell r="AM661">
            <v>0</v>
          </cell>
          <cell r="AN661" t="str">
            <v>0</v>
          </cell>
          <cell r="AO661">
            <v>316728</v>
          </cell>
          <cell r="AP661">
            <v>3711000</v>
          </cell>
          <cell r="AQ661">
            <v>0</v>
          </cell>
          <cell r="AR661">
            <v>0</v>
          </cell>
          <cell r="AS661" t="str">
            <v>0</v>
          </cell>
          <cell r="AT661" t="str">
            <v>0</v>
          </cell>
          <cell r="AU661" t="str">
            <v>062</v>
          </cell>
          <cell r="AV661" t="str">
            <v>DINAS PENDIDIKAN - PPPK</v>
          </cell>
          <cell r="AW661" t="str">
            <v>SDN TELUK DALAM 12</v>
          </cell>
          <cell r="AX661" t="str">
            <v>TGH - 50</v>
          </cell>
        </row>
        <row r="662">
          <cell r="A662" t="str">
            <v>199405272022212009</v>
          </cell>
          <cell r="B662" t="str">
            <v>SUZI WILASARI, S.Pd</v>
          </cell>
          <cell r="C662" t="str">
            <v>6371036705940006</v>
          </cell>
          <cell r="D662" t="str">
            <v>27-May-94</v>
          </cell>
          <cell r="F662" t="str">
            <v>JFU</v>
          </cell>
          <cell r="G662" t="str">
            <v>00</v>
          </cell>
          <cell r="H662" t="str">
            <v>III/a</v>
          </cell>
          <cell r="I662" t="str">
            <v>P3K</v>
          </cell>
          <cell r="K662" t="str">
            <v>TIDAK</v>
          </cell>
          <cell r="N662" t="str">
            <v>122</v>
          </cell>
          <cell r="O662" t="str">
            <v>BPD KALSEL</v>
          </cell>
          <cell r="P662" t="str">
            <v>926213166731000</v>
          </cell>
          <cell r="Q662" t="str">
            <v>0310319034821</v>
          </cell>
          <cell r="R662" t="str">
            <v>T0</v>
          </cell>
          <cell r="S662">
            <v>0</v>
          </cell>
          <cell r="T662">
            <v>0</v>
          </cell>
          <cell r="U662" t="str">
            <v>0</v>
          </cell>
          <cell r="V662">
            <v>2966500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185000</v>
          </cell>
          <cell r="AD662">
            <v>72420</v>
          </cell>
          <cell r="AE662">
            <v>0</v>
          </cell>
          <cell r="AF662">
            <v>6</v>
          </cell>
          <cell r="AG662">
            <v>126060</v>
          </cell>
          <cell r="AH662">
            <v>7120</v>
          </cell>
          <cell r="AI662">
            <v>21359</v>
          </cell>
          <cell r="AJ662">
            <v>96411</v>
          </cell>
          <cell r="AK662" t="str">
            <v>0</v>
          </cell>
          <cell r="AL662">
            <v>31515</v>
          </cell>
          <cell r="AM662">
            <v>0</v>
          </cell>
          <cell r="AN662" t="str">
            <v>0</v>
          </cell>
          <cell r="AO662">
            <v>282465</v>
          </cell>
          <cell r="AP662">
            <v>3096000</v>
          </cell>
          <cell r="AQ662">
            <v>0</v>
          </cell>
          <cell r="AR662">
            <v>0</v>
          </cell>
          <cell r="AS662" t="str">
            <v>0</v>
          </cell>
          <cell r="AT662" t="str">
            <v>0</v>
          </cell>
          <cell r="AU662" t="str">
            <v>062</v>
          </cell>
          <cell r="AV662" t="str">
            <v>DINAS PENDIDIKAN - PPPK</v>
          </cell>
          <cell r="AW662" t="str">
            <v>SDN TELUK DALAM 12</v>
          </cell>
          <cell r="AX662" t="str">
            <v>TGH - 50</v>
          </cell>
        </row>
        <row r="663">
          <cell r="A663" t="str">
            <v>199502152022212007</v>
          </cell>
          <cell r="B663" t="str">
            <v>FITRI FEBRIANTI, S.Pd</v>
          </cell>
          <cell r="C663" t="str">
            <v>6371045502950003</v>
          </cell>
          <cell r="D663" t="str">
            <v>15-Feb-95</v>
          </cell>
          <cell r="F663" t="str">
            <v>JFU</v>
          </cell>
          <cell r="G663" t="str">
            <v>00</v>
          </cell>
          <cell r="H663" t="str">
            <v>III/a</v>
          </cell>
          <cell r="I663" t="str">
            <v>P3K</v>
          </cell>
          <cell r="K663" t="str">
            <v>YA</v>
          </cell>
          <cell r="M663" t="str">
            <v>NANDA SAPUTRA</v>
          </cell>
          <cell r="N663" t="str">
            <v>122</v>
          </cell>
          <cell r="O663" t="str">
            <v>BPD KALSEL</v>
          </cell>
          <cell r="P663" t="str">
            <v>845395342731000</v>
          </cell>
          <cell r="Q663" t="str">
            <v>0010301415443</v>
          </cell>
          <cell r="R663" t="str">
            <v>K2</v>
          </cell>
          <cell r="S663">
            <v>1</v>
          </cell>
          <cell r="T663">
            <v>1</v>
          </cell>
          <cell r="U663" t="str">
            <v>2</v>
          </cell>
          <cell r="V663">
            <v>2966500</v>
          </cell>
          <cell r="W663">
            <v>296650</v>
          </cell>
          <cell r="X663">
            <v>59330</v>
          </cell>
          <cell r="Y663">
            <v>355980</v>
          </cell>
          <cell r="Z663">
            <v>0</v>
          </cell>
          <cell r="AA663">
            <v>0</v>
          </cell>
          <cell r="AB663">
            <v>0</v>
          </cell>
          <cell r="AC663">
            <v>185000</v>
          </cell>
          <cell r="AD663">
            <v>217260</v>
          </cell>
          <cell r="AE663">
            <v>0</v>
          </cell>
          <cell r="AF663">
            <v>16</v>
          </cell>
          <cell r="AG663">
            <v>140299</v>
          </cell>
          <cell r="AH663">
            <v>7120</v>
          </cell>
          <cell r="AI663">
            <v>21359</v>
          </cell>
          <cell r="AJ663">
            <v>107981</v>
          </cell>
          <cell r="AK663" t="str">
            <v>0</v>
          </cell>
          <cell r="AL663">
            <v>35075</v>
          </cell>
          <cell r="AM663">
            <v>0</v>
          </cell>
          <cell r="AN663" t="str">
            <v>0</v>
          </cell>
          <cell r="AO663">
            <v>311834</v>
          </cell>
          <cell r="AP663">
            <v>3581700</v>
          </cell>
          <cell r="AQ663">
            <v>0</v>
          </cell>
          <cell r="AR663">
            <v>0</v>
          </cell>
          <cell r="AS663" t="str">
            <v>0</v>
          </cell>
          <cell r="AT663" t="str">
            <v>0</v>
          </cell>
          <cell r="AU663" t="str">
            <v>062</v>
          </cell>
          <cell r="AV663" t="str">
            <v>DINAS PENDIDIKAN - PPPK</v>
          </cell>
          <cell r="AW663" t="str">
            <v>SDN ALALAK SELATAN 01</v>
          </cell>
          <cell r="AX663" t="str">
            <v>U - 01</v>
          </cell>
        </row>
        <row r="664">
          <cell r="A664" t="str">
            <v>197911082022212005</v>
          </cell>
          <cell r="B664" t="str">
            <v>NORHAMISAH, S.Pd</v>
          </cell>
          <cell r="C664" t="str">
            <v>6371044811790009</v>
          </cell>
          <cell r="D664" t="str">
            <v>08-Nov-79</v>
          </cell>
          <cell r="F664" t="str">
            <v>JFU</v>
          </cell>
          <cell r="G664" t="str">
            <v>00</v>
          </cell>
          <cell r="H664" t="str">
            <v>III/a</v>
          </cell>
          <cell r="I664" t="str">
            <v>P3K</v>
          </cell>
          <cell r="K664" t="str">
            <v>TIDAK</v>
          </cell>
          <cell r="N664" t="str">
            <v>122</v>
          </cell>
          <cell r="O664" t="str">
            <v>BPD KALSEL</v>
          </cell>
          <cell r="P664" t="str">
            <v>159758689731000</v>
          </cell>
          <cell r="Q664" t="str">
            <v>0010301124055</v>
          </cell>
          <cell r="R664" t="str">
            <v>T0</v>
          </cell>
          <cell r="S664">
            <v>0</v>
          </cell>
          <cell r="T664">
            <v>0</v>
          </cell>
          <cell r="U664" t="str">
            <v>0</v>
          </cell>
          <cell r="V664">
            <v>2966500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185000</v>
          </cell>
          <cell r="AD664">
            <v>72420</v>
          </cell>
          <cell r="AE664">
            <v>0</v>
          </cell>
          <cell r="AF664">
            <v>6</v>
          </cell>
          <cell r="AG664">
            <v>126060</v>
          </cell>
          <cell r="AH664">
            <v>7120</v>
          </cell>
          <cell r="AI664">
            <v>21359</v>
          </cell>
          <cell r="AJ664">
            <v>96411</v>
          </cell>
          <cell r="AK664" t="str">
            <v>0</v>
          </cell>
          <cell r="AL664">
            <v>31515</v>
          </cell>
          <cell r="AM664">
            <v>0</v>
          </cell>
          <cell r="AN664" t="str">
            <v>0</v>
          </cell>
          <cell r="AO664">
            <v>282465</v>
          </cell>
          <cell r="AP664">
            <v>3096000</v>
          </cell>
          <cell r="AQ664">
            <v>0</v>
          </cell>
          <cell r="AR664">
            <v>0</v>
          </cell>
          <cell r="AS664" t="str">
            <v>0</v>
          </cell>
          <cell r="AT664" t="str">
            <v>0</v>
          </cell>
          <cell r="AU664" t="str">
            <v>062</v>
          </cell>
          <cell r="AV664" t="str">
            <v>DINAS PENDIDIKAN - PPPK</v>
          </cell>
          <cell r="AW664" t="str">
            <v>SDN ALALAK SELATAN 02</v>
          </cell>
          <cell r="AX664" t="str">
            <v>U - 02</v>
          </cell>
        </row>
        <row r="665">
          <cell r="A665" t="str">
            <v>197806202022212006</v>
          </cell>
          <cell r="B665" t="str">
            <v>YASMIN SUHARTIN, S.Pd</v>
          </cell>
          <cell r="C665" t="str">
            <v>6371046006780001</v>
          </cell>
          <cell r="D665" t="str">
            <v>20-Jun-78</v>
          </cell>
          <cell r="F665" t="str">
            <v>JFU</v>
          </cell>
          <cell r="G665" t="str">
            <v>00</v>
          </cell>
          <cell r="H665" t="str">
            <v>III/a</v>
          </cell>
          <cell r="I665" t="str">
            <v>P3K</v>
          </cell>
          <cell r="K665" t="str">
            <v>YA</v>
          </cell>
          <cell r="L665" t="str">
            <v/>
          </cell>
          <cell r="M665" t="str">
            <v>RUDY SENJA</v>
          </cell>
          <cell r="N665" t="str">
            <v>122</v>
          </cell>
          <cell r="O665" t="str">
            <v>BPD KALSEL</v>
          </cell>
          <cell r="P665" t="str">
            <v>166383463731000</v>
          </cell>
          <cell r="Q665" t="str">
            <v>0010301118531</v>
          </cell>
          <cell r="R665" t="str">
            <v>K3</v>
          </cell>
          <cell r="S665">
            <v>2</v>
          </cell>
          <cell r="T665">
            <v>1</v>
          </cell>
          <cell r="U665" t="str">
            <v>3</v>
          </cell>
          <cell r="V665">
            <v>2966500</v>
          </cell>
          <cell r="W665">
            <v>296650</v>
          </cell>
          <cell r="X665">
            <v>118660</v>
          </cell>
          <cell r="Y665">
            <v>415310</v>
          </cell>
          <cell r="Z665">
            <v>0</v>
          </cell>
          <cell r="AA665">
            <v>0</v>
          </cell>
          <cell r="AB665">
            <v>0</v>
          </cell>
          <cell r="AC665">
            <v>185000</v>
          </cell>
          <cell r="AD665">
            <v>289680</v>
          </cell>
          <cell r="AE665">
            <v>0</v>
          </cell>
          <cell r="AF665">
            <v>87</v>
          </cell>
          <cell r="AG665">
            <v>142672</v>
          </cell>
          <cell r="AH665">
            <v>7120</v>
          </cell>
          <cell r="AI665">
            <v>21359</v>
          </cell>
          <cell r="AJ665">
            <v>109909</v>
          </cell>
          <cell r="AK665" t="str">
            <v>0</v>
          </cell>
          <cell r="AL665">
            <v>35668</v>
          </cell>
          <cell r="AM665">
            <v>0</v>
          </cell>
          <cell r="AN665" t="str">
            <v>0</v>
          </cell>
          <cell r="AO665">
            <v>316728</v>
          </cell>
          <cell r="AP665">
            <v>3711000</v>
          </cell>
          <cell r="AQ665">
            <v>0</v>
          </cell>
          <cell r="AR665">
            <v>0</v>
          </cell>
          <cell r="AS665" t="str">
            <v>0</v>
          </cell>
          <cell r="AT665" t="str">
            <v>0</v>
          </cell>
          <cell r="AU665" t="str">
            <v>062</v>
          </cell>
          <cell r="AV665" t="str">
            <v>DINAS PENDIDIKAN - PPPK</v>
          </cell>
          <cell r="AW665" t="str">
            <v>SDN ALALAK SELATAN 03</v>
          </cell>
          <cell r="AX665" t="str">
            <v>U - 03</v>
          </cell>
        </row>
        <row r="666">
          <cell r="A666" t="str">
            <v>199104102022212005</v>
          </cell>
          <cell r="B666" t="str">
            <v>SAUDAH, S.Pd</v>
          </cell>
          <cell r="C666" t="str">
            <v>6371044505910009</v>
          </cell>
          <cell r="D666" t="str">
            <v>10-Apr-91</v>
          </cell>
          <cell r="F666" t="str">
            <v>JFU</v>
          </cell>
          <cell r="G666" t="str">
            <v>00</v>
          </cell>
          <cell r="H666" t="str">
            <v>III/a</v>
          </cell>
          <cell r="I666" t="str">
            <v>P3K</v>
          </cell>
          <cell r="K666" t="str">
            <v>TIDAK</v>
          </cell>
          <cell r="N666" t="str">
            <v>122</v>
          </cell>
          <cell r="O666" t="str">
            <v>BPD KALSEL</v>
          </cell>
          <cell r="P666" t="str">
            <v>937228971731000</v>
          </cell>
          <cell r="Q666" t="str">
            <v>0310319035813</v>
          </cell>
          <cell r="R666" t="str">
            <v>T0</v>
          </cell>
          <cell r="S666">
            <v>0</v>
          </cell>
          <cell r="T666">
            <v>0</v>
          </cell>
          <cell r="U666" t="str">
            <v>0</v>
          </cell>
          <cell r="V666">
            <v>2966500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185000</v>
          </cell>
          <cell r="AD666">
            <v>72420</v>
          </cell>
          <cell r="AE666">
            <v>0</v>
          </cell>
          <cell r="AF666">
            <v>6</v>
          </cell>
          <cell r="AG666">
            <v>126060</v>
          </cell>
          <cell r="AH666">
            <v>7120</v>
          </cell>
          <cell r="AI666">
            <v>21359</v>
          </cell>
          <cell r="AJ666">
            <v>96411</v>
          </cell>
          <cell r="AK666" t="str">
            <v>0</v>
          </cell>
          <cell r="AL666">
            <v>31515</v>
          </cell>
          <cell r="AM666">
            <v>0</v>
          </cell>
          <cell r="AN666" t="str">
            <v>0</v>
          </cell>
          <cell r="AO666">
            <v>282465</v>
          </cell>
          <cell r="AP666">
            <v>3096000</v>
          </cell>
          <cell r="AQ666">
            <v>0</v>
          </cell>
          <cell r="AR666">
            <v>0</v>
          </cell>
          <cell r="AS666" t="str">
            <v>0</v>
          </cell>
          <cell r="AT666" t="str">
            <v>0</v>
          </cell>
          <cell r="AU666" t="str">
            <v>062</v>
          </cell>
          <cell r="AV666" t="str">
            <v>DINAS PENDIDIKAN - PPPK</v>
          </cell>
          <cell r="AW666" t="str">
            <v>SDN ALALAK SELATAN 03</v>
          </cell>
          <cell r="AX666" t="str">
            <v>U - 03</v>
          </cell>
        </row>
        <row r="667">
          <cell r="A667" t="str">
            <v>199107132022212009</v>
          </cell>
          <cell r="B667" t="str">
            <v>FATIMAH, S.Pd</v>
          </cell>
          <cell r="C667" t="str">
            <v>6371045307910002</v>
          </cell>
          <cell r="D667" t="str">
            <v>13-Jul-91</v>
          </cell>
          <cell r="F667" t="str">
            <v>JFU</v>
          </cell>
          <cell r="G667" t="str">
            <v>00</v>
          </cell>
          <cell r="H667" t="str">
            <v>III/a</v>
          </cell>
          <cell r="I667" t="str">
            <v>P3K</v>
          </cell>
          <cell r="K667" t="str">
            <v>YA</v>
          </cell>
          <cell r="M667" t="str">
            <v>NOER FAJAR PRADANA</v>
          </cell>
          <cell r="N667" t="str">
            <v>122</v>
          </cell>
          <cell r="O667" t="str">
            <v>BPD KALSEL</v>
          </cell>
          <cell r="P667" t="str">
            <v>940790108731000</v>
          </cell>
          <cell r="Q667" t="str">
            <v>0010301497078</v>
          </cell>
          <cell r="R667" t="str">
            <v>K2</v>
          </cell>
          <cell r="S667">
            <v>1</v>
          </cell>
          <cell r="T667">
            <v>1</v>
          </cell>
          <cell r="U667" t="str">
            <v>2</v>
          </cell>
          <cell r="V667">
            <v>2966500</v>
          </cell>
          <cell r="W667">
            <v>296650</v>
          </cell>
          <cell r="X667">
            <v>59330</v>
          </cell>
          <cell r="Y667">
            <v>355980</v>
          </cell>
          <cell r="Z667">
            <v>0</v>
          </cell>
          <cell r="AA667">
            <v>0</v>
          </cell>
          <cell r="AB667">
            <v>0</v>
          </cell>
          <cell r="AC667">
            <v>185000</v>
          </cell>
          <cell r="AD667">
            <v>217260</v>
          </cell>
          <cell r="AE667">
            <v>0</v>
          </cell>
          <cell r="AF667">
            <v>16</v>
          </cell>
          <cell r="AG667">
            <v>140299</v>
          </cell>
          <cell r="AH667">
            <v>7120</v>
          </cell>
          <cell r="AI667">
            <v>21359</v>
          </cell>
          <cell r="AJ667">
            <v>107981</v>
          </cell>
          <cell r="AK667" t="str">
            <v>0</v>
          </cell>
          <cell r="AL667">
            <v>35075</v>
          </cell>
          <cell r="AM667">
            <v>0</v>
          </cell>
          <cell r="AN667" t="str">
            <v>0</v>
          </cell>
          <cell r="AO667">
            <v>311834</v>
          </cell>
          <cell r="AP667">
            <v>3581700</v>
          </cell>
          <cell r="AQ667">
            <v>0</v>
          </cell>
          <cell r="AR667">
            <v>0</v>
          </cell>
          <cell r="AS667" t="str">
            <v>0</v>
          </cell>
          <cell r="AT667" t="str">
            <v>0</v>
          </cell>
          <cell r="AU667" t="str">
            <v>062</v>
          </cell>
          <cell r="AV667" t="str">
            <v>DINAS PENDIDIKAN - PPPK</v>
          </cell>
          <cell r="AW667" t="str">
            <v>SDN ALALAK SELATAN 03</v>
          </cell>
          <cell r="AX667" t="str">
            <v>U - 03</v>
          </cell>
        </row>
        <row r="668">
          <cell r="A668" t="str">
            <v>198301282022212009</v>
          </cell>
          <cell r="B668" t="str">
            <v>NOORHIKMAH, S.Pd</v>
          </cell>
          <cell r="C668" t="str">
            <v>6371046801830004</v>
          </cell>
          <cell r="D668" t="str">
            <v>28-Jan-83</v>
          </cell>
          <cell r="F668" t="str">
            <v>JFU</v>
          </cell>
          <cell r="G668" t="str">
            <v>00</v>
          </cell>
          <cell r="H668" t="str">
            <v>III/a</v>
          </cell>
          <cell r="I668" t="str">
            <v>P3K</v>
          </cell>
          <cell r="K668" t="str">
            <v>TIDAK</v>
          </cell>
          <cell r="N668" t="str">
            <v>122</v>
          </cell>
          <cell r="O668" t="str">
            <v>BPD KALSEL</v>
          </cell>
          <cell r="P668" t="str">
            <v>167253954731000</v>
          </cell>
          <cell r="Q668" t="str">
            <v>0010301162761</v>
          </cell>
          <cell r="R668" t="str">
            <v>T0</v>
          </cell>
          <cell r="S668">
            <v>0</v>
          </cell>
          <cell r="T668">
            <v>0</v>
          </cell>
          <cell r="U668" t="str">
            <v>0</v>
          </cell>
          <cell r="V668">
            <v>2966500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185000</v>
          </cell>
          <cell r="AD668">
            <v>72420</v>
          </cell>
          <cell r="AE668">
            <v>0</v>
          </cell>
          <cell r="AF668">
            <v>6</v>
          </cell>
          <cell r="AG668">
            <v>126060</v>
          </cell>
          <cell r="AH668">
            <v>7120</v>
          </cell>
          <cell r="AI668">
            <v>21359</v>
          </cell>
          <cell r="AJ668">
            <v>96411</v>
          </cell>
          <cell r="AK668" t="str">
            <v>0</v>
          </cell>
          <cell r="AL668">
            <v>31515</v>
          </cell>
          <cell r="AM668">
            <v>0</v>
          </cell>
          <cell r="AN668" t="str">
            <v>0</v>
          </cell>
          <cell r="AO668">
            <v>282465</v>
          </cell>
          <cell r="AP668">
            <v>3096000</v>
          </cell>
          <cell r="AQ668">
            <v>0</v>
          </cell>
          <cell r="AR668">
            <v>0</v>
          </cell>
          <cell r="AS668" t="str">
            <v>0</v>
          </cell>
          <cell r="AT668" t="str">
            <v>0</v>
          </cell>
          <cell r="AU668" t="str">
            <v>062</v>
          </cell>
          <cell r="AV668" t="str">
            <v>DINAS PENDIDIKAN - PPPK</v>
          </cell>
          <cell r="AW668" t="str">
            <v>SDN ALALAK SELATAN 04</v>
          </cell>
          <cell r="AX668" t="str">
            <v>U - 04</v>
          </cell>
        </row>
        <row r="669">
          <cell r="A669" t="str">
            <v>199302012022212006</v>
          </cell>
          <cell r="B669" t="str">
            <v>FEBRYANTI, S.Pd</v>
          </cell>
          <cell r="C669" t="str">
            <v>6371044102930005</v>
          </cell>
          <cell r="D669" t="str">
            <v>01-Feb-93</v>
          </cell>
          <cell r="F669" t="str">
            <v>JFU</v>
          </cell>
          <cell r="G669" t="str">
            <v>00</v>
          </cell>
          <cell r="H669" t="str">
            <v>III/a</v>
          </cell>
          <cell r="I669" t="str">
            <v>P3K</v>
          </cell>
          <cell r="K669" t="str">
            <v>YA</v>
          </cell>
          <cell r="M669" t="str">
            <v>TRI HIDAYAT</v>
          </cell>
          <cell r="N669" t="str">
            <v>122</v>
          </cell>
          <cell r="O669" t="str">
            <v>BPD KALSEL</v>
          </cell>
          <cell r="P669" t="str">
            <v>937241636731000</v>
          </cell>
          <cell r="Q669" t="str">
            <v>0010301404297</v>
          </cell>
          <cell r="R669" t="str">
            <v>K3</v>
          </cell>
          <cell r="S669">
            <v>2</v>
          </cell>
          <cell r="T669">
            <v>1</v>
          </cell>
          <cell r="U669" t="str">
            <v>3</v>
          </cell>
          <cell r="V669">
            <v>2966500</v>
          </cell>
          <cell r="W669">
            <v>296650</v>
          </cell>
          <cell r="X669">
            <v>118660</v>
          </cell>
          <cell r="Y669">
            <v>415310</v>
          </cell>
          <cell r="Z669">
            <v>0</v>
          </cell>
          <cell r="AA669">
            <v>0</v>
          </cell>
          <cell r="AB669">
            <v>0</v>
          </cell>
          <cell r="AC669">
            <v>185000</v>
          </cell>
          <cell r="AD669">
            <v>289680</v>
          </cell>
          <cell r="AE669">
            <v>0</v>
          </cell>
          <cell r="AF669">
            <v>87</v>
          </cell>
          <cell r="AG669">
            <v>142672</v>
          </cell>
          <cell r="AH669">
            <v>7120</v>
          </cell>
          <cell r="AI669">
            <v>21359</v>
          </cell>
          <cell r="AJ669">
            <v>109909</v>
          </cell>
          <cell r="AK669" t="str">
            <v>0</v>
          </cell>
          <cell r="AL669">
            <v>35668</v>
          </cell>
          <cell r="AM669">
            <v>0</v>
          </cell>
          <cell r="AN669" t="str">
            <v>0</v>
          </cell>
          <cell r="AO669">
            <v>316728</v>
          </cell>
          <cell r="AP669">
            <v>3711000</v>
          </cell>
          <cell r="AQ669">
            <v>0</v>
          </cell>
          <cell r="AR669">
            <v>0</v>
          </cell>
          <cell r="AS669" t="str">
            <v>0</v>
          </cell>
          <cell r="AT669" t="str">
            <v>0</v>
          </cell>
          <cell r="AU669" t="str">
            <v>062</v>
          </cell>
          <cell r="AV669" t="str">
            <v>DINAS PENDIDIKAN - PPPK</v>
          </cell>
          <cell r="AW669" t="str">
            <v>SDN ALALAK TENGAH 01</v>
          </cell>
          <cell r="AX669" t="str">
            <v>U - 05</v>
          </cell>
        </row>
        <row r="670">
          <cell r="A670" t="str">
            <v>199606012022212005</v>
          </cell>
          <cell r="B670" t="str">
            <v>LIANA SARI, S.Pd</v>
          </cell>
          <cell r="C670" t="str">
            <v>6371024106960017</v>
          </cell>
          <cell r="D670" t="str">
            <v>01-Jun-96</v>
          </cell>
          <cell r="F670" t="str">
            <v>JFU</v>
          </cell>
          <cell r="G670" t="str">
            <v>00</v>
          </cell>
          <cell r="H670" t="str">
            <v>III/a</v>
          </cell>
          <cell r="I670" t="str">
            <v>P3K</v>
          </cell>
          <cell r="K670" t="str">
            <v>TIDAK</v>
          </cell>
          <cell r="N670" t="str">
            <v>122</v>
          </cell>
          <cell r="O670" t="str">
            <v>BPD KALSEL</v>
          </cell>
          <cell r="P670" t="str">
            <v>630699353731000</v>
          </cell>
          <cell r="Q670" t="str">
            <v>3200519767</v>
          </cell>
          <cell r="R670" t="str">
            <v>T0</v>
          </cell>
          <cell r="S670">
            <v>0</v>
          </cell>
          <cell r="T670">
            <v>0</v>
          </cell>
          <cell r="U670" t="str">
            <v>0</v>
          </cell>
          <cell r="V670">
            <v>2966500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185000</v>
          </cell>
          <cell r="AD670">
            <v>72420</v>
          </cell>
          <cell r="AE670">
            <v>0</v>
          </cell>
          <cell r="AF670">
            <v>6</v>
          </cell>
          <cell r="AG670">
            <v>126060</v>
          </cell>
          <cell r="AH670">
            <v>7120</v>
          </cell>
          <cell r="AI670">
            <v>21359</v>
          </cell>
          <cell r="AJ670">
            <v>96411</v>
          </cell>
          <cell r="AK670" t="str">
            <v>0</v>
          </cell>
          <cell r="AL670">
            <v>31515</v>
          </cell>
          <cell r="AM670">
            <v>0</v>
          </cell>
          <cell r="AN670" t="str">
            <v>0</v>
          </cell>
          <cell r="AO670">
            <v>282465</v>
          </cell>
          <cell r="AP670">
            <v>3096000</v>
          </cell>
          <cell r="AQ670">
            <v>0</v>
          </cell>
          <cell r="AR670">
            <v>0</v>
          </cell>
          <cell r="AS670" t="str">
            <v>0</v>
          </cell>
          <cell r="AT670" t="str">
            <v>0</v>
          </cell>
          <cell r="AU670" t="str">
            <v>062</v>
          </cell>
          <cell r="AV670" t="str">
            <v>DINAS PENDIDIKAN - PPPK</v>
          </cell>
          <cell r="AW670" t="str">
            <v>SDN ALALAK TENGAH 01</v>
          </cell>
          <cell r="AX670" t="str">
            <v>U - 05</v>
          </cell>
        </row>
        <row r="671">
          <cell r="A671" t="str">
            <v>196903122022212002</v>
          </cell>
          <cell r="B671" t="str">
            <v>SOLEHAH, S.Sos</v>
          </cell>
          <cell r="C671" t="str">
            <v>6371045203690006</v>
          </cell>
          <cell r="D671" t="str">
            <v>12-Mar-69</v>
          </cell>
          <cell r="F671" t="str">
            <v>JFU</v>
          </cell>
          <cell r="G671" t="str">
            <v>00</v>
          </cell>
          <cell r="H671" t="str">
            <v>III/a</v>
          </cell>
          <cell r="I671" t="str">
            <v>P3K</v>
          </cell>
          <cell r="K671" t="str">
            <v>YA</v>
          </cell>
          <cell r="M671" t="str">
            <v>HERAWAN HARYO PAKU</v>
          </cell>
          <cell r="N671" t="str">
            <v>122</v>
          </cell>
          <cell r="O671" t="str">
            <v>BPD KALSEL</v>
          </cell>
          <cell r="P671" t="str">
            <v>167252451731000</v>
          </cell>
          <cell r="Q671" t="str">
            <v>0010301120719</v>
          </cell>
          <cell r="R671" t="str">
            <v>K1</v>
          </cell>
          <cell r="S671">
            <v>0</v>
          </cell>
          <cell r="T671">
            <v>1</v>
          </cell>
          <cell r="U671" t="str">
            <v>1</v>
          </cell>
          <cell r="V671">
            <v>2966500</v>
          </cell>
          <cell r="W671">
            <v>296650</v>
          </cell>
          <cell r="X671">
            <v>0</v>
          </cell>
          <cell r="Y671">
            <v>296650</v>
          </cell>
          <cell r="Z671">
            <v>0</v>
          </cell>
          <cell r="AA671">
            <v>0</v>
          </cell>
          <cell r="AB671">
            <v>0</v>
          </cell>
          <cell r="AC671">
            <v>185000</v>
          </cell>
          <cell r="AD671">
            <v>144840</v>
          </cell>
          <cell r="AE671">
            <v>0</v>
          </cell>
          <cell r="AF671">
            <v>44</v>
          </cell>
          <cell r="AG671">
            <v>137926</v>
          </cell>
          <cell r="AH671">
            <v>7120</v>
          </cell>
          <cell r="AI671">
            <v>21359</v>
          </cell>
          <cell r="AJ671">
            <v>106052</v>
          </cell>
          <cell r="AK671" t="str">
            <v>0</v>
          </cell>
          <cell r="AL671">
            <v>34482</v>
          </cell>
          <cell r="AM671">
            <v>0</v>
          </cell>
          <cell r="AN671" t="str">
            <v>0</v>
          </cell>
          <cell r="AO671">
            <v>306939</v>
          </cell>
          <cell r="AP671">
            <v>3452500</v>
          </cell>
          <cell r="AQ671">
            <v>0</v>
          </cell>
          <cell r="AR671">
            <v>0</v>
          </cell>
          <cell r="AS671" t="str">
            <v>0</v>
          </cell>
          <cell r="AT671" t="str">
            <v>0</v>
          </cell>
          <cell r="AU671" t="str">
            <v>062</v>
          </cell>
          <cell r="AV671" t="str">
            <v>DINAS PENDIDIKAN - PPPK</v>
          </cell>
          <cell r="AW671" t="str">
            <v>SDN ALALAK TENGAH 03</v>
          </cell>
          <cell r="AX671" t="str">
            <v>U - 07</v>
          </cell>
        </row>
        <row r="672">
          <cell r="A672" t="str">
            <v>198408162022211006</v>
          </cell>
          <cell r="B672" t="str">
            <v>KHALIQ RAHMAN, S.Pd</v>
          </cell>
          <cell r="C672" t="str">
            <v>6371041608840004</v>
          </cell>
          <cell r="D672" t="str">
            <v>16-Aug-84</v>
          </cell>
          <cell r="F672" t="str">
            <v>JFU</v>
          </cell>
          <cell r="G672" t="str">
            <v>00</v>
          </cell>
          <cell r="H672" t="str">
            <v>III/a</v>
          </cell>
          <cell r="I672" t="str">
            <v>P3K</v>
          </cell>
          <cell r="K672" t="str">
            <v>YA</v>
          </cell>
          <cell r="M672" t="str">
            <v>RATMAWATI</v>
          </cell>
          <cell r="N672" t="str">
            <v>122</v>
          </cell>
          <cell r="O672" t="str">
            <v>BPD KALSEL</v>
          </cell>
          <cell r="P672" t="str">
            <v>723262911731000</v>
          </cell>
          <cell r="Q672" t="str">
            <v>0010301357619</v>
          </cell>
          <cell r="R672" t="str">
            <v>K2</v>
          </cell>
          <cell r="S672">
            <v>1</v>
          </cell>
          <cell r="T672">
            <v>1</v>
          </cell>
          <cell r="U672" t="str">
            <v>2</v>
          </cell>
          <cell r="V672">
            <v>2966500</v>
          </cell>
          <cell r="W672">
            <v>296650</v>
          </cell>
          <cell r="X672">
            <v>59330</v>
          </cell>
          <cell r="Y672">
            <v>355980</v>
          </cell>
          <cell r="Z672">
            <v>0</v>
          </cell>
          <cell r="AA672">
            <v>0</v>
          </cell>
          <cell r="AB672">
            <v>0</v>
          </cell>
          <cell r="AC672">
            <v>185000</v>
          </cell>
          <cell r="AD672">
            <v>217260</v>
          </cell>
          <cell r="AE672">
            <v>0</v>
          </cell>
          <cell r="AF672">
            <v>16</v>
          </cell>
          <cell r="AG672">
            <v>140299</v>
          </cell>
          <cell r="AH672">
            <v>7120</v>
          </cell>
          <cell r="AI672">
            <v>21359</v>
          </cell>
          <cell r="AJ672">
            <v>107981</v>
          </cell>
          <cell r="AK672" t="str">
            <v>0</v>
          </cell>
          <cell r="AL672">
            <v>35075</v>
          </cell>
          <cell r="AM672">
            <v>0</v>
          </cell>
          <cell r="AN672" t="str">
            <v>0</v>
          </cell>
          <cell r="AO672">
            <v>311834</v>
          </cell>
          <cell r="AP672">
            <v>3581700</v>
          </cell>
          <cell r="AQ672">
            <v>0</v>
          </cell>
          <cell r="AR672">
            <v>0</v>
          </cell>
          <cell r="AS672" t="str">
            <v>0</v>
          </cell>
          <cell r="AT672" t="str">
            <v>0</v>
          </cell>
          <cell r="AU672" t="str">
            <v>062</v>
          </cell>
          <cell r="AV672" t="str">
            <v>DINAS PENDIDIKAN - PPPK</v>
          </cell>
          <cell r="AW672" t="str">
            <v>SDN ALALAK TENGAH 04</v>
          </cell>
          <cell r="AX672" t="str">
            <v>U - 08</v>
          </cell>
        </row>
        <row r="673">
          <cell r="A673" t="str">
            <v>198110082022212012</v>
          </cell>
          <cell r="B673" t="str">
            <v>DEWI SARTIKA, S.Pd</v>
          </cell>
          <cell r="C673" t="str">
            <v>6371044810810015</v>
          </cell>
          <cell r="D673" t="str">
            <v>08-Oct-81</v>
          </cell>
          <cell r="F673" t="str">
            <v>JFU</v>
          </cell>
          <cell r="G673" t="str">
            <v>00</v>
          </cell>
          <cell r="H673" t="str">
            <v>III/a</v>
          </cell>
          <cell r="I673" t="str">
            <v>P3K</v>
          </cell>
          <cell r="K673" t="str">
            <v>YA</v>
          </cell>
          <cell r="M673" t="str">
            <v>ABIDIN NOOR</v>
          </cell>
          <cell r="N673" t="str">
            <v>122</v>
          </cell>
          <cell r="O673" t="str">
            <v>BPD KALSEL</v>
          </cell>
          <cell r="P673" t="str">
            <v>167386275731000</v>
          </cell>
          <cell r="Q673" t="str">
            <v>0010301415248</v>
          </cell>
          <cell r="R673" t="str">
            <v>K2</v>
          </cell>
          <cell r="S673">
            <v>1</v>
          </cell>
          <cell r="T673">
            <v>1</v>
          </cell>
          <cell r="U673" t="str">
            <v>2</v>
          </cell>
          <cell r="V673">
            <v>2966500</v>
          </cell>
          <cell r="W673">
            <v>296650</v>
          </cell>
          <cell r="X673">
            <v>59330</v>
          </cell>
          <cell r="Y673">
            <v>355980</v>
          </cell>
          <cell r="Z673">
            <v>0</v>
          </cell>
          <cell r="AA673">
            <v>0</v>
          </cell>
          <cell r="AB673">
            <v>0</v>
          </cell>
          <cell r="AC673">
            <v>185000</v>
          </cell>
          <cell r="AD673">
            <v>217260</v>
          </cell>
          <cell r="AE673">
            <v>0</v>
          </cell>
          <cell r="AF673">
            <v>16</v>
          </cell>
          <cell r="AG673">
            <v>140299</v>
          </cell>
          <cell r="AH673">
            <v>7120</v>
          </cell>
          <cell r="AI673">
            <v>21359</v>
          </cell>
          <cell r="AJ673">
            <v>107981</v>
          </cell>
          <cell r="AK673" t="str">
            <v>0</v>
          </cell>
          <cell r="AL673">
            <v>35075</v>
          </cell>
          <cell r="AM673">
            <v>0</v>
          </cell>
          <cell r="AN673" t="str">
            <v>0</v>
          </cell>
          <cell r="AO673">
            <v>311834</v>
          </cell>
          <cell r="AP673">
            <v>3581700</v>
          </cell>
          <cell r="AQ673">
            <v>0</v>
          </cell>
          <cell r="AR673">
            <v>0</v>
          </cell>
          <cell r="AS673" t="str">
            <v>0</v>
          </cell>
          <cell r="AT673" t="str">
            <v>0</v>
          </cell>
          <cell r="AU673" t="str">
            <v>062</v>
          </cell>
          <cell r="AV673" t="str">
            <v>DINAS PENDIDIKAN - PPPK</v>
          </cell>
          <cell r="AW673" t="str">
            <v>SDN ALALAK UTARA 01</v>
          </cell>
          <cell r="AX673" t="str">
            <v>U - 09</v>
          </cell>
        </row>
        <row r="674">
          <cell r="A674" t="str">
            <v>198503052022212013</v>
          </cell>
          <cell r="B674" t="str">
            <v>REKHA ADELIDA SORAYA, S.Pd</v>
          </cell>
          <cell r="C674" t="str">
            <v>6371044503850013</v>
          </cell>
          <cell r="D674" t="str">
            <v>05-Mar-85</v>
          </cell>
          <cell r="F674" t="str">
            <v>JFU</v>
          </cell>
          <cell r="G674" t="str">
            <v>00</v>
          </cell>
          <cell r="H674" t="str">
            <v>III/a</v>
          </cell>
          <cell r="I674" t="str">
            <v>P3K</v>
          </cell>
          <cell r="K674" t="str">
            <v>YA</v>
          </cell>
          <cell r="L674" t="str">
            <v/>
          </cell>
          <cell r="M674" t="str">
            <v>H. SYAFWAN IRAWAN S, M.Pd</v>
          </cell>
          <cell r="N674" t="str">
            <v>122</v>
          </cell>
          <cell r="O674" t="str">
            <v>BPD KALSEL</v>
          </cell>
          <cell r="P674" t="str">
            <v>700253024731000</v>
          </cell>
          <cell r="Q674" t="str">
            <v>3200518895</v>
          </cell>
          <cell r="R674" t="str">
            <v>K3</v>
          </cell>
          <cell r="S674">
            <v>2</v>
          </cell>
          <cell r="T674">
            <v>1</v>
          </cell>
          <cell r="U674" t="str">
            <v>3</v>
          </cell>
          <cell r="V674">
            <v>2966500</v>
          </cell>
          <cell r="W674">
            <v>296650</v>
          </cell>
          <cell r="X674">
            <v>118660</v>
          </cell>
          <cell r="Y674">
            <v>415310</v>
          </cell>
          <cell r="Z674">
            <v>0</v>
          </cell>
          <cell r="AA674">
            <v>0</v>
          </cell>
          <cell r="AB674">
            <v>0</v>
          </cell>
          <cell r="AC674">
            <v>185000</v>
          </cell>
          <cell r="AD674">
            <v>289680</v>
          </cell>
          <cell r="AE674">
            <v>0</v>
          </cell>
          <cell r="AF674">
            <v>87</v>
          </cell>
          <cell r="AG674">
            <v>142672</v>
          </cell>
          <cell r="AH674">
            <v>7120</v>
          </cell>
          <cell r="AI674">
            <v>21359</v>
          </cell>
          <cell r="AJ674">
            <v>109909</v>
          </cell>
          <cell r="AK674" t="str">
            <v>0</v>
          </cell>
          <cell r="AL674">
            <v>35668</v>
          </cell>
          <cell r="AM674">
            <v>0</v>
          </cell>
          <cell r="AN674" t="str">
            <v>0</v>
          </cell>
          <cell r="AO674">
            <v>316728</v>
          </cell>
          <cell r="AP674">
            <v>3711000</v>
          </cell>
          <cell r="AQ674">
            <v>0</v>
          </cell>
          <cell r="AR674">
            <v>0</v>
          </cell>
          <cell r="AS674" t="str">
            <v>0</v>
          </cell>
          <cell r="AT674" t="str">
            <v>0</v>
          </cell>
          <cell r="AU674" t="str">
            <v>062</v>
          </cell>
          <cell r="AV674" t="str">
            <v>DINAS PENDIDIKAN - PPPK</v>
          </cell>
          <cell r="AW674" t="str">
            <v>SDN ALALAK UTARA 01</v>
          </cell>
          <cell r="AX674" t="str">
            <v>U - 09</v>
          </cell>
        </row>
        <row r="675">
          <cell r="A675" t="str">
            <v>198603292022211008</v>
          </cell>
          <cell r="B675" t="str">
            <v>TAUFIK HIDAYAT, S.Pd.I</v>
          </cell>
          <cell r="C675" t="str">
            <v>6371042903860007</v>
          </cell>
          <cell r="D675" t="str">
            <v>29-Mar-86</v>
          </cell>
          <cell r="F675" t="str">
            <v>JFU</v>
          </cell>
          <cell r="G675" t="str">
            <v>00</v>
          </cell>
          <cell r="H675" t="str">
            <v>III/a</v>
          </cell>
          <cell r="I675" t="str">
            <v>P3K</v>
          </cell>
          <cell r="K675" t="str">
            <v>YA</v>
          </cell>
          <cell r="M675" t="str">
            <v>LAILY NOOR AMALIA</v>
          </cell>
          <cell r="N675" t="str">
            <v>122</v>
          </cell>
          <cell r="O675" t="str">
            <v>BPD KALSEL</v>
          </cell>
          <cell r="P675" t="str">
            <v>167321744731000</v>
          </cell>
          <cell r="Q675" t="str">
            <v>0010301160155</v>
          </cell>
          <cell r="R675" t="str">
            <v>K3</v>
          </cell>
          <cell r="S675">
            <v>2</v>
          </cell>
          <cell r="T675">
            <v>1</v>
          </cell>
          <cell r="U675" t="str">
            <v>3</v>
          </cell>
          <cell r="V675">
            <v>2966500</v>
          </cell>
          <cell r="W675">
            <v>296650</v>
          </cell>
          <cell r="X675">
            <v>118660</v>
          </cell>
          <cell r="Y675">
            <v>415310</v>
          </cell>
          <cell r="Z675">
            <v>0</v>
          </cell>
          <cell r="AA675">
            <v>0</v>
          </cell>
          <cell r="AB675">
            <v>0</v>
          </cell>
          <cell r="AC675">
            <v>185000</v>
          </cell>
          <cell r="AD675">
            <v>289680</v>
          </cell>
          <cell r="AE675">
            <v>0</v>
          </cell>
          <cell r="AF675">
            <v>87</v>
          </cell>
          <cell r="AG675">
            <v>142672</v>
          </cell>
          <cell r="AH675">
            <v>7120</v>
          </cell>
          <cell r="AI675">
            <v>21359</v>
          </cell>
          <cell r="AJ675">
            <v>109909</v>
          </cell>
          <cell r="AK675" t="str">
            <v>0</v>
          </cell>
          <cell r="AL675">
            <v>35668</v>
          </cell>
          <cell r="AM675">
            <v>0</v>
          </cell>
          <cell r="AN675" t="str">
            <v>0</v>
          </cell>
          <cell r="AO675">
            <v>316728</v>
          </cell>
          <cell r="AP675">
            <v>3711000</v>
          </cell>
          <cell r="AQ675">
            <v>0</v>
          </cell>
          <cell r="AR675">
            <v>0</v>
          </cell>
          <cell r="AS675" t="str">
            <v>0</v>
          </cell>
          <cell r="AT675" t="str">
            <v>0</v>
          </cell>
          <cell r="AU675" t="str">
            <v>062</v>
          </cell>
          <cell r="AV675" t="str">
            <v>DINAS PENDIDIKAN - PPPK</v>
          </cell>
          <cell r="AW675" t="str">
            <v>SDN ALALAK UTARA 01</v>
          </cell>
          <cell r="AX675" t="str">
            <v>U - 09</v>
          </cell>
        </row>
        <row r="676">
          <cell r="A676" t="str">
            <v>199305142022212006</v>
          </cell>
          <cell r="B676" t="str">
            <v>FITRIANI, S.Pd</v>
          </cell>
          <cell r="C676" t="str">
            <v>6371045405930007</v>
          </cell>
          <cell r="D676" t="str">
            <v>14-May-93</v>
          </cell>
          <cell r="F676" t="str">
            <v>JFU</v>
          </cell>
          <cell r="G676" t="str">
            <v>00</v>
          </cell>
          <cell r="H676" t="str">
            <v>III/a</v>
          </cell>
          <cell r="I676" t="str">
            <v>P3K</v>
          </cell>
          <cell r="K676" t="str">
            <v>TIDAK</v>
          </cell>
          <cell r="N676" t="str">
            <v>122</v>
          </cell>
          <cell r="O676" t="str">
            <v>BPD KALSEL</v>
          </cell>
          <cell r="P676" t="str">
            <v>412659682731000</v>
          </cell>
          <cell r="Q676" t="str">
            <v>3200522698</v>
          </cell>
          <cell r="R676" t="str">
            <v>T0</v>
          </cell>
          <cell r="S676">
            <v>0</v>
          </cell>
          <cell r="T676">
            <v>0</v>
          </cell>
          <cell r="U676" t="str">
            <v>0</v>
          </cell>
          <cell r="V676">
            <v>2966500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185000</v>
          </cell>
          <cell r="AD676">
            <v>72420</v>
          </cell>
          <cell r="AE676">
            <v>0</v>
          </cell>
          <cell r="AF676">
            <v>6</v>
          </cell>
          <cell r="AG676">
            <v>126060</v>
          </cell>
          <cell r="AH676">
            <v>7120</v>
          </cell>
          <cell r="AI676">
            <v>21359</v>
          </cell>
          <cell r="AJ676">
            <v>96411</v>
          </cell>
          <cell r="AK676" t="str">
            <v>0</v>
          </cell>
          <cell r="AL676">
            <v>31515</v>
          </cell>
          <cell r="AM676">
            <v>0</v>
          </cell>
          <cell r="AN676" t="str">
            <v>0</v>
          </cell>
          <cell r="AO676">
            <v>282465</v>
          </cell>
          <cell r="AP676">
            <v>3096000</v>
          </cell>
          <cell r="AQ676">
            <v>0</v>
          </cell>
          <cell r="AR676">
            <v>0</v>
          </cell>
          <cell r="AS676" t="str">
            <v>0</v>
          </cell>
          <cell r="AT676" t="str">
            <v>0</v>
          </cell>
          <cell r="AU676" t="str">
            <v>062</v>
          </cell>
          <cell r="AV676" t="str">
            <v>DINAS PENDIDIKAN - PPPK</v>
          </cell>
          <cell r="AW676" t="str">
            <v>SDN ALALAK UTARA 01</v>
          </cell>
          <cell r="AX676" t="str">
            <v>U - 09</v>
          </cell>
        </row>
        <row r="677">
          <cell r="A677" t="str">
            <v>199402102022212007</v>
          </cell>
          <cell r="B677" t="str">
            <v>IRMA WIDAYATI, S.Pd</v>
          </cell>
          <cell r="C677" t="str">
            <v>6371045002940002</v>
          </cell>
          <cell r="D677" t="str">
            <v>10-Feb-94</v>
          </cell>
          <cell r="F677" t="str">
            <v>JFU</v>
          </cell>
          <cell r="G677" t="str">
            <v>00</v>
          </cell>
          <cell r="H677" t="str">
            <v>III/a</v>
          </cell>
          <cell r="I677" t="str">
            <v>P3K</v>
          </cell>
          <cell r="K677" t="str">
            <v>YA</v>
          </cell>
          <cell r="M677" t="str">
            <v>RAHMATTULLAH</v>
          </cell>
          <cell r="N677" t="str">
            <v>122</v>
          </cell>
          <cell r="O677" t="str">
            <v>BPD KALSEL</v>
          </cell>
          <cell r="P677" t="str">
            <v>858654213731000</v>
          </cell>
          <cell r="Q677" t="str">
            <v>0320301017479</v>
          </cell>
          <cell r="R677" t="str">
            <v>K2</v>
          </cell>
          <cell r="S677">
            <v>1</v>
          </cell>
          <cell r="T677">
            <v>1</v>
          </cell>
          <cell r="U677" t="str">
            <v>2</v>
          </cell>
          <cell r="V677">
            <v>2966500</v>
          </cell>
          <cell r="W677">
            <v>296650</v>
          </cell>
          <cell r="X677">
            <v>59330</v>
          </cell>
          <cell r="Y677">
            <v>355980</v>
          </cell>
          <cell r="Z677">
            <v>0</v>
          </cell>
          <cell r="AA677">
            <v>0</v>
          </cell>
          <cell r="AB677">
            <v>0</v>
          </cell>
          <cell r="AC677">
            <v>185000</v>
          </cell>
          <cell r="AD677">
            <v>217260</v>
          </cell>
          <cell r="AE677">
            <v>0</v>
          </cell>
          <cell r="AF677">
            <v>16</v>
          </cell>
          <cell r="AG677">
            <v>140299</v>
          </cell>
          <cell r="AH677">
            <v>7120</v>
          </cell>
          <cell r="AI677">
            <v>21359</v>
          </cell>
          <cell r="AJ677">
            <v>107981</v>
          </cell>
          <cell r="AK677" t="str">
            <v>0</v>
          </cell>
          <cell r="AL677">
            <v>35075</v>
          </cell>
          <cell r="AM677">
            <v>0</v>
          </cell>
          <cell r="AN677" t="str">
            <v>0</v>
          </cell>
          <cell r="AO677">
            <v>311834</v>
          </cell>
          <cell r="AP677">
            <v>3581700</v>
          </cell>
          <cell r="AQ677">
            <v>0</v>
          </cell>
          <cell r="AR677">
            <v>0</v>
          </cell>
          <cell r="AS677" t="str">
            <v>0</v>
          </cell>
          <cell r="AT677" t="str">
            <v>0</v>
          </cell>
          <cell r="AU677" t="str">
            <v>062</v>
          </cell>
          <cell r="AV677" t="str">
            <v>DINAS PENDIDIKAN - PPPK</v>
          </cell>
          <cell r="AW677" t="str">
            <v>SDN ALALAK UTARA 01</v>
          </cell>
          <cell r="AX677" t="str">
            <v>U - 09</v>
          </cell>
        </row>
        <row r="678">
          <cell r="A678" t="str">
            <v>199706152022211001</v>
          </cell>
          <cell r="B678" t="str">
            <v>ANDRE FERDIAN, S.Pd</v>
          </cell>
          <cell r="C678" t="str">
            <v>6306081506970003</v>
          </cell>
          <cell r="D678" t="str">
            <v>15-Jun-97</v>
          </cell>
          <cell r="F678" t="str">
            <v>JFU</v>
          </cell>
          <cell r="G678" t="str">
            <v>00</v>
          </cell>
          <cell r="H678" t="str">
            <v>III/a</v>
          </cell>
          <cell r="I678" t="str">
            <v>P3K</v>
          </cell>
          <cell r="K678" t="str">
            <v>YA</v>
          </cell>
          <cell r="L678" t="str">
            <v/>
          </cell>
          <cell r="M678" t="str">
            <v>apt. RAHMI, S.Farm</v>
          </cell>
          <cell r="N678" t="str">
            <v>122</v>
          </cell>
          <cell r="O678" t="str">
            <v>BPD KALSEL</v>
          </cell>
          <cell r="P678" t="str">
            <v>414704957731000</v>
          </cell>
          <cell r="Q678" t="str">
            <v>3200582078</v>
          </cell>
          <cell r="R678" t="str">
            <v>K1</v>
          </cell>
          <cell r="S678">
            <v>0</v>
          </cell>
          <cell r="T678">
            <v>1</v>
          </cell>
          <cell r="U678" t="str">
            <v>1</v>
          </cell>
          <cell r="V678">
            <v>2966500</v>
          </cell>
          <cell r="W678">
            <v>296650</v>
          </cell>
          <cell r="X678">
            <v>0</v>
          </cell>
          <cell r="Y678">
            <v>296650</v>
          </cell>
          <cell r="Z678">
            <v>0</v>
          </cell>
          <cell r="AA678">
            <v>0</v>
          </cell>
          <cell r="AB678">
            <v>0</v>
          </cell>
          <cell r="AC678">
            <v>185000</v>
          </cell>
          <cell r="AD678">
            <v>144840</v>
          </cell>
          <cell r="AE678">
            <v>0</v>
          </cell>
          <cell r="AF678">
            <v>44</v>
          </cell>
          <cell r="AG678">
            <v>137926</v>
          </cell>
          <cell r="AH678">
            <v>7120</v>
          </cell>
          <cell r="AI678">
            <v>21359</v>
          </cell>
          <cell r="AJ678">
            <v>106052</v>
          </cell>
          <cell r="AK678" t="str">
            <v>0</v>
          </cell>
          <cell r="AL678">
            <v>34482</v>
          </cell>
          <cell r="AM678">
            <v>0</v>
          </cell>
          <cell r="AN678" t="str">
            <v>0</v>
          </cell>
          <cell r="AO678">
            <v>306939</v>
          </cell>
          <cell r="AP678">
            <v>3452500</v>
          </cell>
          <cell r="AQ678">
            <v>0</v>
          </cell>
          <cell r="AR678">
            <v>0</v>
          </cell>
          <cell r="AS678" t="str">
            <v>0</v>
          </cell>
          <cell r="AT678" t="str">
            <v>0</v>
          </cell>
          <cell r="AU678" t="str">
            <v>062</v>
          </cell>
          <cell r="AV678" t="str">
            <v>DINAS PENDIDIKAN - PPPK</v>
          </cell>
          <cell r="AW678" t="str">
            <v>SDN ALALAK UTARA 01</v>
          </cell>
          <cell r="AX678" t="str">
            <v>U - 09</v>
          </cell>
        </row>
        <row r="679">
          <cell r="A679" t="str">
            <v>199809052022212003</v>
          </cell>
          <cell r="B679" t="str">
            <v>JULIATI SARI, S.Pd</v>
          </cell>
          <cell r="C679" t="str">
            <v>6371044809980009</v>
          </cell>
          <cell r="D679" t="str">
            <v>05-Sep-98</v>
          </cell>
          <cell r="F679" t="str">
            <v>JFU</v>
          </cell>
          <cell r="G679" t="str">
            <v>00</v>
          </cell>
          <cell r="H679" t="str">
            <v>III/a</v>
          </cell>
          <cell r="I679" t="str">
            <v>P3K</v>
          </cell>
          <cell r="K679" t="str">
            <v>TIDAK</v>
          </cell>
          <cell r="N679" t="str">
            <v>122</v>
          </cell>
          <cell r="O679" t="str">
            <v>BPD KALSEL</v>
          </cell>
          <cell r="P679" t="str">
            <v>637147489731000</v>
          </cell>
          <cell r="Q679" t="str">
            <v>0010301488574</v>
          </cell>
          <cell r="R679" t="str">
            <v>T0</v>
          </cell>
          <cell r="S679">
            <v>0</v>
          </cell>
          <cell r="T679">
            <v>0</v>
          </cell>
          <cell r="U679" t="str">
            <v>0</v>
          </cell>
          <cell r="V679">
            <v>2966500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185000</v>
          </cell>
          <cell r="AD679">
            <v>72420</v>
          </cell>
          <cell r="AE679">
            <v>0</v>
          </cell>
          <cell r="AF679">
            <v>6</v>
          </cell>
          <cell r="AG679">
            <v>126060</v>
          </cell>
          <cell r="AH679">
            <v>7120</v>
          </cell>
          <cell r="AI679">
            <v>21359</v>
          </cell>
          <cell r="AJ679">
            <v>96411</v>
          </cell>
          <cell r="AK679" t="str">
            <v>0</v>
          </cell>
          <cell r="AL679">
            <v>31515</v>
          </cell>
          <cell r="AM679">
            <v>0</v>
          </cell>
          <cell r="AN679" t="str">
            <v>0</v>
          </cell>
          <cell r="AO679">
            <v>282465</v>
          </cell>
          <cell r="AP679">
            <v>3096000</v>
          </cell>
          <cell r="AQ679">
            <v>0</v>
          </cell>
          <cell r="AR679">
            <v>0</v>
          </cell>
          <cell r="AS679" t="str">
            <v>0</v>
          </cell>
          <cell r="AT679" t="str">
            <v>0</v>
          </cell>
          <cell r="AU679" t="str">
            <v>062</v>
          </cell>
          <cell r="AV679" t="str">
            <v>DINAS PENDIDIKAN - PPPK</v>
          </cell>
          <cell r="AW679" t="str">
            <v>SDN ALALAK UTARA 01</v>
          </cell>
          <cell r="AX679" t="str">
            <v>U - 09</v>
          </cell>
        </row>
        <row r="680">
          <cell r="A680" t="str">
            <v>198603022022212017</v>
          </cell>
          <cell r="B680" t="str">
            <v>RUSMILAWATI, S.Pd</v>
          </cell>
          <cell r="C680" t="str">
            <v>6371034203860010</v>
          </cell>
          <cell r="D680" t="str">
            <v>02-Mar-86</v>
          </cell>
          <cell r="F680" t="str">
            <v>JFU</v>
          </cell>
          <cell r="G680" t="str">
            <v>00</v>
          </cell>
          <cell r="H680" t="str">
            <v>III/a</v>
          </cell>
          <cell r="I680" t="str">
            <v>P3K</v>
          </cell>
          <cell r="K680" t="str">
            <v>YA</v>
          </cell>
          <cell r="M680" t="str">
            <v>MUHAMMAD RIDUAN</v>
          </cell>
          <cell r="N680" t="str">
            <v>122</v>
          </cell>
          <cell r="O680" t="str">
            <v>BPD KALSEL</v>
          </cell>
          <cell r="P680" t="str">
            <v>167358175731000</v>
          </cell>
          <cell r="Q680" t="str">
            <v>3200502417</v>
          </cell>
          <cell r="R680" t="str">
            <v>K3</v>
          </cell>
          <cell r="S680">
            <v>2</v>
          </cell>
          <cell r="T680">
            <v>1</v>
          </cell>
          <cell r="U680" t="str">
            <v>3</v>
          </cell>
          <cell r="V680">
            <v>2966500</v>
          </cell>
          <cell r="W680">
            <v>296650</v>
          </cell>
          <cell r="X680">
            <v>118660</v>
          </cell>
          <cell r="Y680">
            <v>415310</v>
          </cell>
          <cell r="Z680">
            <v>0</v>
          </cell>
          <cell r="AA680">
            <v>0</v>
          </cell>
          <cell r="AB680">
            <v>0</v>
          </cell>
          <cell r="AC680">
            <v>185000</v>
          </cell>
          <cell r="AD680">
            <v>289680</v>
          </cell>
          <cell r="AE680">
            <v>0</v>
          </cell>
          <cell r="AF680">
            <v>87</v>
          </cell>
          <cell r="AG680">
            <v>142672</v>
          </cell>
          <cell r="AH680">
            <v>7120</v>
          </cell>
          <cell r="AI680">
            <v>21359</v>
          </cell>
          <cell r="AJ680">
            <v>109909</v>
          </cell>
          <cell r="AK680" t="str">
            <v>0</v>
          </cell>
          <cell r="AL680">
            <v>35668</v>
          </cell>
          <cell r="AM680">
            <v>0</v>
          </cell>
          <cell r="AN680" t="str">
            <v>0</v>
          </cell>
          <cell r="AO680">
            <v>316728</v>
          </cell>
          <cell r="AP680">
            <v>3711000</v>
          </cell>
          <cell r="AQ680">
            <v>0</v>
          </cell>
          <cell r="AR680">
            <v>0</v>
          </cell>
          <cell r="AS680" t="str">
            <v>0</v>
          </cell>
          <cell r="AT680" t="str">
            <v>0</v>
          </cell>
          <cell r="AU680" t="str">
            <v>062</v>
          </cell>
          <cell r="AV680" t="str">
            <v>DINAS PENDIDIKAN - PPPK</v>
          </cell>
          <cell r="AW680" t="str">
            <v>SDN ALALAK UTARA 02</v>
          </cell>
          <cell r="AX680" t="str">
            <v>U - 10</v>
          </cell>
        </row>
        <row r="681">
          <cell r="A681" t="str">
            <v>197609232022212004</v>
          </cell>
          <cell r="B681" t="str">
            <v>FITRIA SEPTIANI, S.Pd</v>
          </cell>
          <cell r="C681" t="str">
            <v>6371046309760008</v>
          </cell>
          <cell r="D681" t="str">
            <v>23-Sep-76</v>
          </cell>
          <cell r="F681" t="str">
            <v>JFU</v>
          </cell>
          <cell r="G681" t="str">
            <v>00</v>
          </cell>
          <cell r="H681" t="str">
            <v>III/a</v>
          </cell>
          <cell r="I681" t="str">
            <v>P3K</v>
          </cell>
          <cell r="K681" t="str">
            <v>TIDAK</v>
          </cell>
          <cell r="N681" t="str">
            <v>122</v>
          </cell>
          <cell r="O681" t="str">
            <v>BPD KALSEL</v>
          </cell>
          <cell r="P681" t="str">
            <v>167356757731000</v>
          </cell>
          <cell r="Q681" t="str">
            <v>0010301148023</v>
          </cell>
          <cell r="R681" t="str">
            <v>T0</v>
          </cell>
          <cell r="S681">
            <v>0</v>
          </cell>
          <cell r="T681">
            <v>0</v>
          </cell>
          <cell r="U681" t="str">
            <v>0</v>
          </cell>
          <cell r="V681">
            <v>2966500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185000</v>
          </cell>
          <cell r="AD681">
            <v>72420</v>
          </cell>
          <cell r="AE681">
            <v>0</v>
          </cell>
          <cell r="AF681">
            <v>6</v>
          </cell>
          <cell r="AG681">
            <v>126060</v>
          </cell>
          <cell r="AH681">
            <v>7120</v>
          </cell>
          <cell r="AI681">
            <v>21359</v>
          </cell>
          <cell r="AJ681">
            <v>96411</v>
          </cell>
          <cell r="AK681" t="str">
            <v>0</v>
          </cell>
          <cell r="AL681">
            <v>31515</v>
          </cell>
          <cell r="AM681">
            <v>0</v>
          </cell>
          <cell r="AN681" t="str">
            <v>0</v>
          </cell>
          <cell r="AO681">
            <v>282465</v>
          </cell>
          <cell r="AP681">
            <v>3096000</v>
          </cell>
          <cell r="AQ681">
            <v>0</v>
          </cell>
          <cell r="AR681">
            <v>0</v>
          </cell>
          <cell r="AS681" t="str">
            <v>0</v>
          </cell>
          <cell r="AT681" t="str">
            <v>0</v>
          </cell>
          <cell r="AU681" t="str">
            <v>062</v>
          </cell>
          <cell r="AV681" t="str">
            <v>DINAS PENDIDIKAN - PPPK</v>
          </cell>
          <cell r="AW681" t="str">
            <v>SDN ANTASAN KECIL TIMUR 01</v>
          </cell>
          <cell r="AX681" t="str">
            <v>U - 12</v>
          </cell>
        </row>
        <row r="682">
          <cell r="A682" t="str">
            <v>198702062022212003</v>
          </cell>
          <cell r="B682" t="str">
            <v>HAIRUNNISA, S.Pd</v>
          </cell>
          <cell r="C682" t="str">
            <v>6371044602870012</v>
          </cell>
          <cell r="D682" t="str">
            <v>06-Feb-87</v>
          </cell>
          <cell r="F682" t="str">
            <v>JFU</v>
          </cell>
          <cell r="G682" t="str">
            <v>00</v>
          </cell>
          <cell r="H682" t="str">
            <v>III/a</v>
          </cell>
          <cell r="I682" t="str">
            <v>P3K</v>
          </cell>
          <cell r="K682" t="str">
            <v>TIDAK</v>
          </cell>
          <cell r="N682" t="str">
            <v>122</v>
          </cell>
          <cell r="O682" t="str">
            <v>BPD KALSEL</v>
          </cell>
          <cell r="P682" t="str">
            <v>167253673731000</v>
          </cell>
          <cell r="Q682" t="str">
            <v>0010301357603</v>
          </cell>
          <cell r="R682" t="str">
            <v>T0</v>
          </cell>
          <cell r="S682">
            <v>0</v>
          </cell>
          <cell r="T682">
            <v>0</v>
          </cell>
          <cell r="U682" t="str">
            <v>0</v>
          </cell>
          <cell r="V682">
            <v>2966500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185000</v>
          </cell>
          <cell r="AD682">
            <v>72420</v>
          </cell>
          <cell r="AE682">
            <v>0</v>
          </cell>
          <cell r="AF682">
            <v>6</v>
          </cell>
          <cell r="AG682">
            <v>126060</v>
          </cell>
          <cell r="AH682">
            <v>7120</v>
          </cell>
          <cell r="AI682">
            <v>21359</v>
          </cell>
          <cell r="AJ682">
            <v>96411</v>
          </cell>
          <cell r="AK682" t="str">
            <v>0</v>
          </cell>
          <cell r="AL682">
            <v>31515</v>
          </cell>
          <cell r="AM682">
            <v>0</v>
          </cell>
          <cell r="AN682" t="str">
            <v>0</v>
          </cell>
          <cell r="AO682">
            <v>282465</v>
          </cell>
          <cell r="AP682">
            <v>3096000</v>
          </cell>
          <cell r="AQ682">
            <v>0</v>
          </cell>
          <cell r="AR682">
            <v>0</v>
          </cell>
          <cell r="AS682" t="str">
            <v>0</v>
          </cell>
          <cell r="AT682" t="str">
            <v>0</v>
          </cell>
          <cell r="AU682" t="str">
            <v>062</v>
          </cell>
          <cell r="AV682" t="str">
            <v>DINAS PENDIDIKAN - PPPK</v>
          </cell>
          <cell r="AW682" t="str">
            <v>SDN ANTASAN KECIL TIMUR 01</v>
          </cell>
          <cell r="AX682" t="str">
            <v>U - 12</v>
          </cell>
        </row>
        <row r="683">
          <cell r="A683" t="str">
            <v>198705082022212008</v>
          </cell>
          <cell r="B683" t="str">
            <v>JUWITA MAIRISKA RAMADINA, S.Pd</v>
          </cell>
          <cell r="C683" t="str">
            <v>6371054805870008</v>
          </cell>
          <cell r="D683" t="str">
            <v>08-May-87</v>
          </cell>
          <cell r="F683" t="str">
            <v>JFU</v>
          </cell>
          <cell r="G683" t="str">
            <v>00</v>
          </cell>
          <cell r="H683" t="str">
            <v>III/a</v>
          </cell>
          <cell r="I683" t="str">
            <v>P3K</v>
          </cell>
          <cell r="K683" t="str">
            <v>YA</v>
          </cell>
          <cell r="M683" t="str">
            <v>RACHMAT FIRNADI, ST</v>
          </cell>
          <cell r="N683" t="str">
            <v>122</v>
          </cell>
          <cell r="O683" t="str">
            <v>BPD KALSEL</v>
          </cell>
          <cell r="P683" t="str">
            <v>739278497731000</v>
          </cell>
          <cell r="Q683" t="str">
            <v>0310319034588</v>
          </cell>
          <cell r="R683" t="str">
            <v>K3</v>
          </cell>
          <cell r="S683">
            <v>2</v>
          </cell>
          <cell r="T683">
            <v>1</v>
          </cell>
          <cell r="U683" t="str">
            <v>3</v>
          </cell>
          <cell r="V683">
            <v>2966500</v>
          </cell>
          <cell r="W683">
            <v>296650</v>
          </cell>
          <cell r="X683">
            <v>118660</v>
          </cell>
          <cell r="Y683">
            <v>415310</v>
          </cell>
          <cell r="Z683">
            <v>0</v>
          </cell>
          <cell r="AA683">
            <v>0</v>
          </cell>
          <cell r="AB683">
            <v>0</v>
          </cell>
          <cell r="AC683">
            <v>185000</v>
          </cell>
          <cell r="AD683">
            <v>289680</v>
          </cell>
          <cell r="AE683">
            <v>0</v>
          </cell>
          <cell r="AF683">
            <v>87</v>
          </cell>
          <cell r="AG683">
            <v>142672</v>
          </cell>
          <cell r="AH683">
            <v>7120</v>
          </cell>
          <cell r="AI683">
            <v>21359</v>
          </cell>
          <cell r="AJ683">
            <v>109909</v>
          </cell>
          <cell r="AK683" t="str">
            <v>0</v>
          </cell>
          <cell r="AL683">
            <v>35668</v>
          </cell>
          <cell r="AM683">
            <v>0</v>
          </cell>
          <cell r="AN683" t="str">
            <v>0</v>
          </cell>
          <cell r="AO683">
            <v>316728</v>
          </cell>
          <cell r="AP683">
            <v>3711000</v>
          </cell>
          <cell r="AQ683">
            <v>0</v>
          </cell>
          <cell r="AR683">
            <v>0</v>
          </cell>
          <cell r="AS683" t="str">
            <v>0</v>
          </cell>
          <cell r="AT683" t="str">
            <v>0</v>
          </cell>
          <cell r="AU683" t="str">
            <v>062</v>
          </cell>
          <cell r="AV683" t="str">
            <v>DINAS PENDIDIKAN - PPPK</v>
          </cell>
          <cell r="AW683" t="str">
            <v>SDN ANTASAN KECIL TIMUR 01</v>
          </cell>
          <cell r="AX683" t="str">
            <v>U - 12</v>
          </cell>
        </row>
        <row r="684">
          <cell r="A684" t="str">
            <v>199001122022212006</v>
          </cell>
          <cell r="B684" t="str">
            <v>SYAIDATUL ASYIAH, S.Pd</v>
          </cell>
          <cell r="C684" t="str">
            <v>6371045201900006</v>
          </cell>
          <cell r="D684" t="str">
            <v>12-Jan-90</v>
          </cell>
          <cell r="F684" t="str">
            <v>JFU</v>
          </cell>
          <cell r="G684" t="str">
            <v>00</v>
          </cell>
          <cell r="H684" t="str">
            <v>III/a</v>
          </cell>
          <cell r="I684" t="str">
            <v>P3K</v>
          </cell>
          <cell r="K684" t="str">
            <v>YA</v>
          </cell>
          <cell r="M684" t="str">
            <v>IBRAHIM</v>
          </cell>
          <cell r="N684" t="str">
            <v>122</v>
          </cell>
          <cell r="O684" t="str">
            <v>BPD KALSEL</v>
          </cell>
          <cell r="P684" t="str">
            <v>814922225731000</v>
          </cell>
          <cell r="Q684" t="str">
            <v>0010301062743</v>
          </cell>
          <cell r="R684" t="str">
            <v>K3</v>
          </cell>
          <cell r="S684">
            <v>2</v>
          </cell>
          <cell r="T684">
            <v>1</v>
          </cell>
          <cell r="U684" t="str">
            <v>3</v>
          </cell>
          <cell r="V684">
            <v>2966500</v>
          </cell>
          <cell r="W684">
            <v>296650</v>
          </cell>
          <cell r="X684">
            <v>118660</v>
          </cell>
          <cell r="Y684">
            <v>415310</v>
          </cell>
          <cell r="Z684">
            <v>0</v>
          </cell>
          <cell r="AA684">
            <v>0</v>
          </cell>
          <cell r="AB684">
            <v>0</v>
          </cell>
          <cell r="AC684">
            <v>185000</v>
          </cell>
          <cell r="AD684">
            <v>289680</v>
          </cell>
          <cell r="AE684">
            <v>0</v>
          </cell>
          <cell r="AF684">
            <v>87</v>
          </cell>
          <cell r="AG684">
            <v>142672</v>
          </cell>
          <cell r="AH684">
            <v>7120</v>
          </cell>
          <cell r="AI684">
            <v>21359</v>
          </cell>
          <cell r="AJ684">
            <v>109909</v>
          </cell>
          <cell r="AK684" t="str">
            <v>0</v>
          </cell>
          <cell r="AL684">
            <v>35668</v>
          </cell>
          <cell r="AM684">
            <v>0</v>
          </cell>
          <cell r="AN684" t="str">
            <v>0</v>
          </cell>
          <cell r="AO684">
            <v>316728</v>
          </cell>
          <cell r="AP684">
            <v>3711000</v>
          </cell>
          <cell r="AQ684">
            <v>0</v>
          </cell>
          <cell r="AR684">
            <v>0</v>
          </cell>
          <cell r="AS684" t="str">
            <v>0</v>
          </cell>
          <cell r="AT684" t="str">
            <v>0</v>
          </cell>
          <cell r="AU684" t="str">
            <v>062</v>
          </cell>
          <cell r="AV684" t="str">
            <v>DINAS PENDIDIKAN - PPPK</v>
          </cell>
          <cell r="AW684" t="str">
            <v>SDN ANTASAN KECIL TIMUR 01</v>
          </cell>
          <cell r="AX684" t="str">
            <v>U - 12</v>
          </cell>
        </row>
        <row r="685">
          <cell r="A685" t="str">
            <v>199105182022212011</v>
          </cell>
          <cell r="B685" t="str">
            <v>RIDHA, S.Pd.</v>
          </cell>
          <cell r="C685" t="str">
            <v>6371045805910004</v>
          </cell>
          <cell r="D685" t="str">
            <v>18-May-91</v>
          </cell>
          <cell r="F685" t="str">
            <v>JFU</v>
          </cell>
          <cell r="G685" t="str">
            <v>00</v>
          </cell>
          <cell r="H685" t="str">
            <v>III/a</v>
          </cell>
          <cell r="I685" t="str">
            <v>P3K</v>
          </cell>
          <cell r="K685" t="str">
            <v>TIDAK</v>
          </cell>
          <cell r="N685" t="str">
            <v>122</v>
          </cell>
          <cell r="O685" t="str">
            <v>BPD KALSEL</v>
          </cell>
          <cell r="P685" t="str">
            <v>847787736731000</v>
          </cell>
          <cell r="Q685" t="str">
            <v>0170301032553</v>
          </cell>
          <cell r="R685" t="str">
            <v>T0</v>
          </cell>
          <cell r="S685">
            <v>0</v>
          </cell>
          <cell r="T685">
            <v>0</v>
          </cell>
          <cell r="U685" t="str">
            <v>0</v>
          </cell>
          <cell r="V685">
            <v>2966500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185000</v>
          </cell>
          <cell r="AD685">
            <v>72420</v>
          </cell>
          <cell r="AE685">
            <v>0</v>
          </cell>
          <cell r="AF685">
            <v>6</v>
          </cell>
          <cell r="AG685">
            <v>126060</v>
          </cell>
          <cell r="AH685">
            <v>7120</v>
          </cell>
          <cell r="AI685">
            <v>21359</v>
          </cell>
          <cell r="AJ685">
            <v>96411</v>
          </cell>
          <cell r="AK685" t="str">
            <v>0</v>
          </cell>
          <cell r="AL685">
            <v>31515</v>
          </cell>
          <cell r="AM685">
            <v>0</v>
          </cell>
          <cell r="AN685" t="str">
            <v>0</v>
          </cell>
          <cell r="AO685">
            <v>282465</v>
          </cell>
          <cell r="AP685">
            <v>3096000</v>
          </cell>
          <cell r="AQ685">
            <v>0</v>
          </cell>
          <cell r="AR685">
            <v>0</v>
          </cell>
          <cell r="AS685" t="str">
            <v>0</v>
          </cell>
          <cell r="AT685" t="str">
            <v>0</v>
          </cell>
          <cell r="AU685" t="str">
            <v>062</v>
          </cell>
          <cell r="AV685" t="str">
            <v>DINAS PENDIDIKAN - PPPK</v>
          </cell>
          <cell r="AW685" t="str">
            <v>SDN ANTASAN KECIL TIMUR 01</v>
          </cell>
          <cell r="AX685" t="str">
            <v>U - 12</v>
          </cell>
        </row>
        <row r="686">
          <cell r="A686" t="str">
            <v>199212142022211003</v>
          </cell>
          <cell r="B686" t="str">
            <v>HENDRI, S.Pd</v>
          </cell>
          <cell r="C686" t="str">
            <v>6371041412920004</v>
          </cell>
          <cell r="D686" t="str">
            <v>14-Dec-92</v>
          </cell>
          <cell r="F686" t="str">
            <v>JFU</v>
          </cell>
          <cell r="G686" t="str">
            <v>00</v>
          </cell>
          <cell r="H686" t="str">
            <v>III/a</v>
          </cell>
          <cell r="I686" t="str">
            <v>P3K</v>
          </cell>
          <cell r="K686" t="str">
            <v>TIDAK</v>
          </cell>
          <cell r="N686" t="str">
            <v>122</v>
          </cell>
          <cell r="O686" t="str">
            <v>BPD KALSEL</v>
          </cell>
          <cell r="P686" t="str">
            <v>843995309731000</v>
          </cell>
          <cell r="Q686" t="str">
            <v>0010301357707</v>
          </cell>
          <cell r="R686" t="str">
            <v>T0</v>
          </cell>
          <cell r="S686">
            <v>0</v>
          </cell>
          <cell r="T686">
            <v>0</v>
          </cell>
          <cell r="U686" t="str">
            <v>0</v>
          </cell>
          <cell r="V686">
            <v>2966500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185000</v>
          </cell>
          <cell r="AD686">
            <v>72420</v>
          </cell>
          <cell r="AE686">
            <v>0</v>
          </cell>
          <cell r="AF686">
            <v>6</v>
          </cell>
          <cell r="AG686">
            <v>126060</v>
          </cell>
          <cell r="AH686">
            <v>7120</v>
          </cell>
          <cell r="AI686">
            <v>21359</v>
          </cell>
          <cell r="AJ686">
            <v>96411</v>
          </cell>
          <cell r="AK686" t="str">
            <v>0</v>
          </cell>
          <cell r="AL686">
            <v>31515</v>
          </cell>
          <cell r="AM686">
            <v>0</v>
          </cell>
          <cell r="AN686" t="str">
            <v>0</v>
          </cell>
          <cell r="AO686">
            <v>282465</v>
          </cell>
          <cell r="AP686">
            <v>3096000</v>
          </cell>
          <cell r="AQ686">
            <v>0</v>
          </cell>
          <cell r="AR686">
            <v>0</v>
          </cell>
          <cell r="AS686" t="str">
            <v>0</v>
          </cell>
          <cell r="AT686" t="str">
            <v>0</v>
          </cell>
          <cell r="AU686" t="str">
            <v>062</v>
          </cell>
          <cell r="AV686" t="str">
            <v>DINAS PENDIDIKAN - PPPK</v>
          </cell>
          <cell r="AW686" t="str">
            <v>SDN ANTASAN KECIL TIMUR 01</v>
          </cell>
          <cell r="AX686" t="str">
            <v>U - 12</v>
          </cell>
        </row>
        <row r="687">
          <cell r="A687" t="str">
            <v>199506142022211004</v>
          </cell>
          <cell r="B687" t="str">
            <v>MUHAMMAD FITRI, S.Pd</v>
          </cell>
          <cell r="C687" t="str">
            <v>6371011406950003</v>
          </cell>
          <cell r="D687" t="str">
            <v>14-Jun-95</v>
          </cell>
          <cell r="F687" t="str">
            <v>JFU</v>
          </cell>
          <cell r="G687" t="str">
            <v>00</v>
          </cell>
          <cell r="H687" t="str">
            <v>III/a</v>
          </cell>
          <cell r="I687" t="str">
            <v>P3K</v>
          </cell>
          <cell r="K687" t="str">
            <v>YA</v>
          </cell>
          <cell r="M687" t="str">
            <v>PUTRI ERVINA ULFAH</v>
          </cell>
          <cell r="N687" t="str">
            <v>122</v>
          </cell>
          <cell r="O687" t="str">
            <v>BPD KALSEL</v>
          </cell>
          <cell r="P687" t="str">
            <v>954341269736000</v>
          </cell>
          <cell r="Q687" t="str">
            <v>0010301471701</v>
          </cell>
          <cell r="R687" t="str">
            <v>K2</v>
          </cell>
          <cell r="S687">
            <v>1</v>
          </cell>
          <cell r="T687">
            <v>1</v>
          </cell>
          <cell r="U687" t="str">
            <v>2</v>
          </cell>
          <cell r="V687">
            <v>2966500</v>
          </cell>
          <cell r="W687">
            <v>296650</v>
          </cell>
          <cell r="X687">
            <v>59330</v>
          </cell>
          <cell r="Y687">
            <v>355980</v>
          </cell>
          <cell r="Z687">
            <v>0</v>
          </cell>
          <cell r="AA687">
            <v>0</v>
          </cell>
          <cell r="AB687">
            <v>0</v>
          </cell>
          <cell r="AC687">
            <v>185000</v>
          </cell>
          <cell r="AD687">
            <v>217260</v>
          </cell>
          <cell r="AE687">
            <v>0</v>
          </cell>
          <cell r="AF687">
            <v>16</v>
          </cell>
          <cell r="AG687">
            <v>140299</v>
          </cell>
          <cell r="AH687">
            <v>7120</v>
          </cell>
          <cell r="AI687">
            <v>21359</v>
          </cell>
          <cell r="AJ687">
            <v>107981</v>
          </cell>
          <cell r="AK687" t="str">
            <v>0</v>
          </cell>
          <cell r="AL687">
            <v>35075</v>
          </cell>
          <cell r="AM687">
            <v>0</v>
          </cell>
          <cell r="AN687" t="str">
            <v>0</v>
          </cell>
          <cell r="AO687">
            <v>311834</v>
          </cell>
          <cell r="AP687">
            <v>3581700</v>
          </cell>
          <cell r="AQ687">
            <v>0</v>
          </cell>
          <cell r="AR687">
            <v>0</v>
          </cell>
          <cell r="AS687" t="str">
            <v>0</v>
          </cell>
          <cell r="AT687" t="str">
            <v>0</v>
          </cell>
          <cell r="AU687" t="str">
            <v>062</v>
          </cell>
          <cell r="AV687" t="str">
            <v>DINAS PENDIDIKAN - PPPK</v>
          </cell>
          <cell r="AW687" t="str">
            <v>SDN ANTASAN KECIL TIMUR 01</v>
          </cell>
          <cell r="AX687" t="str">
            <v>U - 12</v>
          </cell>
        </row>
        <row r="688">
          <cell r="A688" t="str">
            <v>199512142022211002</v>
          </cell>
          <cell r="B688" t="str">
            <v>KHAIRIL RIFANI, S.Pd</v>
          </cell>
          <cell r="C688" t="str">
            <v>6371041412950007</v>
          </cell>
          <cell r="D688" t="str">
            <v>14-Dec-95</v>
          </cell>
          <cell r="F688" t="str">
            <v>JFU</v>
          </cell>
          <cell r="G688" t="str">
            <v>00</v>
          </cell>
          <cell r="H688" t="str">
            <v>III/a</v>
          </cell>
          <cell r="I688" t="str">
            <v>P3K</v>
          </cell>
          <cell r="K688" t="str">
            <v>TIDAK</v>
          </cell>
          <cell r="N688" t="str">
            <v>122</v>
          </cell>
          <cell r="O688" t="str">
            <v>BPD KALSEL</v>
          </cell>
          <cell r="P688" t="str">
            <v>411403900731000</v>
          </cell>
          <cell r="Q688" t="str">
            <v>0310319035005</v>
          </cell>
          <cell r="R688" t="str">
            <v>T0</v>
          </cell>
          <cell r="S688">
            <v>0</v>
          </cell>
          <cell r="T688">
            <v>0</v>
          </cell>
          <cell r="U688" t="str">
            <v>0</v>
          </cell>
          <cell r="V688">
            <v>2966500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185000</v>
          </cell>
          <cell r="AD688">
            <v>72420</v>
          </cell>
          <cell r="AE688">
            <v>0</v>
          </cell>
          <cell r="AF688">
            <v>6</v>
          </cell>
          <cell r="AG688">
            <v>126060</v>
          </cell>
          <cell r="AH688">
            <v>7120</v>
          </cell>
          <cell r="AI688">
            <v>21359</v>
          </cell>
          <cell r="AJ688">
            <v>96411</v>
          </cell>
          <cell r="AK688" t="str">
            <v>0</v>
          </cell>
          <cell r="AL688">
            <v>31515</v>
          </cell>
          <cell r="AM688">
            <v>0</v>
          </cell>
          <cell r="AN688" t="str">
            <v>0</v>
          </cell>
          <cell r="AO688">
            <v>282465</v>
          </cell>
          <cell r="AP688">
            <v>3096000</v>
          </cell>
          <cell r="AQ688">
            <v>0</v>
          </cell>
          <cell r="AR688">
            <v>0</v>
          </cell>
          <cell r="AS688" t="str">
            <v>0</v>
          </cell>
          <cell r="AT688" t="str">
            <v>0</v>
          </cell>
          <cell r="AU688" t="str">
            <v>062</v>
          </cell>
          <cell r="AV688" t="str">
            <v>DINAS PENDIDIKAN - PPPK</v>
          </cell>
          <cell r="AW688" t="str">
            <v>SDN ANTASAN KECIL TIMUR 01</v>
          </cell>
          <cell r="AX688" t="str">
            <v>U - 12</v>
          </cell>
        </row>
        <row r="689">
          <cell r="A689" t="str">
            <v>199704232022212002</v>
          </cell>
          <cell r="B689" t="str">
            <v>HUSNUL KHOTIMAH, S.Pd</v>
          </cell>
          <cell r="C689" t="str">
            <v>6371036304970004</v>
          </cell>
          <cell r="D689" t="str">
            <v>23-Apr-97</v>
          </cell>
          <cell r="F689" t="str">
            <v>JFU</v>
          </cell>
          <cell r="G689" t="str">
            <v>00</v>
          </cell>
          <cell r="H689" t="str">
            <v>III/a</v>
          </cell>
          <cell r="I689" t="str">
            <v>P3K</v>
          </cell>
          <cell r="K689" t="str">
            <v>YA</v>
          </cell>
          <cell r="M689" t="str">
            <v>MUHAMMAD RIDHO SAUQI</v>
          </cell>
          <cell r="N689" t="str">
            <v>122</v>
          </cell>
          <cell r="O689" t="str">
            <v>BPD KALSEL</v>
          </cell>
          <cell r="P689" t="str">
            <v>412798142731000</v>
          </cell>
          <cell r="Q689" t="str">
            <v>0010301472114</v>
          </cell>
          <cell r="R689" t="str">
            <v>K2</v>
          </cell>
          <cell r="S689">
            <v>1</v>
          </cell>
          <cell r="T689">
            <v>1</v>
          </cell>
          <cell r="U689" t="str">
            <v>2</v>
          </cell>
          <cell r="V689">
            <v>2966500</v>
          </cell>
          <cell r="W689">
            <v>296650</v>
          </cell>
          <cell r="X689">
            <v>59330</v>
          </cell>
          <cell r="Y689">
            <v>355980</v>
          </cell>
          <cell r="Z689">
            <v>0</v>
          </cell>
          <cell r="AA689">
            <v>0</v>
          </cell>
          <cell r="AB689">
            <v>0</v>
          </cell>
          <cell r="AC689">
            <v>185000</v>
          </cell>
          <cell r="AD689">
            <v>217260</v>
          </cell>
          <cell r="AE689">
            <v>0</v>
          </cell>
          <cell r="AF689">
            <v>16</v>
          </cell>
          <cell r="AG689">
            <v>140299</v>
          </cell>
          <cell r="AH689">
            <v>7120</v>
          </cell>
          <cell r="AI689">
            <v>21359</v>
          </cell>
          <cell r="AJ689">
            <v>107981</v>
          </cell>
          <cell r="AK689" t="str">
            <v>0</v>
          </cell>
          <cell r="AL689">
            <v>35075</v>
          </cell>
          <cell r="AM689">
            <v>0</v>
          </cell>
          <cell r="AN689" t="str">
            <v>0</v>
          </cell>
          <cell r="AO689">
            <v>311834</v>
          </cell>
          <cell r="AP689">
            <v>3581700</v>
          </cell>
          <cell r="AQ689">
            <v>0</v>
          </cell>
          <cell r="AR689">
            <v>0</v>
          </cell>
          <cell r="AS689" t="str">
            <v>0</v>
          </cell>
          <cell r="AT689" t="str">
            <v>0</v>
          </cell>
          <cell r="AU689" t="str">
            <v>062</v>
          </cell>
          <cell r="AV689" t="str">
            <v>DINAS PENDIDIKAN - PPPK</v>
          </cell>
          <cell r="AW689" t="str">
            <v>SDN ANTASAN KECIL TIMUR 01</v>
          </cell>
          <cell r="AX689" t="str">
            <v>U - 12</v>
          </cell>
        </row>
        <row r="690">
          <cell r="A690" t="str">
            <v>199402102022212008</v>
          </cell>
          <cell r="B690" t="str">
            <v>PATMAH AULIA, S.Pd</v>
          </cell>
          <cell r="C690" t="str">
            <v>6371045002940004</v>
          </cell>
          <cell r="D690" t="str">
            <v>10-Feb-94</v>
          </cell>
          <cell r="F690" t="str">
            <v>JFU</v>
          </cell>
          <cell r="G690" t="str">
            <v>00</v>
          </cell>
          <cell r="H690" t="str">
            <v>III/a</v>
          </cell>
          <cell r="I690" t="str">
            <v>P3K</v>
          </cell>
          <cell r="K690" t="str">
            <v>YA</v>
          </cell>
          <cell r="M690" t="str">
            <v>NIJAMMUDIN</v>
          </cell>
          <cell r="N690" t="str">
            <v>122</v>
          </cell>
          <cell r="O690" t="str">
            <v>BPD KALSEL</v>
          </cell>
          <cell r="P690" t="str">
            <v>919681569731000</v>
          </cell>
          <cell r="Q690" t="str">
            <v>3200508377</v>
          </cell>
          <cell r="R690" t="str">
            <v>K2</v>
          </cell>
          <cell r="S690">
            <v>1</v>
          </cell>
          <cell r="T690">
            <v>1</v>
          </cell>
          <cell r="U690" t="str">
            <v>2</v>
          </cell>
          <cell r="V690">
            <v>2966500</v>
          </cell>
          <cell r="W690">
            <v>296650</v>
          </cell>
          <cell r="X690">
            <v>59330</v>
          </cell>
          <cell r="Y690">
            <v>355980</v>
          </cell>
          <cell r="Z690">
            <v>0</v>
          </cell>
          <cell r="AA690">
            <v>0</v>
          </cell>
          <cell r="AB690">
            <v>0</v>
          </cell>
          <cell r="AC690">
            <v>185000</v>
          </cell>
          <cell r="AD690">
            <v>217260</v>
          </cell>
          <cell r="AE690">
            <v>0</v>
          </cell>
          <cell r="AF690">
            <v>16</v>
          </cell>
          <cell r="AG690">
            <v>140299</v>
          </cell>
          <cell r="AH690">
            <v>7120</v>
          </cell>
          <cell r="AI690">
            <v>21359</v>
          </cell>
          <cell r="AJ690">
            <v>107981</v>
          </cell>
          <cell r="AK690" t="str">
            <v>0</v>
          </cell>
          <cell r="AL690">
            <v>35075</v>
          </cell>
          <cell r="AM690">
            <v>0</v>
          </cell>
          <cell r="AN690" t="str">
            <v>0</v>
          </cell>
          <cell r="AO690">
            <v>311834</v>
          </cell>
          <cell r="AP690">
            <v>3581700</v>
          </cell>
          <cell r="AQ690">
            <v>0</v>
          </cell>
          <cell r="AR690">
            <v>0</v>
          </cell>
          <cell r="AS690" t="str">
            <v>0</v>
          </cell>
          <cell r="AT690" t="str">
            <v>0</v>
          </cell>
          <cell r="AU690" t="str">
            <v>062</v>
          </cell>
          <cell r="AV690" t="str">
            <v>DINAS PENDIDIKAN - PPPK</v>
          </cell>
          <cell r="AW690" t="str">
            <v>SDN ANTASAN KECIL TIMUR 03</v>
          </cell>
          <cell r="AX690" t="str">
            <v>U - 14</v>
          </cell>
        </row>
        <row r="691">
          <cell r="A691" t="str">
            <v>199401072022212009</v>
          </cell>
          <cell r="B691" t="str">
            <v>MARIA ULFAH, S.Pd</v>
          </cell>
          <cell r="C691" t="str">
            <v>6371044701940007</v>
          </cell>
          <cell r="D691" t="str">
            <v>07-Jan-94</v>
          </cell>
          <cell r="F691" t="str">
            <v>JFU</v>
          </cell>
          <cell r="G691" t="str">
            <v>00</v>
          </cell>
          <cell r="H691" t="str">
            <v>III/a</v>
          </cell>
          <cell r="I691" t="str">
            <v>P3K</v>
          </cell>
          <cell r="K691" t="str">
            <v>YA</v>
          </cell>
          <cell r="M691" t="str">
            <v>ROMADHAN ALJALALI</v>
          </cell>
          <cell r="N691" t="str">
            <v>122</v>
          </cell>
          <cell r="O691" t="str">
            <v>BPD KALSEL</v>
          </cell>
          <cell r="P691" t="str">
            <v>843945692731000</v>
          </cell>
          <cell r="Q691" t="str">
            <v>0310319034872</v>
          </cell>
          <cell r="R691" t="str">
            <v>K3</v>
          </cell>
          <cell r="S691">
            <v>2</v>
          </cell>
          <cell r="T691">
            <v>1</v>
          </cell>
          <cell r="U691" t="str">
            <v>3</v>
          </cell>
          <cell r="V691">
            <v>2966500</v>
          </cell>
          <cell r="W691">
            <v>296650</v>
          </cell>
          <cell r="X691">
            <v>118660</v>
          </cell>
          <cell r="Y691">
            <v>415310</v>
          </cell>
          <cell r="Z691">
            <v>0</v>
          </cell>
          <cell r="AA691">
            <v>0</v>
          </cell>
          <cell r="AB691">
            <v>0</v>
          </cell>
          <cell r="AC691">
            <v>185000</v>
          </cell>
          <cell r="AD691">
            <v>289680</v>
          </cell>
          <cell r="AE691">
            <v>0</v>
          </cell>
          <cell r="AF691">
            <v>87</v>
          </cell>
          <cell r="AG691">
            <v>142672</v>
          </cell>
          <cell r="AH691">
            <v>7120</v>
          </cell>
          <cell r="AI691">
            <v>21359</v>
          </cell>
          <cell r="AJ691">
            <v>109909</v>
          </cell>
          <cell r="AK691" t="str">
            <v>0</v>
          </cell>
          <cell r="AL691">
            <v>35668</v>
          </cell>
          <cell r="AM691">
            <v>0</v>
          </cell>
          <cell r="AN691" t="str">
            <v>0</v>
          </cell>
          <cell r="AO691">
            <v>316728</v>
          </cell>
          <cell r="AP691">
            <v>3711000</v>
          </cell>
          <cell r="AQ691">
            <v>0</v>
          </cell>
          <cell r="AR691">
            <v>0</v>
          </cell>
          <cell r="AS691" t="str">
            <v>0</v>
          </cell>
          <cell r="AT691" t="str">
            <v>0</v>
          </cell>
          <cell r="AU691" t="str">
            <v>062</v>
          </cell>
          <cell r="AV691" t="str">
            <v>DINAS PENDIDIKAN - PPPK</v>
          </cell>
          <cell r="AW691" t="str">
            <v>SDN ANTASAN KECIL TIMUR 04</v>
          </cell>
          <cell r="AX691" t="str">
            <v>U - 15</v>
          </cell>
        </row>
        <row r="692">
          <cell r="A692" t="str">
            <v>199604132022212006</v>
          </cell>
          <cell r="B692" t="str">
            <v>LAILA APRIYANTI, S.Pd</v>
          </cell>
          <cell r="C692" t="str">
            <v>6304055304960001</v>
          </cell>
          <cell r="D692" t="str">
            <v>13-Apr-96</v>
          </cell>
          <cell r="F692" t="str">
            <v>JFU</v>
          </cell>
          <cell r="G692" t="str">
            <v>00</v>
          </cell>
          <cell r="H692" t="str">
            <v>III/a</v>
          </cell>
          <cell r="I692" t="str">
            <v>P3K</v>
          </cell>
          <cell r="K692" t="str">
            <v>YA</v>
          </cell>
          <cell r="M692" t="str">
            <v>FEBRI</v>
          </cell>
          <cell r="N692" t="str">
            <v>122</v>
          </cell>
          <cell r="O692" t="str">
            <v>BPD KALSEL</v>
          </cell>
          <cell r="P692" t="str">
            <v>913690046731000</v>
          </cell>
          <cell r="Q692" t="str">
            <v>0170301054613</v>
          </cell>
          <cell r="R692" t="str">
            <v>K1</v>
          </cell>
          <cell r="S692">
            <v>0</v>
          </cell>
          <cell r="T692">
            <v>1</v>
          </cell>
          <cell r="U692" t="str">
            <v>1</v>
          </cell>
          <cell r="V692">
            <v>2966500</v>
          </cell>
          <cell r="W692">
            <v>296650</v>
          </cell>
          <cell r="X692">
            <v>0</v>
          </cell>
          <cell r="Y692">
            <v>296650</v>
          </cell>
          <cell r="Z692">
            <v>0</v>
          </cell>
          <cell r="AA692">
            <v>0</v>
          </cell>
          <cell r="AB692">
            <v>0</v>
          </cell>
          <cell r="AC692">
            <v>185000</v>
          </cell>
          <cell r="AD692">
            <v>144840</v>
          </cell>
          <cell r="AE692">
            <v>0</v>
          </cell>
          <cell r="AF692">
            <v>44</v>
          </cell>
          <cell r="AG692">
            <v>137926</v>
          </cell>
          <cell r="AH692">
            <v>7120</v>
          </cell>
          <cell r="AI692">
            <v>21359</v>
          </cell>
          <cell r="AJ692">
            <v>106052</v>
          </cell>
          <cell r="AK692" t="str">
            <v>0</v>
          </cell>
          <cell r="AL692">
            <v>34482</v>
          </cell>
          <cell r="AM692">
            <v>0</v>
          </cell>
          <cell r="AN692" t="str">
            <v>0</v>
          </cell>
          <cell r="AO692">
            <v>306939</v>
          </cell>
          <cell r="AP692">
            <v>3452500</v>
          </cell>
          <cell r="AQ692">
            <v>0</v>
          </cell>
          <cell r="AR692">
            <v>0</v>
          </cell>
          <cell r="AS692" t="str">
            <v>0</v>
          </cell>
          <cell r="AT692" t="str">
            <v>0</v>
          </cell>
          <cell r="AU692" t="str">
            <v>062</v>
          </cell>
          <cell r="AV692" t="str">
            <v>DINAS PENDIDIKAN - PPPK</v>
          </cell>
          <cell r="AW692" t="str">
            <v>SDN ANTASAN KECIL TIMUR 04</v>
          </cell>
          <cell r="AX692" t="str">
            <v>U - 15</v>
          </cell>
        </row>
        <row r="693">
          <cell r="A693" t="str">
            <v>199704242022211002</v>
          </cell>
          <cell r="B693" t="str">
            <v>IRWAN APRILIYANDI, S.Pd</v>
          </cell>
          <cell r="C693" t="str">
            <v>6371022404970009</v>
          </cell>
          <cell r="D693" t="str">
            <v>24-Apr-97</v>
          </cell>
          <cell r="F693" t="str">
            <v>JFU</v>
          </cell>
          <cell r="G693" t="str">
            <v>00</v>
          </cell>
          <cell r="H693" t="str">
            <v>III/a</v>
          </cell>
          <cell r="I693" t="str">
            <v>P3K</v>
          </cell>
          <cell r="K693" t="str">
            <v>YA</v>
          </cell>
          <cell r="M693" t="str">
            <v>RIMA ELLIANA</v>
          </cell>
          <cell r="N693" t="str">
            <v>122</v>
          </cell>
          <cell r="O693" t="str">
            <v>BPD KALSEL</v>
          </cell>
          <cell r="P693" t="str">
            <v>650260938731000</v>
          </cell>
          <cell r="Q693" t="str">
            <v>3200581848</v>
          </cell>
          <cell r="R693" t="str">
            <v>K1</v>
          </cell>
          <cell r="S693">
            <v>0</v>
          </cell>
          <cell r="T693">
            <v>1</v>
          </cell>
          <cell r="U693" t="str">
            <v>1</v>
          </cell>
          <cell r="V693">
            <v>2966500</v>
          </cell>
          <cell r="W693">
            <v>296650</v>
          </cell>
          <cell r="X693">
            <v>0</v>
          </cell>
          <cell r="Y693">
            <v>296650</v>
          </cell>
          <cell r="Z693">
            <v>0</v>
          </cell>
          <cell r="AA693">
            <v>0</v>
          </cell>
          <cell r="AB693">
            <v>0</v>
          </cell>
          <cell r="AC693">
            <v>185000</v>
          </cell>
          <cell r="AD693">
            <v>144840</v>
          </cell>
          <cell r="AE693">
            <v>0</v>
          </cell>
          <cell r="AF693">
            <v>44</v>
          </cell>
          <cell r="AG693">
            <v>137926</v>
          </cell>
          <cell r="AH693">
            <v>7120</v>
          </cell>
          <cell r="AI693">
            <v>21359</v>
          </cell>
          <cell r="AJ693">
            <v>106052</v>
          </cell>
          <cell r="AK693" t="str">
            <v>0</v>
          </cell>
          <cell r="AL693">
            <v>34482</v>
          </cell>
          <cell r="AM693">
            <v>0</v>
          </cell>
          <cell r="AN693" t="str">
            <v>0</v>
          </cell>
          <cell r="AO693">
            <v>306939</v>
          </cell>
          <cell r="AP693">
            <v>3452500</v>
          </cell>
          <cell r="AQ693">
            <v>0</v>
          </cell>
          <cell r="AR693">
            <v>0</v>
          </cell>
          <cell r="AS693" t="str">
            <v>0</v>
          </cell>
          <cell r="AT693" t="str">
            <v>0</v>
          </cell>
          <cell r="AU693" t="str">
            <v>062</v>
          </cell>
          <cell r="AV693" t="str">
            <v>DINAS PENDIDIKAN - PPPK</v>
          </cell>
          <cell r="AW693" t="str">
            <v>SDN KUIN UTARA 01</v>
          </cell>
          <cell r="AX693" t="str">
            <v>U - 17</v>
          </cell>
        </row>
        <row r="694">
          <cell r="A694" t="str">
            <v>198401272022212014</v>
          </cell>
          <cell r="B694" t="str">
            <v>SYAHRIAH, S.Pd</v>
          </cell>
          <cell r="C694" t="str">
            <v>6371046701840012</v>
          </cell>
          <cell r="D694" t="str">
            <v>27-Jan-84</v>
          </cell>
          <cell r="F694" t="str">
            <v>JFU</v>
          </cell>
          <cell r="G694" t="str">
            <v>00</v>
          </cell>
          <cell r="H694" t="str">
            <v>III/a</v>
          </cell>
          <cell r="I694" t="str">
            <v>P3K</v>
          </cell>
          <cell r="K694" t="str">
            <v>TIDAK</v>
          </cell>
          <cell r="N694" t="str">
            <v>122</v>
          </cell>
          <cell r="O694" t="str">
            <v>BPD KALSEL</v>
          </cell>
          <cell r="P694" t="str">
            <v>843907262731000</v>
          </cell>
          <cell r="Q694" t="str">
            <v>0010301404476</v>
          </cell>
          <cell r="R694" t="str">
            <v>T0</v>
          </cell>
          <cell r="S694">
            <v>0</v>
          </cell>
          <cell r="T694">
            <v>0</v>
          </cell>
          <cell r="U694" t="str">
            <v>0</v>
          </cell>
          <cell r="V694">
            <v>2966500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185000</v>
          </cell>
          <cell r="AD694">
            <v>72420</v>
          </cell>
          <cell r="AE694">
            <v>0</v>
          </cell>
          <cell r="AF694">
            <v>6</v>
          </cell>
          <cell r="AG694">
            <v>126060</v>
          </cell>
          <cell r="AH694">
            <v>7120</v>
          </cell>
          <cell r="AI694">
            <v>21359</v>
          </cell>
          <cell r="AJ694">
            <v>96411</v>
          </cell>
          <cell r="AK694" t="str">
            <v>0</v>
          </cell>
          <cell r="AL694">
            <v>31515</v>
          </cell>
          <cell r="AM694">
            <v>0</v>
          </cell>
          <cell r="AN694" t="str">
            <v>0</v>
          </cell>
          <cell r="AO694">
            <v>282465</v>
          </cell>
          <cell r="AP694">
            <v>3096000</v>
          </cell>
          <cell r="AQ694">
            <v>0</v>
          </cell>
          <cell r="AR694">
            <v>0</v>
          </cell>
          <cell r="AS694" t="str">
            <v>0</v>
          </cell>
          <cell r="AT694" t="str">
            <v>0</v>
          </cell>
          <cell r="AU694" t="str">
            <v>062</v>
          </cell>
          <cell r="AV694" t="str">
            <v>DINAS PENDIDIKAN - PPPK</v>
          </cell>
          <cell r="AW694" t="str">
            <v>SDN KUIN UTARA 04</v>
          </cell>
          <cell r="AX694" t="str">
            <v>U - 19</v>
          </cell>
        </row>
        <row r="695">
          <cell r="A695" t="str">
            <v>199011292022212003</v>
          </cell>
          <cell r="B695" t="str">
            <v>RAINAH, S.Pd</v>
          </cell>
          <cell r="C695" t="str">
            <v>6371046911900004</v>
          </cell>
          <cell r="D695" t="str">
            <v>29-Nov-90</v>
          </cell>
          <cell r="F695" t="str">
            <v>JFU</v>
          </cell>
          <cell r="G695" t="str">
            <v>00</v>
          </cell>
          <cell r="H695" t="str">
            <v>III/a</v>
          </cell>
          <cell r="I695" t="str">
            <v>P3K</v>
          </cell>
          <cell r="K695" t="str">
            <v>YA</v>
          </cell>
          <cell r="L695" t="str">
            <v/>
          </cell>
          <cell r="M695" t="str">
            <v>ABDUL GANI, S.Kom</v>
          </cell>
          <cell r="N695" t="str">
            <v>122</v>
          </cell>
          <cell r="O695" t="str">
            <v>BPD KALSEL</v>
          </cell>
          <cell r="P695" t="str">
            <v>843907775731000</v>
          </cell>
          <cell r="Q695" t="str">
            <v>0010301404796</v>
          </cell>
          <cell r="R695" t="str">
            <v>K3</v>
          </cell>
          <cell r="S695">
            <v>2</v>
          </cell>
          <cell r="T695">
            <v>1</v>
          </cell>
          <cell r="U695" t="str">
            <v>3</v>
          </cell>
          <cell r="V695">
            <v>2966500</v>
          </cell>
          <cell r="W695">
            <v>296650</v>
          </cell>
          <cell r="X695">
            <v>118660</v>
          </cell>
          <cell r="Y695">
            <v>415310</v>
          </cell>
          <cell r="Z695">
            <v>0</v>
          </cell>
          <cell r="AA695">
            <v>0</v>
          </cell>
          <cell r="AB695">
            <v>0</v>
          </cell>
          <cell r="AC695">
            <v>185000</v>
          </cell>
          <cell r="AD695">
            <v>289680</v>
          </cell>
          <cell r="AE695">
            <v>0</v>
          </cell>
          <cell r="AF695">
            <v>87</v>
          </cell>
          <cell r="AG695">
            <v>142672</v>
          </cell>
          <cell r="AH695">
            <v>7120</v>
          </cell>
          <cell r="AI695">
            <v>21359</v>
          </cell>
          <cell r="AJ695">
            <v>109909</v>
          </cell>
          <cell r="AK695" t="str">
            <v>0</v>
          </cell>
          <cell r="AL695">
            <v>35668</v>
          </cell>
          <cell r="AM695">
            <v>0</v>
          </cell>
          <cell r="AN695" t="str">
            <v>0</v>
          </cell>
          <cell r="AO695">
            <v>316728</v>
          </cell>
          <cell r="AP695">
            <v>3711000</v>
          </cell>
          <cell r="AQ695">
            <v>0</v>
          </cell>
          <cell r="AR695">
            <v>0</v>
          </cell>
          <cell r="AS695" t="str">
            <v>0</v>
          </cell>
          <cell r="AT695" t="str">
            <v>0</v>
          </cell>
          <cell r="AU695" t="str">
            <v>062</v>
          </cell>
          <cell r="AV695" t="str">
            <v>DINAS PENDIDIKAN - PPPK</v>
          </cell>
          <cell r="AW695" t="str">
            <v>SDN KUIN UTARA 04</v>
          </cell>
          <cell r="AX695" t="str">
            <v>U - 19</v>
          </cell>
        </row>
        <row r="696">
          <cell r="A696" t="str">
            <v>199209042022212005</v>
          </cell>
          <cell r="B696" t="str">
            <v>NOORLIANI, S.Pd</v>
          </cell>
          <cell r="C696" t="str">
            <v>6371024409920005</v>
          </cell>
          <cell r="D696" t="str">
            <v>04-Sep-92</v>
          </cell>
          <cell r="F696" t="str">
            <v>JFU</v>
          </cell>
          <cell r="G696" t="str">
            <v>00</v>
          </cell>
          <cell r="H696" t="str">
            <v>III/a</v>
          </cell>
          <cell r="I696" t="str">
            <v>P3K</v>
          </cell>
          <cell r="K696" t="str">
            <v>YA</v>
          </cell>
          <cell r="M696" t="str">
            <v>FARID ANSHARI YUSUF</v>
          </cell>
          <cell r="N696" t="str">
            <v>122</v>
          </cell>
          <cell r="O696" t="str">
            <v>BPD KALSEL</v>
          </cell>
          <cell r="P696" t="str">
            <v>843848763731000</v>
          </cell>
          <cell r="Q696" t="str">
            <v>0010301404458</v>
          </cell>
          <cell r="R696" t="str">
            <v>K3</v>
          </cell>
          <cell r="S696">
            <v>2</v>
          </cell>
          <cell r="T696">
            <v>1</v>
          </cell>
          <cell r="U696" t="str">
            <v>3</v>
          </cell>
          <cell r="V696">
            <v>2966500</v>
          </cell>
          <cell r="W696">
            <v>296650</v>
          </cell>
          <cell r="X696">
            <v>118660</v>
          </cell>
          <cell r="Y696">
            <v>415310</v>
          </cell>
          <cell r="Z696">
            <v>0</v>
          </cell>
          <cell r="AA696">
            <v>0</v>
          </cell>
          <cell r="AB696">
            <v>0</v>
          </cell>
          <cell r="AC696">
            <v>185000</v>
          </cell>
          <cell r="AD696">
            <v>289680</v>
          </cell>
          <cell r="AE696">
            <v>0</v>
          </cell>
          <cell r="AF696">
            <v>87</v>
          </cell>
          <cell r="AG696">
            <v>142672</v>
          </cell>
          <cell r="AH696">
            <v>7120</v>
          </cell>
          <cell r="AI696">
            <v>21359</v>
          </cell>
          <cell r="AJ696">
            <v>109909</v>
          </cell>
          <cell r="AK696" t="str">
            <v>0</v>
          </cell>
          <cell r="AL696">
            <v>35668</v>
          </cell>
          <cell r="AM696">
            <v>0</v>
          </cell>
          <cell r="AN696" t="str">
            <v>0</v>
          </cell>
          <cell r="AO696">
            <v>316728</v>
          </cell>
          <cell r="AP696">
            <v>3711000</v>
          </cell>
          <cell r="AQ696">
            <v>0</v>
          </cell>
          <cell r="AR696">
            <v>0</v>
          </cell>
          <cell r="AS696" t="str">
            <v>0</v>
          </cell>
          <cell r="AT696" t="str">
            <v>0</v>
          </cell>
          <cell r="AU696" t="str">
            <v>062</v>
          </cell>
          <cell r="AV696" t="str">
            <v>DINAS PENDIDIKAN - PPPK</v>
          </cell>
          <cell r="AW696" t="str">
            <v>SDN KUIN UTARA 04</v>
          </cell>
          <cell r="AX696" t="str">
            <v>U - 19</v>
          </cell>
        </row>
        <row r="697">
          <cell r="A697" t="str">
            <v>199412102022211006</v>
          </cell>
          <cell r="B697" t="str">
            <v>AHMAD RIZALLI, S.Pd</v>
          </cell>
          <cell r="C697" t="str">
            <v>6371041012940005</v>
          </cell>
          <cell r="D697" t="str">
            <v>10-Dec-94</v>
          </cell>
          <cell r="F697" t="str">
            <v>JFU</v>
          </cell>
          <cell r="G697" t="str">
            <v>00</v>
          </cell>
          <cell r="H697" t="str">
            <v>III/a</v>
          </cell>
          <cell r="I697" t="str">
            <v>P3K</v>
          </cell>
          <cell r="K697" t="str">
            <v>TIDAK</v>
          </cell>
          <cell r="N697" t="str">
            <v>122</v>
          </cell>
          <cell r="O697" t="str">
            <v>BPD KALSEL</v>
          </cell>
          <cell r="P697" t="str">
            <v>962372660731000</v>
          </cell>
          <cell r="Q697" t="str">
            <v>3200581821</v>
          </cell>
          <cell r="R697" t="str">
            <v>T0</v>
          </cell>
          <cell r="S697">
            <v>0</v>
          </cell>
          <cell r="T697">
            <v>0</v>
          </cell>
          <cell r="U697" t="str">
            <v>0</v>
          </cell>
          <cell r="V697">
            <v>2966500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185000</v>
          </cell>
          <cell r="AD697">
            <v>72420</v>
          </cell>
          <cell r="AE697">
            <v>0</v>
          </cell>
          <cell r="AF697">
            <v>6</v>
          </cell>
          <cell r="AG697">
            <v>126060</v>
          </cell>
          <cell r="AH697">
            <v>7120</v>
          </cell>
          <cell r="AI697">
            <v>21359</v>
          </cell>
          <cell r="AJ697">
            <v>96411</v>
          </cell>
          <cell r="AK697" t="str">
            <v>0</v>
          </cell>
          <cell r="AL697">
            <v>31515</v>
          </cell>
          <cell r="AM697">
            <v>0</v>
          </cell>
          <cell r="AN697" t="str">
            <v>0</v>
          </cell>
          <cell r="AO697">
            <v>282465</v>
          </cell>
          <cell r="AP697">
            <v>3096000</v>
          </cell>
          <cell r="AQ697">
            <v>0</v>
          </cell>
          <cell r="AR697">
            <v>0</v>
          </cell>
          <cell r="AS697" t="str">
            <v>0</v>
          </cell>
          <cell r="AT697" t="str">
            <v>0</v>
          </cell>
          <cell r="AU697" t="str">
            <v>062</v>
          </cell>
          <cell r="AV697" t="str">
            <v>DINAS PENDIDIKAN - PPPK</v>
          </cell>
          <cell r="AW697" t="str">
            <v>SDN KUIN UTARA 04</v>
          </cell>
          <cell r="AX697" t="str">
            <v>U - 19</v>
          </cell>
        </row>
        <row r="698">
          <cell r="A698" t="str">
            <v>199505162022212007</v>
          </cell>
          <cell r="B698" t="str">
            <v>MERY MAHRIANTI, S.Pd</v>
          </cell>
          <cell r="C698" t="str">
            <v>6371045605950007</v>
          </cell>
          <cell r="D698" t="str">
            <v>16-May-95</v>
          </cell>
          <cell r="F698" t="str">
            <v>JFU</v>
          </cell>
          <cell r="G698" t="str">
            <v>00</v>
          </cell>
          <cell r="H698" t="str">
            <v>III/a</v>
          </cell>
          <cell r="I698" t="str">
            <v>P3K</v>
          </cell>
          <cell r="K698" t="str">
            <v>YA</v>
          </cell>
          <cell r="M698" t="str">
            <v>WAHYUDINOR</v>
          </cell>
          <cell r="N698" t="str">
            <v>122</v>
          </cell>
          <cell r="O698" t="str">
            <v>BPD KALSEL</v>
          </cell>
          <cell r="P698" t="str">
            <v>937340917731000</v>
          </cell>
          <cell r="Q698" t="str">
            <v>0010301465464</v>
          </cell>
          <cell r="R698" t="str">
            <v>K1</v>
          </cell>
          <cell r="S698">
            <v>0</v>
          </cell>
          <cell r="T698">
            <v>1</v>
          </cell>
          <cell r="U698" t="str">
            <v>1</v>
          </cell>
          <cell r="V698">
            <v>2966500</v>
          </cell>
          <cell r="W698">
            <v>296650</v>
          </cell>
          <cell r="X698">
            <v>0</v>
          </cell>
          <cell r="Y698">
            <v>296650</v>
          </cell>
          <cell r="Z698">
            <v>0</v>
          </cell>
          <cell r="AA698">
            <v>0</v>
          </cell>
          <cell r="AB698">
            <v>0</v>
          </cell>
          <cell r="AC698">
            <v>185000</v>
          </cell>
          <cell r="AD698">
            <v>144840</v>
          </cell>
          <cell r="AE698">
            <v>0</v>
          </cell>
          <cell r="AF698">
            <v>44</v>
          </cell>
          <cell r="AG698">
            <v>137926</v>
          </cell>
          <cell r="AH698">
            <v>7120</v>
          </cell>
          <cell r="AI698">
            <v>21359</v>
          </cell>
          <cell r="AJ698">
            <v>106052</v>
          </cell>
          <cell r="AK698" t="str">
            <v>0</v>
          </cell>
          <cell r="AL698">
            <v>34482</v>
          </cell>
          <cell r="AM698">
            <v>0</v>
          </cell>
          <cell r="AN698" t="str">
            <v>0</v>
          </cell>
          <cell r="AO698">
            <v>306939</v>
          </cell>
          <cell r="AP698">
            <v>3452500</v>
          </cell>
          <cell r="AQ698">
            <v>0</v>
          </cell>
          <cell r="AR698">
            <v>0</v>
          </cell>
          <cell r="AS698" t="str">
            <v>0</v>
          </cell>
          <cell r="AT698" t="str">
            <v>0</v>
          </cell>
          <cell r="AU698" t="str">
            <v>062</v>
          </cell>
          <cell r="AV698" t="str">
            <v>DINAS PENDIDIKAN - PPPK</v>
          </cell>
          <cell r="AW698" t="str">
            <v>SDN KUIN UTARA 04</v>
          </cell>
          <cell r="AX698" t="str">
            <v>U - 19</v>
          </cell>
        </row>
        <row r="699">
          <cell r="A699" t="str">
            <v>198808212022212006</v>
          </cell>
          <cell r="B699" t="str">
            <v>DINNA NORWALIAH, S.Pd</v>
          </cell>
          <cell r="C699" t="str">
            <v>6371046108880005</v>
          </cell>
          <cell r="D699" t="str">
            <v>21-Aug-88</v>
          </cell>
          <cell r="F699" t="str">
            <v>JFU</v>
          </cell>
          <cell r="G699" t="str">
            <v>00</v>
          </cell>
          <cell r="H699" t="str">
            <v>III/a</v>
          </cell>
          <cell r="I699" t="str">
            <v>P3K</v>
          </cell>
          <cell r="K699" t="str">
            <v>TIDAK</v>
          </cell>
          <cell r="N699" t="str">
            <v>122</v>
          </cell>
          <cell r="O699" t="str">
            <v>BPD KALSEL</v>
          </cell>
          <cell r="P699" t="str">
            <v>843981556731000</v>
          </cell>
          <cell r="Q699" t="str">
            <v>0010301440494</v>
          </cell>
          <cell r="R699" t="str">
            <v>T0</v>
          </cell>
          <cell r="S699">
            <v>0</v>
          </cell>
          <cell r="T699">
            <v>0</v>
          </cell>
          <cell r="U699" t="str">
            <v>0</v>
          </cell>
          <cell r="V699">
            <v>2966500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185000</v>
          </cell>
          <cell r="AD699">
            <v>72420</v>
          </cell>
          <cell r="AE699">
            <v>0</v>
          </cell>
          <cell r="AF699">
            <v>6</v>
          </cell>
          <cell r="AG699">
            <v>126060</v>
          </cell>
          <cell r="AH699">
            <v>7120</v>
          </cell>
          <cell r="AI699">
            <v>21359</v>
          </cell>
          <cell r="AJ699">
            <v>96411</v>
          </cell>
          <cell r="AK699" t="str">
            <v>0</v>
          </cell>
          <cell r="AL699">
            <v>31515</v>
          </cell>
          <cell r="AM699">
            <v>0</v>
          </cell>
          <cell r="AN699" t="str">
            <v>0</v>
          </cell>
          <cell r="AO699">
            <v>282465</v>
          </cell>
          <cell r="AP699">
            <v>3096000</v>
          </cell>
          <cell r="AQ699">
            <v>0</v>
          </cell>
          <cell r="AR699">
            <v>0</v>
          </cell>
          <cell r="AS699" t="str">
            <v>0</v>
          </cell>
          <cell r="AT699" t="str">
            <v>0</v>
          </cell>
          <cell r="AU699" t="str">
            <v>062</v>
          </cell>
          <cell r="AV699" t="str">
            <v>DINAS PENDIDIKAN - PPPK</v>
          </cell>
          <cell r="AW699" t="str">
            <v>SDN KUIN UTARA 05</v>
          </cell>
          <cell r="AX699" t="str">
            <v>U - 20</v>
          </cell>
        </row>
        <row r="700">
          <cell r="A700" t="str">
            <v>199303062022211003</v>
          </cell>
          <cell r="B700" t="str">
            <v>RANDY RAHMADANI, S.Pd</v>
          </cell>
          <cell r="C700" t="str">
            <v>6305040603930003</v>
          </cell>
          <cell r="D700" t="str">
            <v>06-Mar-93</v>
          </cell>
          <cell r="F700" t="str">
            <v>JFU</v>
          </cell>
          <cell r="G700" t="str">
            <v>00</v>
          </cell>
          <cell r="H700" t="str">
            <v>III/a</v>
          </cell>
          <cell r="I700" t="str">
            <v>P3K</v>
          </cell>
          <cell r="K700" t="str">
            <v>YA</v>
          </cell>
          <cell r="M700" t="str">
            <v>DZUWAIRIYAH</v>
          </cell>
          <cell r="N700" t="str">
            <v>122</v>
          </cell>
          <cell r="O700" t="str">
            <v>BPD KALSEL</v>
          </cell>
          <cell r="P700" t="str">
            <v>937920015731000</v>
          </cell>
          <cell r="Q700" t="str">
            <v>0010301465618</v>
          </cell>
          <cell r="R700" t="str">
            <v>K2</v>
          </cell>
          <cell r="S700">
            <v>1</v>
          </cell>
          <cell r="T700">
            <v>1</v>
          </cell>
          <cell r="U700" t="str">
            <v>2</v>
          </cell>
          <cell r="V700">
            <v>2966500</v>
          </cell>
          <cell r="W700">
            <v>296650</v>
          </cell>
          <cell r="X700">
            <v>59330</v>
          </cell>
          <cell r="Y700">
            <v>355980</v>
          </cell>
          <cell r="Z700">
            <v>0</v>
          </cell>
          <cell r="AA700">
            <v>0</v>
          </cell>
          <cell r="AB700">
            <v>0</v>
          </cell>
          <cell r="AC700">
            <v>185000</v>
          </cell>
          <cell r="AD700">
            <v>217260</v>
          </cell>
          <cell r="AE700">
            <v>0</v>
          </cell>
          <cell r="AF700">
            <v>16</v>
          </cell>
          <cell r="AG700">
            <v>140299</v>
          </cell>
          <cell r="AH700">
            <v>7120</v>
          </cell>
          <cell r="AI700">
            <v>21359</v>
          </cell>
          <cell r="AJ700">
            <v>107981</v>
          </cell>
          <cell r="AK700" t="str">
            <v>0</v>
          </cell>
          <cell r="AL700">
            <v>35075</v>
          </cell>
          <cell r="AM700">
            <v>0</v>
          </cell>
          <cell r="AN700" t="str">
            <v>0</v>
          </cell>
          <cell r="AO700">
            <v>311834</v>
          </cell>
          <cell r="AP700">
            <v>3581700</v>
          </cell>
          <cell r="AQ700">
            <v>0</v>
          </cell>
          <cell r="AR700">
            <v>0</v>
          </cell>
          <cell r="AS700" t="str">
            <v>0</v>
          </cell>
          <cell r="AT700" t="str">
            <v>0</v>
          </cell>
          <cell r="AU700" t="str">
            <v>062</v>
          </cell>
          <cell r="AV700" t="str">
            <v>DINAS PENDIDIKAN - PPPK</v>
          </cell>
          <cell r="AW700" t="str">
            <v>SDN KUIN UTARA 05</v>
          </cell>
          <cell r="AX700" t="str">
            <v>U - 20</v>
          </cell>
        </row>
        <row r="701">
          <cell r="A701" t="str">
            <v>199306132022212006</v>
          </cell>
          <cell r="B701" t="str">
            <v>IRMINY NORBAITY, S.Pd</v>
          </cell>
          <cell r="C701" t="str">
            <v>6306065306930002</v>
          </cell>
          <cell r="D701" t="str">
            <v>13-Jun-93</v>
          </cell>
          <cell r="F701" t="str">
            <v>JFU</v>
          </cell>
          <cell r="G701" t="str">
            <v>00</v>
          </cell>
          <cell r="H701" t="str">
            <v>III/a</v>
          </cell>
          <cell r="I701" t="str">
            <v>P3K</v>
          </cell>
          <cell r="K701" t="str">
            <v>TIDAK</v>
          </cell>
          <cell r="N701" t="str">
            <v>122</v>
          </cell>
          <cell r="O701" t="str">
            <v>BPD KALSEL</v>
          </cell>
          <cell r="P701" t="str">
            <v>847884699733000</v>
          </cell>
          <cell r="Q701" t="str">
            <v>3200517748</v>
          </cell>
          <cell r="R701" t="str">
            <v>T0</v>
          </cell>
          <cell r="S701">
            <v>0</v>
          </cell>
          <cell r="T701">
            <v>0</v>
          </cell>
          <cell r="U701" t="str">
            <v>0</v>
          </cell>
          <cell r="V701">
            <v>2966500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185000</v>
          </cell>
          <cell r="AD701">
            <v>72420</v>
          </cell>
          <cell r="AE701">
            <v>0</v>
          </cell>
          <cell r="AF701">
            <v>6</v>
          </cell>
          <cell r="AG701">
            <v>126060</v>
          </cell>
          <cell r="AH701">
            <v>7120</v>
          </cell>
          <cell r="AI701">
            <v>21359</v>
          </cell>
          <cell r="AJ701">
            <v>96411</v>
          </cell>
          <cell r="AK701" t="str">
            <v>0</v>
          </cell>
          <cell r="AL701">
            <v>31515</v>
          </cell>
          <cell r="AM701">
            <v>0</v>
          </cell>
          <cell r="AN701" t="str">
            <v>0</v>
          </cell>
          <cell r="AO701">
            <v>282465</v>
          </cell>
          <cell r="AP701">
            <v>3096000</v>
          </cell>
          <cell r="AQ701">
            <v>0</v>
          </cell>
          <cell r="AR701">
            <v>0</v>
          </cell>
          <cell r="AS701" t="str">
            <v>0</v>
          </cell>
          <cell r="AT701" t="str">
            <v>0</v>
          </cell>
          <cell r="AU701" t="str">
            <v>062</v>
          </cell>
          <cell r="AV701" t="str">
            <v>DINAS PENDIDIKAN - PPPK</v>
          </cell>
          <cell r="AW701" t="str">
            <v>SDN KUIN UTARA 05</v>
          </cell>
          <cell r="AX701" t="str">
            <v>U - 20</v>
          </cell>
        </row>
        <row r="702">
          <cell r="A702" t="str">
            <v>199106162022212007</v>
          </cell>
          <cell r="B702" t="str">
            <v>NURBAITI, S.Pd</v>
          </cell>
          <cell r="C702" t="str">
            <v>6371045606910004</v>
          </cell>
          <cell r="D702" t="str">
            <v>16-Jun-91</v>
          </cell>
          <cell r="F702" t="str">
            <v>JFU</v>
          </cell>
          <cell r="G702" t="str">
            <v>00</v>
          </cell>
          <cell r="H702" t="str">
            <v>III/a</v>
          </cell>
          <cell r="I702" t="str">
            <v>P3K</v>
          </cell>
          <cell r="K702" t="str">
            <v>YA</v>
          </cell>
          <cell r="L702" t="str">
            <v/>
          </cell>
          <cell r="M702" t="str">
            <v>ACHMAD</v>
          </cell>
          <cell r="N702" t="str">
            <v>122</v>
          </cell>
          <cell r="O702" t="str">
            <v>BPD KALSEL</v>
          </cell>
          <cell r="P702" t="str">
            <v>941190779731000</v>
          </cell>
          <cell r="Q702" t="str">
            <v>0010301216419</v>
          </cell>
          <cell r="R702" t="str">
            <v>K1</v>
          </cell>
          <cell r="S702">
            <v>0</v>
          </cell>
          <cell r="T702">
            <v>1</v>
          </cell>
          <cell r="U702" t="str">
            <v>1</v>
          </cell>
          <cell r="V702">
            <v>2966500</v>
          </cell>
          <cell r="W702">
            <v>296650</v>
          </cell>
          <cell r="X702">
            <v>0</v>
          </cell>
          <cell r="Y702">
            <v>296650</v>
          </cell>
          <cell r="Z702">
            <v>0</v>
          </cell>
          <cell r="AA702">
            <v>0</v>
          </cell>
          <cell r="AB702">
            <v>0</v>
          </cell>
          <cell r="AC702">
            <v>185000</v>
          </cell>
          <cell r="AD702">
            <v>144840</v>
          </cell>
          <cell r="AE702">
            <v>0</v>
          </cell>
          <cell r="AF702">
            <v>44</v>
          </cell>
          <cell r="AG702">
            <v>137926</v>
          </cell>
          <cell r="AH702">
            <v>7120</v>
          </cell>
          <cell r="AI702">
            <v>21359</v>
          </cell>
          <cell r="AJ702">
            <v>106052</v>
          </cell>
          <cell r="AK702" t="str">
            <v>0</v>
          </cell>
          <cell r="AL702">
            <v>34482</v>
          </cell>
          <cell r="AM702">
            <v>0</v>
          </cell>
          <cell r="AN702" t="str">
            <v>0</v>
          </cell>
          <cell r="AO702">
            <v>306939</v>
          </cell>
          <cell r="AP702">
            <v>3452500</v>
          </cell>
          <cell r="AQ702">
            <v>0</v>
          </cell>
          <cell r="AR702">
            <v>0</v>
          </cell>
          <cell r="AS702" t="str">
            <v>0</v>
          </cell>
          <cell r="AT702" t="str">
            <v>0</v>
          </cell>
          <cell r="AU702" t="str">
            <v>062</v>
          </cell>
          <cell r="AV702" t="str">
            <v>DINAS PENDIDIKAN - PPPK</v>
          </cell>
          <cell r="AW702" t="str">
            <v>SDN KUIN UTARA 06</v>
          </cell>
          <cell r="AX702" t="str">
            <v>U - 21</v>
          </cell>
        </row>
        <row r="703">
          <cell r="A703" t="str">
            <v>199301172022212006</v>
          </cell>
          <cell r="B703" t="str">
            <v>NUR LIANI SAPUTRI, S.Pd.</v>
          </cell>
          <cell r="C703" t="str">
            <v>6371045701930002</v>
          </cell>
          <cell r="D703" t="str">
            <v>17-Jan-93</v>
          </cell>
          <cell r="F703" t="str">
            <v>JFU</v>
          </cell>
          <cell r="G703" t="str">
            <v>00</v>
          </cell>
          <cell r="H703" t="str">
            <v>III/a</v>
          </cell>
          <cell r="I703" t="str">
            <v>P3K</v>
          </cell>
          <cell r="K703" t="str">
            <v>YA</v>
          </cell>
          <cell r="M703" t="str">
            <v>KHAIRIL ANWAR</v>
          </cell>
          <cell r="N703" t="str">
            <v>122</v>
          </cell>
          <cell r="O703" t="str">
            <v>BPD KALSEL</v>
          </cell>
          <cell r="P703" t="str">
            <v>844961524731000</v>
          </cell>
          <cell r="Q703" t="str">
            <v>0300301245023</v>
          </cell>
          <cell r="R703" t="str">
            <v>K2</v>
          </cell>
          <cell r="S703">
            <v>1</v>
          </cell>
          <cell r="T703">
            <v>1</v>
          </cell>
          <cell r="U703" t="str">
            <v>2</v>
          </cell>
          <cell r="V703">
            <v>2966500</v>
          </cell>
          <cell r="W703">
            <v>296650</v>
          </cell>
          <cell r="X703">
            <v>59330</v>
          </cell>
          <cell r="Y703">
            <v>355980</v>
          </cell>
          <cell r="Z703">
            <v>0</v>
          </cell>
          <cell r="AA703">
            <v>0</v>
          </cell>
          <cell r="AB703">
            <v>0</v>
          </cell>
          <cell r="AC703">
            <v>185000</v>
          </cell>
          <cell r="AD703">
            <v>217260</v>
          </cell>
          <cell r="AE703">
            <v>0</v>
          </cell>
          <cell r="AF703">
            <v>16</v>
          </cell>
          <cell r="AG703">
            <v>140299</v>
          </cell>
          <cell r="AH703">
            <v>7120</v>
          </cell>
          <cell r="AI703">
            <v>21359</v>
          </cell>
          <cell r="AJ703">
            <v>107981</v>
          </cell>
          <cell r="AK703" t="str">
            <v>0</v>
          </cell>
          <cell r="AL703">
            <v>35075</v>
          </cell>
          <cell r="AM703">
            <v>0</v>
          </cell>
          <cell r="AN703" t="str">
            <v>0</v>
          </cell>
          <cell r="AO703">
            <v>311834</v>
          </cell>
          <cell r="AP703">
            <v>3581700</v>
          </cell>
          <cell r="AQ703">
            <v>0</v>
          </cell>
          <cell r="AR703">
            <v>0</v>
          </cell>
          <cell r="AS703" t="str">
            <v>0</v>
          </cell>
          <cell r="AT703" t="str">
            <v>0</v>
          </cell>
          <cell r="AU703" t="str">
            <v>062</v>
          </cell>
          <cell r="AV703" t="str">
            <v>DINAS PENDIDIKAN - PPPK</v>
          </cell>
          <cell r="AW703" t="str">
            <v>SDN KUIN UTARA 06</v>
          </cell>
          <cell r="AX703" t="str">
            <v>U - 21</v>
          </cell>
        </row>
        <row r="704">
          <cell r="A704" t="str">
            <v>196809052022212002</v>
          </cell>
          <cell r="B704" t="str">
            <v>DAHLIA, S.Pd</v>
          </cell>
          <cell r="C704" t="str">
            <v>6371044509680007</v>
          </cell>
          <cell r="D704" t="str">
            <v>05-Sep-68</v>
          </cell>
          <cell r="F704" t="str">
            <v>JFU</v>
          </cell>
          <cell r="G704" t="str">
            <v>00</v>
          </cell>
          <cell r="H704" t="str">
            <v>III/a</v>
          </cell>
          <cell r="I704" t="str">
            <v>P3K</v>
          </cell>
          <cell r="K704" t="str">
            <v>TIDAK</v>
          </cell>
          <cell r="N704" t="str">
            <v>122</v>
          </cell>
          <cell r="O704" t="str">
            <v>BPD KALSEL</v>
          </cell>
          <cell r="P704" t="str">
            <v>150788768731009</v>
          </cell>
          <cell r="Q704" t="str">
            <v>3200537334</v>
          </cell>
          <cell r="R704" t="str">
            <v>T0</v>
          </cell>
          <cell r="S704">
            <v>0</v>
          </cell>
          <cell r="T704">
            <v>0</v>
          </cell>
          <cell r="U704" t="str">
            <v>0</v>
          </cell>
          <cell r="V704">
            <v>2966500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185000</v>
          </cell>
          <cell r="AD704">
            <v>72420</v>
          </cell>
          <cell r="AE704">
            <v>0</v>
          </cell>
          <cell r="AF704">
            <v>6</v>
          </cell>
          <cell r="AG704">
            <v>126060</v>
          </cell>
          <cell r="AH704">
            <v>7120</v>
          </cell>
          <cell r="AI704">
            <v>21359</v>
          </cell>
          <cell r="AJ704">
            <v>96411</v>
          </cell>
          <cell r="AK704" t="str">
            <v>0</v>
          </cell>
          <cell r="AL704">
            <v>31515</v>
          </cell>
          <cell r="AM704">
            <v>0</v>
          </cell>
          <cell r="AN704" t="str">
            <v>0</v>
          </cell>
          <cell r="AO704">
            <v>282465</v>
          </cell>
          <cell r="AP704">
            <v>3096000</v>
          </cell>
          <cell r="AQ704">
            <v>0</v>
          </cell>
          <cell r="AR704">
            <v>0</v>
          </cell>
          <cell r="AS704" t="str">
            <v>0</v>
          </cell>
          <cell r="AT704" t="str">
            <v>0</v>
          </cell>
          <cell r="AU704" t="str">
            <v>062</v>
          </cell>
          <cell r="AV704" t="str">
            <v>DINAS PENDIDIKAN - PPPK</v>
          </cell>
          <cell r="AW704" t="str">
            <v>SDN KUIN UTARA 07</v>
          </cell>
          <cell r="AX704" t="str">
            <v>U - 22</v>
          </cell>
        </row>
        <row r="705">
          <cell r="A705" t="str">
            <v>197905092022212002</v>
          </cell>
          <cell r="B705" t="str">
            <v>WARHAMNI, S.Pd</v>
          </cell>
          <cell r="C705" t="str">
            <v>6371044905790011</v>
          </cell>
          <cell r="D705" t="str">
            <v>09-May-79</v>
          </cell>
          <cell r="F705" t="str">
            <v>JFU</v>
          </cell>
          <cell r="G705" t="str">
            <v>00</v>
          </cell>
          <cell r="H705" t="str">
            <v>III/a</v>
          </cell>
          <cell r="I705" t="str">
            <v>P3K</v>
          </cell>
          <cell r="K705" t="str">
            <v>YA</v>
          </cell>
          <cell r="M705" t="str">
            <v>AKHMAD</v>
          </cell>
          <cell r="N705" t="str">
            <v>122</v>
          </cell>
          <cell r="O705" t="str">
            <v>BPD KALSEL</v>
          </cell>
          <cell r="P705" t="str">
            <v>167252683731000</v>
          </cell>
          <cell r="Q705" t="str">
            <v>0010301160036</v>
          </cell>
          <cell r="R705" t="str">
            <v>K3</v>
          </cell>
          <cell r="S705">
            <v>2</v>
          </cell>
          <cell r="T705">
            <v>1</v>
          </cell>
          <cell r="U705" t="str">
            <v>3</v>
          </cell>
          <cell r="V705">
            <v>2966500</v>
          </cell>
          <cell r="W705">
            <v>296650</v>
          </cell>
          <cell r="X705">
            <v>118660</v>
          </cell>
          <cell r="Y705">
            <v>415310</v>
          </cell>
          <cell r="Z705">
            <v>0</v>
          </cell>
          <cell r="AA705">
            <v>0</v>
          </cell>
          <cell r="AB705">
            <v>0</v>
          </cell>
          <cell r="AC705">
            <v>185000</v>
          </cell>
          <cell r="AD705">
            <v>289680</v>
          </cell>
          <cell r="AE705">
            <v>0</v>
          </cell>
          <cell r="AF705">
            <v>87</v>
          </cell>
          <cell r="AG705">
            <v>142672</v>
          </cell>
          <cell r="AH705">
            <v>7120</v>
          </cell>
          <cell r="AI705">
            <v>21359</v>
          </cell>
          <cell r="AJ705">
            <v>109909</v>
          </cell>
          <cell r="AK705" t="str">
            <v>0</v>
          </cell>
          <cell r="AL705">
            <v>35668</v>
          </cell>
          <cell r="AM705">
            <v>0</v>
          </cell>
          <cell r="AN705" t="str">
            <v>0</v>
          </cell>
          <cell r="AO705">
            <v>316728</v>
          </cell>
          <cell r="AP705">
            <v>3711000</v>
          </cell>
          <cell r="AQ705">
            <v>0</v>
          </cell>
          <cell r="AR705">
            <v>0</v>
          </cell>
          <cell r="AS705" t="str">
            <v>0</v>
          </cell>
          <cell r="AT705" t="str">
            <v>0</v>
          </cell>
          <cell r="AU705" t="str">
            <v>062</v>
          </cell>
          <cell r="AV705" t="str">
            <v>DINAS PENDIDIKAN - PPPK</v>
          </cell>
          <cell r="AW705" t="str">
            <v>SDN KUIN UTARA 07</v>
          </cell>
          <cell r="AX705" t="str">
            <v>U - 22</v>
          </cell>
        </row>
        <row r="706">
          <cell r="A706" t="str">
            <v>198508292022212025</v>
          </cell>
          <cell r="B706" t="str">
            <v>ENDAH SUJARWATI, S.Pd</v>
          </cell>
          <cell r="C706" t="str">
            <v>3578256908850001</v>
          </cell>
          <cell r="D706" t="str">
            <v>29-Aug-85</v>
          </cell>
          <cell r="F706" t="str">
            <v>JFU</v>
          </cell>
          <cell r="G706" t="str">
            <v>00</v>
          </cell>
          <cell r="H706" t="str">
            <v>III/a</v>
          </cell>
          <cell r="I706" t="str">
            <v>P3K</v>
          </cell>
          <cell r="K706" t="str">
            <v>YA</v>
          </cell>
          <cell r="M706" t="str">
            <v>DEDY SETIAWAN</v>
          </cell>
          <cell r="N706" t="str">
            <v>122</v>
          </cell>
          <cell r="O706" t="str">
            <v>BPD KALSEL</v>
          </cell>
          <cell r="P706" t="str">
            <v>650653165731000</v>
          </cell>
          <cell r="Q706" t="str">
            <v>3200582461</v>
          </cell>
          <cell r="R706" t="str">
            <v>K3</v>
          </cell>
          <cell r="S706">
            <v>2</v>
          </cell>
          <cell r="T706">
            <v>1</v>
          </cell>
          <cell r="U706" t="str">
            <v>3</v>
          </cell>
          <cell r="V706">
            <v>2966500</v>
          </cell>
          <cell r="W706">
            <v>296650</v>
          </cell>
          <cell r="X706">
            <v>118660</v>
          </cell>
          <cell r="Y706">
            <v>415310</v>
          </cell>
          <cell r="Z706">
            <v>0</v>
          </cell>
          <cell r="AA706">
            <v>0</v>
          </cell>
          <cell r="AB706">
            <v>0</v>
          </cell>
          <cell r="AC706">
            <v>185000</v>
          </cell>
          <cell r="AD706">
            <v>289680</v>
          </cell>
          <cell r="AE706">
            <v>0</v>
          </cell>
          <cell r="AF706">
            <v>87</v>
          </cell>
          <cell r="AG706">
            <v>142672</v>
          </cell>
          <cell r="AH706">
            <v>7120</v>
          </cell>
          <cell r="AI706">
            <v>21359</v>
          </cell>
          <cell r="AJ706">
            <v>109909</v>
          </cell>
          <cell r="AK706" t="str">
            <v>0</v>
          </cell>
          <cell r="AL706">
            <v>35668</v>
          </cell>
          <cell r="AM706">
            <v>0</v>
          </cell>
          <cell r="AN706" t="str">
            <v>0</v>
          </cell>
          <cell r="AO706">
            <v>316728</v>
          </cell>
          <cell r="AP706">
            <v>3711000</v>
          </cell>
          <cell r="AQ706">
            <v>0</v>
          </cell>
          <cell r="AR706">
            <v>0</v>
          </cell>
          <cell r="AS706" t="str">
            <v>0</v>
          </cell>
          <cell r="AT706" t="str">
            <v>0</v>
          </cell>
          <cell r="AU706" t="str">
            <v>062</v>
          </cell>
          <cell r="AV706" t="str">
            <v>DINAS PENDIDIKAN - PPPK</v>
          </cell>
          <cell r="AW706" t="str">
            <v>SDN KUIN UTARA 07</v>
          </cell>
          <cell r="AX706" t="str">
            <v>U - 22</v>
          </cell>
        </row>
        <row r="707">
          <cell r="A707" t="str">
            <v>199304012022211010</v>
          </cell>
          <cell r="B707" t="str">
            <v>NAZAR MUTAWALI, S.Pd</v>
          </cell>
          <cell r="C707" t="str">
            <v>6309010104930002</v>
          </cell>
          <cell r="D707" t="str">
            <v>01-Apr-93</v>
          </cell>
          <cell r="F707" t="str">
            <v>JFU</v>
          </cell>
          <cell r="G707" t="str">
            <v>00</v>
          </cell>
          <cell r="H707" t="str">
            <v>III/a</v>
          </cell>
          <cell r="I707" t="str">
            <v>P3K</v>
          </cell>
          <cell r="K707" t="str">
            <v>YA</v>
          </cell>
          <cell r="M707" t="str">
            <v>ANE SURYANI</v>
          </cell>
          <cell r="N707" t="str">
            <v>122</v>
          </cell>
          <cell r="O707" t="str">
            <v>BPD KALSEL</v>
          </cell>
          <cell r="P707" t="str">
            <v>650417421731000</v>
          </cell>
          <cell r="Q707" t="str">
            <v>3200595067</v>
          </cell>
          <cell r="R707" t="str">
            <v>K2</v>
          </cell>
          <cell r="S707">
            <v>1</v>
          </cell>
          <cell r="T707">
            <v>1</v>
          </cell>
          <cell r="U707" t="str">
            <v>2</v>
          </cell>
          <cell r="V707">
            <v>2966500</v>
          </cell>
          <cell r="W707">
            <v>296650</v>
          </cell>
          <cell r="X707">
            <v>59330</v>
          </cell>
          <cell r="Y707">
            <v>355980</v>
          </cell>
          <cell r="Z707">
            <v>0</v>
          </cell>
          <cell r="AA707">
            <v>0</v>
          </cell>
          <cell r="AB707">
            <v>0</v>
          </cell>
          <cell r="AC707">
            <v>185000</v>
          </cell>
          <cell r="AD707">
            <v>217260</v>
          </cell>
          <cell r="AE707">
            <v>0</v>
          </cell>
          <cell r="AF707">
            <v>16</v>
          </cell>
          <cell r="AG707">
            <v>140299</v>
          </cell>
          <cell r="AH707">
            <v>7120</v>
          </cell>
          <cell r="AI707">
            <v>21359</v>
          </cell>
          <cell r="AJ707">
            <v>107981</v>
          </cell>
          <cell r="AK707" t="str">
            <v>0</v>
          </cell>
          <cell r="AL707">
            <v>35075</v>
          </cell>
          <cell r="AM707">
            <v>0</v>
          </cell>
          <cell r="AN707" t="str">
            <v>0</v>
          </cell>
          <cell r="AO707">
            <v>311834</v>
          </cell>
          <cell r="AP707">
            <v>3581700</v>
          </cell>
          <cell r="AQ707">
            <v>0</v>
          </cell>
          <cell r="AR707">
            <v>0</v>
          </cell>
          <cell r="AS707" t="str">
            <v>0</v>
          </cell>
          <cell r="AT707" t="str">
            <v>0</v>
          </cell>
          <cell r="AU707" t="str">
            <v>062</v>
          </cell>
          <cell r="AV707" t="str">
            <v>DINAS PENDIDIKAN - PPPK</v>
          </cell>
          <cell r="AW707" t="str">
            <v>SDN KUIN UTARA 07</v>
          </cell>
          <cell r="AX707" t="str">
            <v>U - 22</v>
          </cell>
        </row>
        <row r="708">
          <cell r="A708" t="str">
            <v>199305172022212008</v>
          </cell>
          <cell r="B708" t="str">
            <v>MAYRINA ROSA PARAMITHA, S.Pd</v>
          </cell>
          <cell r="C708" t="str">
            <v>6371045705930006</v>
          </cell>
          <cell r="D708" t="str">
            <v>17-May-93</v>
          </cell>
          <cell r="F708" t="str">
            <v>JFU</v>
          </cell>
          <cell r="G708" t="str">
            <v>00</v>
          </cell>
          <cell r="H708" t="str">
            <v>III/a</v>
          </cell>
          <cell r="I708" t="str">
            <v>P3K</v>
          </cell>
          <cell r="K708" t="str">
            <v>YA</v>
          </cell>
          <cell r="M708" t="str">
            <v>MUHAMMAD ANDRI UTAMA</v>
          </cell>
          <cell r="N708" t="str">
            <v>122</v>
          </cell>
          <cell r="O708" t="str">
            <v>BPD KALSEL</v>
          </cell>
          <cell r="P708" t="str">
            <v>852838572731000</v>
          </cell>
          <cell r="Q708" t="str">
            <v>0010301109382</v>
          </cell>
          <cell r="R708" t="str">
            <v>K2</v>
          </cell>
          <cell r="S708">
            <v>1</v>
          </cell>
          <cell r="T708">
            <v>1</v>
          </cell>
          <cell r="U708" t="str">
            <v>2</v>
          </cell>
          <cell r="V708">
            <v>2966500</v>
          </cell>
          <cell r="W708">
            <v>296650</v>
          </cell>
          <cell r="X708">
            <v>59330</v>
          </cell>
          <cell r="Y708">
            <v>355980</v>
          </cell>
          <cell r="Z708">
            <v>0</v>
          </cell>
          <cell r="AA708">
            <v>0</v>
          </cell>
          <cell r="AB708">
            <v>0</v>
          </cell>
          <cell r="AC708">
            <v>185000</v>
          </cell>
          <cell r="AD708">
            <v>217260</v>
          </cell>
          <cell r="AE708">
            <v>0</v>
          </cell>
          <cell r="AF708">
            <v>16</v>
          </cell>
          <cell r="AG708">
            <v>140299</v>
          </cell>
          <cell r="AH708">
            <v>7120</v>
          </cell>
          <cell r="AI708">
            <v>21359</v>
          </cell>
          <cell r="AJ708">
            <v>107981</v>
          </cell>
          <cell r="AK708" t="str">
            <v>0</v>
          </cell>
          <cell r="AL708">
            <v>35075</v>
          </cell>
          <cell r="AM708">
            <v>0</v>
          </cell>
          <cell r="AN708" t="str">
            <v>0</v>
          </cell>
          <cell r="AO708">
            <v>311834</v>
          </cell>
          <cell r="AP708">
            <v>3581700</v>
          </cell>
          <cell r="AQ708">
            <v>0</v>
          </cell>
          <cell r="AR708">
            <v>0</v>
          </cell>
          <cell r="AS708" t="str">
            <v>0</v>
          </cell>
          <cell r="AT708" t="str">
            <v>0</v>
          </cell>
          <cell r="AU708" t="str">
            <v>062</v>
          </cell>
          <cell r="AV708" t="str">
            <v>DINAS PENDIDIKAN - PPPK</v>
          </cell>
          <cell r="AW708" t="str">
            <v>SDN KUIN UTARA 07</v>
          </cell>
          <cell r="AX708" t="str">
            <v>U - 22</v>
          </cell>
        </row>
        <row r="709">
          <cell r="A709" t="str">
            <v>198604102022211007</v>
          </cell>
          <cell r="B709" t="str">
            <v>APRIADI, S.Pd</v>
          </cell>
          <cell r="C709" t="str">
            <v>6371041004860004</v>
          </cell>
          <cell r="D709" t="str">
            <v>10-Apr-86</v>
          </cell>
          <cell r="F709" t="str">
            <v>JFU</v>
          </cell>
          <cell r="G709" t="str">
            <v>00</v>
          </cell>
          <cell r="H709" t="str">
            <v>III/a</v>
          </cell>
          <cell r="I709" t="str">
            <v>P3K</v>
          </cell>
          <cell r="K709" t="str">
            <v>YA</v>
          </cell>
          <cell r="M709" t="str">
            <v>KHAIRUN NISA</v>
          </cell>
          <cell r="N709" t="str">
            <v>122</v>
          </cell>
          <cell r="O709" t="str">
            <v>BPD KALSEL</v>
          </cell>
          <cell r="P709" t="str">
            <v>902585199731000</v>
          </cell>
          <cell r="Q709" t="str">
            <v>0010301449775</v>
          </cell>
          <cell r="R709" t="str">
            <v>K3</v>
          </cell>
          <cell r="S709">
            <v>2</v>
          </cell>
          <cell r="T709">
            <v>1</v>
          </cell>
          <cell r="U709" t="str">
            <v>3</v>
          </cell>
          <cell r="V709">
            <v>2966500</v>
          </cell>
          <cell r="W709">
            <v>296650</v>
          </cell>
          <cell r="X709">
            <v>118660</v>
          </cell>
          <cell r="Y709">
            <v>415310</v>
          </cell>
          <cell r="Z709">
            <v>0</v>
          </cell>
          <cell r="AA709">
            <v>0</v>
          </cell>
          <cell r="AB709">
            <v>0</v>
          </cell>
          <cell r="AC709">
            <v>185000</v>
          </cell>
          <cell r="AD709">
            <v>289680</v>
          </cell>
          <cell r="AE709">
            <v>0</v>
          </cell>
          <cell r="AF709">
            <v>87</v>
          </cell>
          <cell r="AG709">
            <v>142672</v>
          </cell>
          <cell r="AH709">
            <v>7120</v>
          </cell>
          <cell r="AI709">
            <v>21359</v>
          </cell>
          <cell r="AJ709">
            <v>109909</v>
          </cell>
          <cell r="AK709" t="str">
            <v>0</v>
          </cell>
          <cell r="AL709">
            <v>35668</v>
          </cell>
          <cell r="AM709">
            <v>0</v>
          </cell>
          <cell r="AN709" t="str">
            <v>0</v>
          </cell>
          <cell r="AO709">
            <v>316728</v>
          </cell>
          <cell r="AP709">
            <v>3711000</v>
          </cell>
          <cell r="AQ709">
            <v>0</v>
          </cell>
          <cell r="AR709">
            <v>0</v>
          </cell>
          <cell r="AS709" t="str">
            <v>0</v>
          </cell>
          <cell r="AT709" t="str">
            <v>0</v>
          </cell>
          <cell r="AU709" t="str">
            <v>062</v>
          </cell>
          <cell r="AV709" t="str">
            <v>DINAS PENDIDIKAN - PPPK</v>
          </cell>
          <cell r="AW709" t="str">
            <v>SDN PANGERAN 01</v>
          </cell>
          <cell r="AX709" t="str">
            <v>U - 23</v>
          </cell>
        </row>
        <row r="710">
          <cell r="A710" t="str">
            <v>199010172022212007</v>
          </cell>
          <cell r="B710" t="str">
            <v>MAULIDA RAHMI, S.Pd</v>
          </cell>
          <cell r="C710" t="str">
            <v>6371035710900005</v>
          </cell>
          <cell r="D710" t="str">
            <v>17-Oct-90</v>
          </cell>
          <cell r="F710" t="str">
            <v>JFU</v>
          </cell>
          <cell r="G710" t="str">
            <v>00</v>
          </cell>
          <cell r="H710" t="str">
            <v>III/a</v>
          </cell>
          <cell r="I710" t="str">
            <v>P3K</v>
          </cell>
          <cell r="K710" t="str">
            <v>TIDAK</v>
          </cell>
          <cell r="N710" t="str">
            <v>122</v>
          </cell>
          <cell r="O710" t="str">
            <v>BPD KALSEL</v>
          </cell>
          <cell r="P710" t="str">
            <v>755305166731000</v>
          </cell>
          <cell r="Q710" t="str">
            <v>3200517724</v>
          </cell>
          <cell r="R710" t="str">
            <v>T0</v>
          </cell>
          <cell r="S710">
            <v>0</v>
          </cell>
          <cell r="T710">
            <v>0</v>
          </cell>
          <cell r="U710" t="str">
            <v>0</v>
          </cell>
          <cell r="V710">
            <v>2966500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185000</v>
          </cell>
          <cell r="AD710">
            <v>72420</v>
          </cell>
          <cell r="AE710">
            <v>0</v>
          </cell>
          <cell r="AF710">
            <v>6</v>
          </cell>
          <cell r="AG710">
            <v>126060</v>
          </cell>
          <cell r="AH710">
            <v>7120</v>
          </cell>
          <cell r="AI710">
            <v>21359</v>
          </cell>
          <cell r="AJ710">
            <v>96411</v>
          </cell>
          <cell r="AK710" t="str">
            <v>0</v>
          </cell>
          <cell r="AL710">
            <v>31515</v>
          </cell>
          <cell r="AM710">
            <v>0</v>
          </cell>
          <cell r="AN710" t="str">
            <v>0</v>
          </cell>
          <cell r="AO710">
            <v>282465</v>
          </cell>
          <cell r="AP710">
            <v>3096000</v>
          </cell>
          <cell r="AQ710">
            <v>0</v>
          </cell>
          <cell r="AR710">
            <v>0</v>
          </cell>
          <cell r="AS710" t="str">
            <v>0</v>
          </cell>
          <cell r="AT710" t="str">
            <v>0</v>
          </cell>
          <cell r="AU710" t="str">
            <v>062</v>
          </cell>
          <cell r="AV710" t="str">
            <v>DINAS PENDIDIKAN - PPPK</v>
          </cell>
          <cell r="AW710" t="str">
            <v>SDN PANGERAN 01</v>
          </cell>
          <cell r="AX710" t="str">
            <v>U - 23</v>
          </cell>
        </row>
        <row r="711">
          <cell r="A711" t="str">
            <v>198311232022212012</v>
          </cell>
          <cell r="B711" t="str">
            <v>MARDIYAH, S.Pd</v>
          </cell>
          <cell r="C711" t="str">
            <v>6371056311830005</v>
          </cell>
          <cell r="D711" t="str">
            <v>23-Nov-83</v>
          </cell>
          <cell r="F711" t="str">
            <v>JFU</v>
          </cell>
          <cell r="G711" t="str">
            <v>00</v>
          </cell>
          <cell r="H711" t="str">
            <v>III/a</v>
          </cell>
          <cell r="I711" t="str">
            <v>P3K</v>
          </cell>
          <cell r="K711" t="str">
            <v>YA</v>
          </cell>
          <cell r="M711" t="str">
            <v>ZALMANI</v>
          </cell>
          <cell r="N711" t="str">
            <v>122</v>
          </cell>
          <cell r="O711" t="str">
            <v>BPD KALSEL</v>
          </cell>
          <cell r="P711" t="str">
            <v>167251693731000</v>
          </cell>
          <cell r="Q711" t="str">
            <v>0010301122948</v>
          </cell>
          <cell r="R711" t="str">
            <v>K2</v>
          </cell>
          <cell r="S711">
            <v>1</v>
          </cell>
          <cell r="T711">
            <v>1</v>
          </cell>
          <cell r="U711" t="str">
            <v>2</v>
          </cell>
          <cell r="V711">
            <v>2966500</v>
          </cell>
          <cell r="W711">
            <v>296650</v>
          </cell>
          <cell r="X711">
            <v>59330</v>
          </cell>
          <cell r="Y711">
            <v>355980</v>
          </cell>
          <cell r="Z711">
            <v>0</v>
          </cell>
          <cell r="AA711">
            <v>0</v>
          </cell>
          <cell r="AB711">
            <v>0</v>
          </cell>
          <cell r="AC711">
            <v>185000</v>
          </cell>
          <cell r="AD711">
            <v>217260</v>
          </cell>
          <cell r="AE711">
            <v>0</v>
          </cell>
          <cell r="AF711">
            <v>16</v>
          </cell>
          <cell r="AG711">
            <v>140299</v>
          </cell>
          <cell r="AH711">
            <v>7120</v>
          </cell>
          <cell r="AI711">
            <v>21359</v>
          </cell>
          <cell r="AJ711">
            <v>107981</v>
          </cell>
          <cell r="AK711" t="str">
            <v>0</v>
          </cell>
          <cell r="AL711">
            <v>35075</v>
          </cell>
          <cell r="AM711">
            <v>0</v>
          </cell>
          <cell r="AN711" t="str">
            <v>0</v>
          </cell>
          <cell r="AO711">
            <v>311834</v>
          </cell>
          <cell r="AP711">
            <v>3581700</v>
          </cell>
          <cell r="AQ711">
            <v>0</v>
          </cell>
          <cell r="AR711">
            <v>0</v>
          </cell>
          <cell r="AS711" t="str">
            <v>0</v>
          </cell>
          <cell r="AT711" t="str">
            <v>0</v>
          </cell>
          <cell r="AU711" t="str">
            <v>062</v>
          </cell>
          <cell r="AV711" t="str">
            <v>DINAS PENDIDIKAN - PPPK</v>
          </cell>
          <cell r="AW711" t="str">
            <v>SDN PANGERAN 02</v>
          </cell>
          <cell r="AX711" t="str">
            <v>U - 24</v>
          </cell>
        </row>
        <row r="712">
          <cell r="A712" t="str">
            <v>198908232022212009</v>
          </cell>
          <cell r="B712" t="str">
            <v>GUSNAWATI, S.Pd</v>
          </cell>
          <cell r="C712" t="str">
            <v>6304056308890002</v>
          </cell>
          <cell r="D712" t="str">
            <v>23-Aug-89</v>
          </cell>
          <cell r="F712" t="str">
            <v>JFU</v>
          </cell>
          <cell r="G712" t="str">
            <v>00</v>
          </cell>
          <cell r="H712" t="str">
            <v>III/a</v>
          </cell>
          <cell r="I712" t="str">
            <v>P3K</v>
          </cell>
          <cell r="K712" t="str">
            <v>TIDAK</v>
          </cell>
          <cell r="N712" t="str">
            <v>122</v>
          </cell>
          <cell r="O712" t="str">
            <v>BPD KALSEL</v>
          </cell>
          <cell r="P712" t="str">
            <v>843938663731000</v>
          </cell>
          <cell r="Q712" t="str">
            <v>0010301357771</v>
          </cell>
          <cell r="R712" t="str">
            <v>T0</v>
          </cell>
          <cell r="S712">
            <v>0</v>
          </cell>
          <cell r="T712">
            <v>0</v>
          </cell>
          <cell r="U712" t="str">
            <v>0</v>
          </cell>
          <cell r="V712">
            <v>2966500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185000</v>
          </cell>
          <cell r="AD712">
            <v>72420</v>
          </cell>
          <cell r="AE712">
            <v>0</v>
          </cell>
          <cell r="AF712">
            <v>6</v>
          </cell>
          <cell r="AG712">
            <v>126060</v>
          </cell>
          <cell r="AH712">
            <v>7120</v>
          </cell>
          <cell r="AI712">
            <v>21359</v>
          </cell>
          <cell r="AJ712">
            <v>96411</v>
          </cell>
          <cell r="AK712" t="str">
            <v>0</v>
          </cell>
          <cell r="AL712">
            <v>31515</v>
          </cell>
          <cell r="AM712">
            <v>0</v>
          </cell>
          <cell r="AN712" t="str">
            <v>0</v>
          </cell>
          <cell r="AO712">
            <v>282465</v>
          </cell>
          <cell r="AP712">
            <v>3096000</v>
          </cell>
          <cell r="AQ712">
            <v>0</v>
          </cell>
          <cell r="AR712">
            <v>0</v>
          </cell>
          <cell r="AS712" t="str">
            <v>0</v>
          </cell>
          <cell r="AT712" t="str">
            <v>0</v>
          </cell>
          <cell r="AU712" t="str">
            <v>062</v>
          </cell>
          <cell r="AV712" t="str">
            <v>DINAS PENDIDIKAN - PPPK</v>
          </cell>
          <cell r="AW712" t="str">
            <v>SDN PANGERAN 02</v>
          </cell>
          <cell r="AX712" t="str">
            <v>U - 24</v>
          </cell>
        </row>
        <row r="713">
          <cell r="A713" t="str">
            <v>196606152022211001</v>
          </cell>
          <cell r="B713" t="str">
            <v>AHMAD TAHAR, S.Pd</v>
          </cell>
          <cell r="C713" t="str">
            <v>6371041506660009</v>
          </cell>
          <cell r="D713" t="str">
            <v>15-Jun-66</v>
          </cell>
          <cell r="F713" t="str">
            <v>JFU</v>
          </cell>
          <cell r="G713" t="str">
            <v>00</v>
          </cell>
          <cell r="H713" t="str">
            <v>III/a</v>
          </cell>
          <cell r="I713" t="str">
            <v>P3K</v>
          </cell>
          <cell r="K713" t="str">
            <v>TIDAK</v>
          </cell>
          <cell r="N713" t="str">
            <v>122</v>
          </cell>
          <cell r="O713" t="str">
            <v>BPD KALSEL</v>
          </cell>
          <cell r="P713" t="str">
            <v>158901652741000</v>
          </cell>
          <cell r="Q713" t="str">
            <v>3200581724</v>
          </cell>
          <cell r="R713" t="str">
            <v>T0</v>
          </cell>
          <cell r="S713">
            <v>0</v>
          </cell>
          <cell r="T713">
            <v>0</v>
          </cell>
          <cell r="U713" t="str">
            <v>0</v>
          </cell>
          <cell r="V713">
            <v>2966500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185000</v>
          </cell>
          <cell r="AD713">
            <v>72420</v>
          </cell>
          <cell r="AE713">
            <v>0</v>
          </cell>
          <cell r="AF713">
            <v>6</v>
          </cell>
          <cell r="AG713">
            <v>126060</v>
          </cell>
          <cell r="AH713">
            <v>7120</v>
          </cell>
          <cell r="AI713">
            <v>21359</v>
          </cell>
          <cell r="AJ713">
            <v>96411</v>
          </cell>
          <cell r="AK713" t="str">
            <v>0</v>
          </cell>
          <cell r="AL713">
            <v>31515</v>
          </cell>
          <cell r="AM713">
            <v>0</v>
          </cell>
          <cell r="AN713" t="str">
            <v>0</v>
          </cell>
          <cell r="AO713">
            <v>282465</v>
          </cell>
          <cell r="AP713">
            <v>3096000</v>
          </cell>
          <cell r="AQ713">
            <v>0</v>
          </cell>
          <cell r="AR713">
            <v>0</v>
          </cell>
          <cell r="AS713" t="str">
            <v>0</v>
          </cell>
          <cell r="AT713" t="str">
            <v>0</v>
          </cell>
          <cell r="AU713" t="str">
            <v>062</v>
          </cell>
          <cell r="AV713" t="str">
            <v>DINAS PENDIDIKAN - PPPK</v>
          </cell>
          <cell r="AW713" t="str">
            <v>SDN SUNGAI JINGAH 01</v>
          </cell>
          <cell r="AX713" t="str">
            <v>U - 26</v>
          </cell>
        </row>
        <row r="714">
          <cell r="A714" t="str">
            <v>197408092022211001</v>
          </cell>
          <cell r="B714" t="str">
            <v>SYAHRIADI, S.Pd</v>
          </cell>
          <cell r="C714" t="str">
            <v>6371040908740013</v>
          </cell>
          <cell r="D714" t="str">
            <v>09-Aug-74</v>
          </cell>
          <cell r="F714" t="str">
            <v>JFU</v>
          </cell>
          <cell r="G714" t="str">
            <v>00</v>
          </cell>
          <cell r="H714" t="str">
            <v>III/a</v>
          </cell>
          <cell r="I714" t="str">
            <v>P3K</v>
          </cell>
          <cell r="K714" t="str">
            <v>YA</v>
          </cell>
          <cell r="M714" t="str">
            <v>MARIANI, S.PD.</v>
          </cell>
          <cell r="N714" t="str">
            <v>122</v>
          </cell>
          <cell r="O714" t="str">
            <v>BPD KALSEL</v>
          </cell>
          <cell r="P714" t="str">
            <v>167321041731000</v>
          </cell>
          <cell r="Q714" t="str">
            <v>3200510428</v>
          </cell>
          <cell r="R714" t="str">
            <v>K3</v>
          </cell>
          <cell r="S714">
            <v>2</v>
          </cell>
          <cell r="T714">
            <v>1</v>
          </cell>
          <cell r="U714" t="str">
            <v>3</v>
          </cell>
          <cell r="V714">
            <v>2966500</v>
          </cell>
          <cell r="W714">
            <v>296650</v>
          </cell>
          <cell r="X714">
            <v>118660</v>
          </cell>
          <cell r="Y714">
            <v>415310</v>
          </cell>
          <cell r="Z714">
            <v>0</v>
          </cell>
          <cell r="AA714">
            <v>0</v>
          </cell>
          <cell r="AB714">
            <v>0</v>
          </cell>
          <cell r="AC714">
            <v>185000</v>
          </cell>
          <cell r="AD714">
            <v>289680</v>
          </cell>
          <cell r="AE714">
            <v>0</v>
          </cell>
          <cell r="AF714">
            <v>87</v>
          </cell>
          <cell r="AG714">
            <v>142672</v>
          </cell>
          <cell r="AH714">
            <v>7120</v>
          </cell>
          <cell r="AI714">
            <v>21359</v>
          </cell>
          <cell r="AJ714">
            <v>109909</v>
          </cell>
          <cell r="AK714" t="str">
            <v>0</v>
          </cell>
          <cell r="AL714">
            <v>35668</v>
          </cell>
          <cell r="AM714">
            <v>0</v>
          </cell>
          <cell r="AN714" t="str">
            <v>0</v>
          </cell>
          <cell r="AO714">
            <v>316728</v>
          </cell>
          <cell r="AP714">
            <v>3711000</v>
          </cell>
          <cell r="AQ714">
            <v>0</v>
          </cell>
          <cell r="AR714">
            <v>0</v>
          </cell>
          <cell r="AS714" t="str">
            <v>0</v>
          </cell>
          <cell r="AT714" t="str">
            <v>0</v>
          </cell>
          <cell r="AU714" t="str">
            <v>062</v>
          </cell>
          <cell r="AV714" t="str">
            <v>DINAS PENDIDIKAN - PPPK</v>
          </cell>
          <cell r="AW714" t="str">
            <v>SDN SUNGAI JINGAH 01</v>
          </cell>
          <cell r="AX714" t="str">
            <v>U - 26</v>
          </cell>
        </row>
        <row r="715">
          <cell r="A715" t="str">
            <v>199003302022212005</v>
          </cell>
          <cell r="B715" t="str">
            <v>JANNATUL LAILI, S.Pd</v>
          </cell>
          <cell r="C715" t="str">
            <v>6371027003900004</v>
          </cell>
          <cell r="D715" t="str">
            <v>30-Mar-90</v>
          </cell>
          <cell r="F715" t="str">
            <v>JFU</v>
          </cell>
          <cell r="G715" t="str">
            <v>00</v>
          </cell>
          <cell r="H715" t="str">
            <v>III/a</v>
          </cell>
          <cell r="I715" t="str">
            <v>P3K</v>
          </cell>
          <cell r="K715" t="str">
            <v>YA</v>
          </cell>
          <cell r="M715" t="str">
            <v>GUSTI MAHMUD MASTOER</v>
          </cell>
          <cell r="N715" t="str">
            <v>122</v>
          </cell>
          <cell r="O715" t="str">
            <v>BPD KALSEL</v>
          </cell>
          <cell r="P715" t="str">
            <v>167357532731000</v>
          </cell>
          <cell r="Q715" t="str">
            <v>0010301414654</v>
          </cell>
          <cell r="R715" t="str">
            <v>K3</v>
          </cell>
          <cell r="S715">
            <v>2</v>
          </cell>
          <cell r="T715">
            <v>1</v>
          </cell>
          <cell r="U715" t="str">
            <v>3</v>
          </cell>
          <cell r="V715">
            <v>2966500</v>
          </cell>
          <cell r="W715">
            <v>296650</v>
          </cell>
          <cell r="X715">
            <v>118660</v>
          </cell>
          <cell r="Y715">
            <v>415310</v>
          </cell>
          <cell r="Z715">
            <v>0</v>
          </cell>
          <cell r="AA715">
            <v>0</v>
          </cell>
          <cell r="AB715">
            <v>0</v>
          </cell>
          <cell r="AC715">
            <v>185000</v>
          </cell>
          <cell r="AD715">
            <v>289680</v>
          </cell>
          <cell r="AE715">
            <v>0</v>
          </cell>
          <cell r="AF715">
            <v>87</v>
          </cell>
          <cell r="AG715">
            <v>142672</v>
          </cell>
          <cell r="AH715">
            <v>7120</v>
          </cell>
          <cell r="AI715">
            <v>21359</v>
          </cell>
          <cell r="AJ715">
            <v>109909</v>
          </cell>
          <cell r="AK715" t="str">
            <v>0</v>
          </cell>
          <cell r="AL715">
            <v>35668</v>
          </cell>
          <cell r="AM715">
            <v>0</v>
          </cell>
          <cell r="AN715" t="str">
            <v>0</v>
          </cell>
          <cell r="AO715">
            <v>316728</v>
          </cell>
          <cell r="AP715">
            <v>3711000</v>
          </cell>
          <cell r="AQ715">
            <v>0</v>
          </cell>
          <cell r="AR715">
            <v>0</v>
          </cell>
          <cell r="AS715" t="str">
            <v>0</v>
          </cell>
          <cell r="AT715" t="str">
            <v>0</v>
          </cell>
          <cell r="AU715" t="str">
            <v>062</v>
          </cell>
          <cell r="AV715" t="str">
            <v>DINAS PENDIDIKAN - PPPK</v>
          </cell>
          <cell r="AW715" t="str">
            <v>SDN SUNGAI JINGAH 01</v>
          </cell>
          <cell r="AX715" t="str">
            <v>U - 26</v>
          </cell>
        </row>
        <row r="716">
          <cell r="A716" t="str">
            <v>199502242021212001</v>
          </cell>
          <cell r="B716" t="str">
            <v>MUTIA FITRIANI, S.Pd.</v>
          </cell>
          <cell r="C716" t="str">
            <v>6371046402950005</v>
          </cell>
          <cell r="D716" t="str">
            <v>24-Feb-95</v>
          </cell>
          <cell r="F716" t="str">
            <v>JFU</v>
          </cell>
          <cell r="G716" t="str">
            <v>00</v>
          </cell>
          <cell r="H716" t="str">
            <v>III/a</v>
          </cell>
          <cell r="I716" t="str">
            <v>P3K</v>
          </cell>
          <cell r="K716" t="str">
            <v>YA</v>
          </cell>
          <cell r="M716" t="str">
            <v>ABDUL HAKIM</v>
          </cell>
          <cell r="N716" t="str">
            <v>122</v>
          </cell>
          <cell r="O716" t="str">
            <v>BPD KALSEL</v>
          </cell>
          <cell r="P716" t="str">
            <v>829785906731000</v>
          </cell>
          <cell r="Q716" t="str">
            <v>0310319039121</v>
          </cell>
          <cell r="R716" t="str">
            <v>K2</v>
          </cell>
          <cell r="S716">
            <v>1</v>
          </cell>
          <cell r="T716">
            <v>1</v>
          </cell>
          <cell r="U716" t="str">
            <v>2</v>
          </cell>
          <cell r="V716">
            <v>2966500</v>
          </cell>
          <cell r="W716">
            <v>296650</v>
          </cell>
          <cell r="X716">
            <v>59330</v>
          </cell>
          <cell r="Y716">
            <v>355980</v>
          </cell>
          <cell r="Z716">
            <v>0</v>
          </cell>
          <cell r="AA716">
            <v>0</v>
          </cell>
          <cell r="AB716">
            <v>0</v>
          </cell>
          <cell r="AC716">
            <v>185000</v>
          </cell>
          <cell r="AD716">
            <v>217260</v>
          </cell>
          <cell r="AE716">
            <v>0</v>
          </cell>
          <cell r="AF716">
            <v>16</v>
          </cell>
          <cell r="AG716">
            <v>140299</v>
          </cell>
          <cell r="AH716">
            <v>7120</v>
          </cell>
          <cell r="AI716">
            <v>21359</v>
          </cell>
          <cell r="AJ716">
            <v>107981</v>
          </cell>
          <cell r="AK716" t="str">
            <v>0</v>
          </cell>
          <cell r="AL716">
            <v>35075</v>
          </cell>
          <cell r="AM716">
            <v>0</v>
          </cell>
          <cell r="AN716" t="str">
            <v>0</v>
          </cell>
          <cell r="AO716">
            <v>311834</v>
          </cell>
          <cell r="AP716">
            <v>3581700</v>
          </cell>
          <cell r="AQ716">
            <v>0</v>
          </cell>
          <cell r="AR716">
            <v>0</v>
          </cell>
          <cell r="AS716" t="str">
            <v>0</v>
          </cell>
          <cell r="AT716" t="str">
            <v>0</v>
          </cell>
          <cell r="AU716" t="str">
            <v>062</v>
          </cell>
          <cell r="AV716" t="str">
            <v>DINAS PENDIDIKAN - PPPK</v>
          </cell>
          <cell r="AW716" t="str">
            <v>SDN SUNGAI JINGAH 01</v>
          </cell>
          <cell r="AX716" t="str">
            <v>U - 26</v>
          </cell>
        </row>
        <row r="717">
          <cell r="A717" t="str">
            <v>198405152022211009</v>
          </cell>
          <cell r="B717" t="str">
            <v>AHMAD FIRDAUS, S.Pd</v>
          </cell>
          <cell r="C717" t="str">
            <v>6371041505840003</v>
          </cell>
          <cell r="D717" t="str">
            <v>15-May-84</v>
          </cell>
          <cell r="F717" t="str">
            <v>JFU</v>
          </cell>
          <cell r="G717" t="str">
            <v>00</v>
          </cell>
          <cell r="H717" t="str">
            <v>III/a</v>
          </cell>
          <cell r="I717" t="str">
            <v>P3K</v>
          </cell>
          <cell r="K717" t="str">
            <v>YA</v>
          </cell>
          <cell r="M717" t="str">
            <v>SITI RAHMAH, S.PD</v>
          </cell>
          <cell r="N717" t="str">
            <v>122</v>
          </cell>
          <cell r="O717" t="str">
            <v>BPD KALSEL</v>
          </cell>
          <cell r="P717" t="str">
            <v>148182785731000</v>
          </cell>
          <cell r="Q717" t="str">
            <v>3200532863</v>
          </cell>
          <cell r="R717" t="str">
            <v>K2</v>
          </cell>
          <cell r="S717">
            <v>1</v>
          </cell>
          <cell r="T717">
            <v>1</v>
          </cell>
          <cell r="U717" t="str">
            <v>2</v>
          </cell>
          <cell r="V717">
            <v>2966500</v>
          </cell>
          <cell r="W717">
            <v>296650</v>
          </cell>
          <cell r="X717">
            <v>59330</v>
          </cell>
          <cell r="Y717">
            <v>355980</v>
          </cell>
          <cell r="Z717">
            <v>0</v>
          </cell>
          <cell r="AA717">
            <v>0</v>
          </cell>
          <cell r="AB717">
            <v>0</v>
          </cell>
          <cell r="AC717">
            <v>185000</v>
          </cell>
          <cell r="AD717">
            <v>217260</v>
          </cell>
          <cell r="AE717">
            <v>0</v>
          </cell>
          <cell r="AF717">
            <v>16</v>
          </cell>
          <cell r="AG717">
            <v>140299</v>
          </cell>
          <cell r="AH717">
            <v>7120</v>
          </cell>
          <cell r="AI717">
            <v>21359</v>
          </cell>
          <cell r="AJ717">
            <v>107981</v>
          </cell>
          <cell r="AK717" t="str">
            <v>0</v>
          </cell>
          <cell r="AL717">
            <v>35075</v>
          </cell>
          <cell r="AM717">
            <v>0</v>
          </cell>
          <cell r="AN717" t="str">
            <v>0</v>
          </cell>
          <cell r="AO717">
            <v>311834</v>
          </cell>
          <cell r="AP717">
            <v>3581700</v>
          </cell>
          <cell r="AQ717">
            <v>0</v>
          </cell>
          <cell r="AR717">
            <v>0</v>
          </cell>
          <cell r="AS717" t="str">
            <v>0</v>
          </cell>
          <cell r="AT717" t="str">
            <v>0</v>
          </cell>
          <cell r="AU717" t="str">
            <v>062</v>
          </cell>
          <cell r="AV717" t="str">
            <v>DINAS PENDIDIKAN - PPPK</v>
          </cell>
          <cell r="AW717" t="str">
            <v>SDN SUNGAI JINGAH 04</v>
          </cell>
          <cell r="AX717" t="str">
            <v>U - 28</v>
          </cell>
        </row>
        <row r="718">
          <cell r="A718" t="str">
            <v>198503072022212017</v>
          </cell>
          <cell r="B718" t="str">
            <v>MAHRITA, S.Pd</v>
          </cell>
          <cell r="C718" t="str">
            <v>6371054703850006</v>
          </cell>
          <cell r="D718" t="str">
            <v>07-Mar-85</v>
          </cell>
          <cell r="F718" t="str">
            <v>JFU</v>
          </cell>
          <cell r="G718" t="str">
            <v>00</v>
          </cell>
          <cell r="H718" t="str">
            <v>III/a</v>
          </cell>
          <cell r="I718" t="str">
            <v>P3K</v>
          </cell>
          <cell r="K718" t="str">
            <v>TIDAK</v>
          </cell>
          <cell r="N718" t="str">
            <v>122</v>
          </cell>
          <cell r="O718" t="str">
            <v>BPD KALSEL</v>
          </cell>
          <cell r="P718" t="str">
            <v>169962420371000</v>
          </cell>
          <cell r="Q718" t="str">
            <v>0010301174659</v>
          </cell>
          <cell r="R718" t="str">
            <v>T0</v>
          </cell>
          <cell r="S718">
            <v>0</v>
          </cell>
          <cell r="T718">
            <v>0</v>
          </cell>
          <cell r="U718" t="str">
            <v>0</v>
          </cell>
          <cell r="V718">
            <v>2966500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185000</v>
          </cell>
          <cell r="AD718">
            <v>72420</v>
          </cell>
          <cell r="AE718">
            <v>0</v>
          </cell>
          <cell r="AF718">
            <v>6</v>
          </cell>
          <cell r="AG718">
            <v>126060</v>
          </cell>
          <cell r="AH718">
            <v>7120</v>
          </cell>
          <cell r="AI718">
            <v>21359</v>
          </cell>
          <cell r="AJ718">
            <v>96411</v>
          </cell>
          <cell r="AK718" t="str">
            <v>0</v>
          </cell>
          <cell r="AL718">
            <v>31515</v>
          </cell>
          <cell r="AM718">
            <v>0</v>
          </cell>
          <cell r="AN718" t="str">
            <v>0</v>
          </cell>
          <cell r="AO718">
            <v>282465</v>
          </cell>
          <cell r="AP718">
            <v>3096000</v>
          </cell>
          <cell r="AQ718">
            <v>0</v>
          </cell>
          <cell r="AR718">
            <v>0</v>
          </cell>
          <cell r="AS718" t="str">
            <v>0</v>
          </cell>
          <cell r="AT718" t="str">
            <v>0</v>
          </cell>
          <cell r="AU718" t="str">
            <v>062</v>
          </cell>
          <cell r="AV718" t="str">
            <v>DINAS PENDIDIKAN - PPPK</v>
          </cell>
          <cell r="AW718" t="str">
            <v>SDN SUNGAI JINGAH 04</v>
          </cell>
          <cell r="AX718" t="str">
            <v>U - 28</v>
          </cell>
        </row>
        <row r="719">
          <cell r="A719" t="str">
            <v>198607112022212015</v>
          </cell>
          <cell r="B719" t="str">
            <v>NURHIDAYAH, S.Pd</v>
          </cell>
          <cell r="C719" t="str">
            <v>6371045107860016</v>
          </cell>
          <cell r="D719" t="str">
            <v>11-Jul-86</v>
          </cell>
          <cell r="F719" t="str">
            <v>JFU</v>
          </cell>
          <cell r="G719" t="str">
            <v>00</v>
          </cell>
          <cell r="H719" t="str">
            <v>III/a</v>
          </cell>
          <cell r="I719" t="str">
            <v>P3K</v>
          </cell>
          <cell r="K719" t="str">
            <v>YA</v>
          </cell>
          <cell r="M719" t="str">
            <v>MUHAMMAD AINI KHAIDIR</v>
          </cell>
          <cell r="N719" t="str">
            <v>122</v>
          </cell>
          <cell r="O719" t="str">
            <v>BPD KALSEL</v>
          </cell>
          <cell r="P719" t="str">
            <v>838300366731000</v>
          </cell>
          <cell r="Q719" t="str">
            <v>0010301415883</v>
          </cell>
          <cell r="R719" t="str">
            <v>K3</v>
          </cell>
          <cell r="S719">
            <v>2</v>
          </cell>
          <cell r="T719">
            <v>1</v>
          </cell>
          <cell r="U719" t="str">
            <v>3</v>
          </cell>
          <cell r="V719">
            <v>2966500</v>
          </cell>
          <cell r="W719">
            <v>296650</v>
          </cell>
          <cell r="X719">
            <v>118660</v>
          </cell>
          <cell r="Y719">
            <v>415310</v>
          </cell>
          <cell r="Z719">
            <v>0</v>
          </cell>
          <cell r="AA719">
            <v>0</v>
          </cell>
          <cell r="AB719">
            <v>0</v>
          </cell>
          <cell r="AC719">
            <v>185000</v>
          </cell>
          <cell r="AD719">
            <v>289680</v>
          </cell>
          <cell r="AE719">
            <v>0</v>
          </cell>
          <cell r="AF719">
            <v>87</v>
          </cell>
          <cell r="AG719">
            <v>142672</v>
          </cell>
          <cell r="AH719">
            <v>7120</v>
          </cell>
          <cell r="AI719">
            <v>21359</v>
          </cell>
          <cell r="AJ719">
            <v>109909</v>
          </cell>
          <cell r="AK719" t="str">
            <v>0</v>
          </cell>
          <cell r="AL719">
            <v>35668</v>
          </cell>
          <cell r="AM719">
            <v>0</v>
          </cell>
          <cell r="AN719" t="str">
            <v>0</v>
          </cell>
          <cell r="AO719">
            <v>316728</v>
          </cell>
          <cell r="AP719">
            <v>3711000</v>
          </cell>
          <cell r="AQ719">
            <v>0</v>
          </cell>
          <cell r="AR719">
            <v>0</v>
          </cell>
          <cell r="AS719" t="str">
            <v>0</v>
          </cell>
          <cell r="AT719" t="str">
            <v>0</v>
          </cell>
          <cell r="AU719" t="str">
            <v>062</v>
          </cell>
          <cell r="AV719" t="str">
            <v>DINAS PENDIDIKAN - PPPK</v>
          </cell>
          <cell r="AW719" t="str">
            <v>SDN SUNGAI JINGAH 04</v>
          </cell>
          <cell r="AX719" t="str">
            <v>U - 28</v>
          </cell>
        </row>
        <row r="720">
          <cell r="A720" t="str">
            <v>199507042022212008</v>
          </cell>
          <cell r="B720" t="str">
            <v>NURUL FAZRI, S.Pd</v>
          </cell>
          <cell r="C720" t="str">
            <v>6371034407950014</v>
          </cell>
          <cell r="D720" t="str">
            <v>04-Jul-95</v>
          </cell>
          <cell r="F720" t="str">
            <v>JFU</v>
          </cell>
          <cell r="G720" t="str">
            <v>00</v>
          </cell>
          <cell r="H720" t="str">
            <v>III/a</v>
          </cell>
          <cell r="I720" t="str">
            <v>P3K</v>
          </cell>
          <cell r="K720" t="str">
            <v>TIDAK</v>
          </cell>
          <cell r="N720" t="str">
            <v>122</v>
          </cell>
          <cell r="O720" t="str">
            <v>BPD KALSEL</v>
          </cell>
          <cell r="P720" t="str">
            <v>412468290731000</v>
          </cell>
          <cell r="Q720" t="str">
            <v>0310319035798</v>
          </cell>
          <cell r="R720" t="str">
            <v>T0</v>
          </cell>
          <cell r="S720">
            <v>0</v>
          </cell>
          <cell r="T720">
            <v>0</v>
          </cell>
          <cell r="U720" t="str">
            <v>0</v>
          </cell>
          <cell r="V720">
            <v>2966500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185000</v>
          </cell>
          <cell r="AD720">
            <v>72420</v>
          </cell>
          <cell r="AE720">
            <v>0</v>
          </cell>
          <cell r="AF720">
            <v>6</v>
          </cell>
          <cell r="AG720">
            <v>126060</v>
          </cell>
          <cell r="AH720">
            <v>7120</v>
          </cell>
          <cell r="AI720">
            <v>21359</v>
          </cell>
          <cell r="AJ720">
            <v>96411</v>
          </cell>
          <cell r="AK720" t="str">
            <v>0</v>
          </cell>
          <cell r="AL720">
            <v>31515</v>
          </cell>
          <cell r="AM720">
            <v>0</v>
          </cell>
          <cell r="AN720" t="str">
            <v>0</v>
          </cell>
          <cell r="AO720">
            <v>282465</v>
          </cell>
          <cell r="AP720">
            <v>3096000</v>
          </cell>
          <cell r="AQ720">
            <v>0</v>
          </cell>
          <cell r="AR720">
            <v>0</v>
          </cell>
          <cell r="AS720" t="str">
            <v>0</v>
          </cell>
          <cell r="AT720" t="str">
            <v>0</v>
          </cell>
          <cell r="AU720" t="str">
            <v>062</v>
          </cell>
          <cell r="AV720" t="str">
            <v>DINAS PENDIDIKAN - PPPK</v>
          </cell>
          <cell r="AW720" t="str">
            <v>SDN SUNGAI JINGAH 04</v>
          </cell>
          <cell r="AX720" t="str">
            <v>U - 28</v>
          </cell>
        </row>
        <row r="721">
          <cell r="A721" t="str">
            <v>199508252022212009</v>
          </cell>
          <cell r="B721" t="str">
            <v>SITI JAINAB, S.Pd</v>
          </cell>
          <cell r="C721" t="str">
            <v>6371046508950006</v>
          </cell>
          <cell r="D721" t="str">
            <v>25-Aug-95</v>
          </cell>
          <cell r="F721" t="str">
            <v>JFU</v>
          </cell>
          <cell r="G721" t="str">
            <v>00</v>
          </cell>
          <cell r="H721" t="str">
            <v>III/a</v>
          </cell>
          <cell r="I721" t="str">
            <v>P3K</v>
          </cell>
          <cell r="K721" t="str">
            <v>TIDAK</v>
          </cell>
          <cell r="N721" t="str">
            <v>122</v>
          </cell>
          <cell r="O721" t="str">
            <v>BPD KALSEL</v>
          </cell>
          <cell r="P721" t="str">
            <v>911304772731000</v>
          </cell>
          <cell r="Q721" t="str">
            <v>0310319035069</v>
          </cell>
          <cell r="R721" t="str">
            <v>T0</v>
          </cell>
          <cell r="S721">
            <v>0</v>
          </cell>
          <cell r="T721">
            <v>0</v>
          </cell>
          <cell r="U721" t="str">
            <v>0</v>
          </cell>
          <cell r="V721">
            <v>2966500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185000</v>
          </cell>
          <cell r="AD721">
            <v>72420</v>
          </cell>
          <cell r="AE721">
            <v>0</v>
          </cell>
          <cell r="AF721">
            <v>6</v>
          </cell>
          <cell r="AG721">
            <v>126060</v>
          </cell>
          <cell r="AH721">
            <v>7120</v>
          </cell>
          <cell r="AI721">
            <v>21359</v>
          </cell>
          <cell r="AJ721">
            <v>96411</v>
          </cell>
          <cell r="AK721" t="str">
            <v>0</v>
          </cell>
          <cell r="AL721">
            <v>31515</v>
          </cell>
          <cell r="AM721">
            <v>0</v>
          </cell>
          <cell r="AN721" t="str">
            <v>0</v>
          </cell>
          <cell r="AO721">
            <v>282465</v>
          </cell>
          <cell r="AP721">
            <v>3096000</v>
          </cell>
          <cell r="AQ721">
            <v>0</v>
          </cell>
          <cell r="AR721">
            <v>0</v>
          </cell>
          <cell r="AS721" t="str">
            <v>0</v>
          </cell>
          <cell r="AT721" t="str">
            <v>0</v>
          </cell>
          <cell r="AU721" t="str">
            <v>062</v>
          </cell>
          <cell r="AV721" t="str">
            <v>DINAS PENDIDIKAN - PPPK</v>
          </cell>
          <cell r="AW721" t="str">
            <v>SDN SUNGAI JINGAH 04</v>
          </cell>
          <cell r="AX721" t="str">
            <v>U - 28</v>
          </cell>
        </row>
        <row r="722">
          <cell r="A722" t="str">
            <v>199602122022212002</v>
          </cell>
          <cell r="B722" t="str">
            <v>HAYATUNNUFUS SYIFA AINA, S.Pd</v>
          </cell>
          <cell r="C722" t="str">
            <v>6371045202960007</v>
          </cell>
          <cell r="D722" t="str">
            <v>12-Feb-96</v>
          </cell>
          <cell r="F722" t="str">
            <v>JFU</v>
          </cell>
          <cell r="G722" t="str">
            <v>00</v>
          </cell>
          <cell r="H722" t="str">
            <v>III/a</v>
          </cell>
          <cell r="I722" t="str">
            <v>P3K</v>
          </cell>
          <cell r="K722" t="str">
            <v>TIDAK</v>
          </cell>
          <cell r="N722" t="str">
            <v>122</v>
          </cell>
          <cell r="O722" t="str">
            <v>BPD KALSEL</v>
          </cell>
          <cell r="P722" t="str">
            <v>412415481731000</v>
          </cell>
          <cell r="Q722" t="str">
            <v>0010301464233</v>
          </cell>
          <cell r="R722" t="str">
            <v>T0</v>
          </cell>
          <cell r="S722">
            <v>0</v>
          </cell>
          <cell r="T722">
            <v>0</v>
          </cell>
          <cell r="U722" t="str">
            <v>0</v>
          </cell>
          <cell r="V722">
            <v>2966500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185000</v>
          </cell>
          <cell r="AD722">
            <v>72420</v>
          </cell>
          <cell r="AE722">
            <v>0</v>
          </cell>
          <cell r="AF722">
            <v>6</v>
          </cell>
          <cell r="AG722">
            <v>126060</v>
          </cell>
          <cell r="AH722">
            <v>7120</v>
          </cell>
          <cell r="AI722">
            <v>21359</v>
          </cell>
          <cell r="AJ722">
            <v>96411</v>
          </cell>
          <cell r="AK722" t="str">
            <v>0</v>
          </cell>
          <cell r="AL722">
            <v>31515</v>
          </cell>
          <cell r="AM722">
            <v>0</v>
          </cell>
          <cell r="AN722" t="str">
            <v>0</v>
          </cell>
          <cell r="AO722">
            <v>282465</v>
          </cell>
          <cell r="AP722">
            <v>3096000</v>
          </cell>
          <cell r="AQ722">
            <v>0</v>
          </cell>
          <cell r="AR722">
            <v>0</v>
          </cell>
          <cell r="AS722" t="str">
            <v>0</v>
          </cell>
          <cell r="AT722" t="str">
            <v>0</v>
          </cell>
          <cell r="AU722" t="str">
            <v>062</v>
          </cell>
          <cell r="AV722" t="str">
            <v>DINAS PENDIDIKAN - PPPK</v>
          </cell>
          <cell r="AW722" t="str">
            <v>SDN SUNGAI JINGAH 04</v>
          </cell>
          <cell r="AX722" t="str">
            <v>U - 28</v>
          </cell>
        </row>
        <row r="723">
          <cell r="A723" t="str">
            <v>199608312022212008</v>
          </cell>
          <cell r="B723" t="str">
            <v>NURUL HUDA, S.Pd</v>
          </cell>
          <cell r="C723" t="str">
            <v>6301017108960002</v>
          </cell>
          <cell r="D723" t="str">
            <v>31-Aug-96</v>
          </cell>
          <cell r="F723" t="str">
            <v>JFU</v>
          </cell>
          <cell r="G723" t="str">
            <v>00</v>
          </cell>
          <cell r="H723" t="str">
            <v>III/a</v>
          </cell>
          <cell r="I723" t="str">
            <v>P3K</v>
          </cell>
          <cell r="K723" t="str">
            <v>TIDAK</v>
          </cell>
          <cell r="N723" t="str">
            <v>122</v>
          </cell>
          <cell r="O723" t="str">
            <v>BPD KALSEL</v>
          </cell>
          <cell r="P723" t="str">
            <v>638538033731000</v>
          </cell>
          <cell r="Q723" t="str">
            <v>3200581805</v>
          </cell>
          <cell r="R723" t="str">
            <v>T0</v>
          </cell>
          <cell r="S723">
            <v>0</v>
          </cell>
          <cell r="T723">
            <v>0</v>
          </cell>
          <cell r="U723" t="str">
            <v>0</v>
          </cell>
          <cell r="V723">
            <v>2966500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185000</v>
          </cell>
          <cell r="AD723">
            <v>72420</v>
          </cell>
          <cell r="AE723">
            <v>0</v>
          </cell>
          <cell r="AF723">
            <v>6</v>
          </cell>
          <cell r="AG723">
            <v>126060</v>
          </cell>
          <cell r="AH723">
            <v>7120</v>
          </cell>
          <cell r="AI723">
            <v>21359</v>
          </cell>
          <cell r="AJ723">
            <v>96411</v>
          </cell>
          <cell r="AK723" t="str">
            <v>0</v>
          </cell>
          <cell r="AL723">
            <v>31515</v>
          </cell>
          <cell r="AM723">
            <v>0</v>
          </cell>
          <cell r="AN723" t="str">
            <v>0</v>
          </cell>
          <cell r="AO723">
            <v>282465</v>
          </cell>
          <cell r="AP723">
            <v>3096000</v>
          </cell>
          <cell r="AQ723">
            <v>0</v>
          </cell>
          <cell r="AR723">
            <v>0</v>
          </cell>
          <cell r="AS723" t="str">
            <v>0</v>
          </cell>
          <cell r="AT723" t="str">
            <v>0</v>
          </cell>
          <cell r="AU723" t="str">
            <v>062</v>
          </cell>
          <cell r="AV723" t="str">
            <v>DINAS PENDIDIKAN - PPPK</v>
          </cell>
          <cell r="AW723" t="str">
            <v>SDN SUNGAI JINGAH 04</v>
          </cell>
          <cell r="AX723" t="str">
            <v>U - 28</v>
          </cell>
        </row>
        <row r="724">
          <cell r="A724" t="str">
            <v>197001212022212003</v>
          </cell>
          <cell r="B724" t="str">
            <v>NORZAKIAH, S.Pd</v>
          </cell>
          <cell r="C724" t="str">
            <v>6371046101700001</v>
          </cell>
          <cell r="D724" t="str">
            <v>21-Jan-70</v>
          </cell>
          <cell r="F724" t="str">
            <v>JFU</v>
          </cell>
          <cell r="G724" t="str">
            <v>00</v>
          </cell>
          <cell r="H724" t="str">
            <v>III/a</v>
          </cell>
          <cell r="I724" t="str">
            <v>P3K</v>
          </cell>
          <cell r="K724" t="str">
            <v>YA</v>
          </cell>
          <cell r="M724" t="str">
            <v>ZAINAL ARIFIN</v>
          </cell>
          <cell r="N724" t="str">
            <v>122</v>
          </cell>
          <cell r="O724" t="str">
            <v>BPD KALSEL</v>
          </cell>
          <cell r="P724" t="str">
            <v>167358134731000</v>
          </cell>
          <cell r="Q724" t="str">
            <v>0310319034776</v>
          </cell>
          <cell r="R724" t="str">
            <v>K3</v>
          </cell>
          <cell r="S724">
            <v>2</v>
          </cell>
          <cell r="T724">
            <v>1</v>
          </cell>
          <cell r="U724" t="str">
            <v>3</v>
          </cell>
          <cell r="V724">
            <v>2966500</v>
          </cell>
          <cell r="W724">
            <v>296650</v>
          </cell>
          <cell r="X724">
            <v>118660</v>
          </cell>
          <cell r="Y724">
            <v>415310</v>
          </cell>
          <cell r="Z724">
            <v>0</v>
          </cell>
          <cell r="AA724">
            <v>0</v>
          </cell>
          <cell r="AB724">
            <v>0</v>
          </cell>
          <cell r="AC724">
            <v>185000</v>
          </cell>
          <cell r="AD724">
            <v>289680</v>
          </cell>
          <cell r="AE724">
            <v>0</v>
          </cell>
          <cell r="AF724">
            <v>87</v>
          </cell>
          <cell r="AG724">
            <v>142672</v>
          </cell>
          <cell r="AH724">
            <v>7120</v>
          </cell>
          <cell r="AI724">
            <v>21359</v>
          </cell>
          <cell r="AJ724">
            <v>109909</v>
          </cell>
          <cell r="AK724" t="str">
            <v>0</v>
          </cell>
          <cell r="AL724">
            <v>35668</v>
          </cell>
          <cell r="AM724">
            <v>0</v>
          </cell>
          <cell r="AN724" t="str">
            <v>0</v>
          </cell>
          <cell r="AO724">
            <v>316728</v>
          </cell>
          <cell r="AP724">
            <v>3711000</v>
          </cell>
          <cell r="AQ724">
            <v>0</v>
          </cell>
          <cell r="AR724">
            <v>0</v>
          </cell>
          <cell r="AS724" t="str">
            <v>0</v>
          </cell>
          <cell r="AT724" t="str">
            <v>0</v>
          </cell>
          <cell r="AU724" t="str">
            <v>062</v>
          </cell>
          <cell r="AV724" t="str">
            <v>DINAS PENDIDIKAN - PPPK</v>
          </cell>
          <cell r="AW724" t="str">
            <v>SDN SUNGAI JINGAH 05</v>
          </cell>
          <cell r="AX724" t="str">
            <v>U - 29</v>
          </cell>
        </row>
        <row r="725">
          <cell r="A725" t="str">
            <v>198001042022212012</v>
          </cell>
          <cell r="B725" t="str">
            <v>MARLINA, S.Pd</v>
          </cell>
          <cell r="C725" t="str">
            <v>6371044401800002</v>
          </cell>
          <cell r="D725" t="str">
            <v>04-Jan-80</v>
          </cell>
          <cell r="F725" t="str">
            <v>JFU</v>
          </cell>
          <cell r="G725" t="str">
            <v>00</v>
          </cell>
          <cell r="H725" t="str">
            <v>III/a</v>
          </cell>
          <cell r="I725" t="str">
            <v>P3K</v>
          </cell>
          <cell r="K725" t="str">
            <v>YA</v>
          </cell>
          <cell r="M725" t="str">
            <v>WANDI AFRIANI</v>
          </cell>
          <cell r="N725" t="str">
            <v>122</v>
          </cell>
          <cell r="O725" t="str">
            <v>BPD KALSEL</v>
          </cell>
          <cell r="P725" t="str">
            <v>167251842731000</v>
          </cell>
          <cell r="Q725" t="str">
            <v>0010301162353</v>
          </cell>
          <cell r="R725" t="str">
            <v>K3</v>
          </cell>
          <cell r="S725">
            <v>2</v>
          </cell>
          <cell r="T725">
            <v>1</v>
          </cell>
          <cell r="U725" t="str">
            <v>3</v>
          </cell>
          <cell r="V725">
            <v>2966500</v>
          </cell>
          <cell r="W725">
            <v>296650</v>
          </cell>
          <cell r="X725">
            <v>118660</v>
          </cell>
          <cell r="Y725">
            <v>415310</v>
          </cell>
          <cell r="Z725">
            <v>0</v>
          </cell>
          <cell r="AA725">
            <v>0</v>
          </cell>
          <cell r="AB725">
            <v>0</v>
          </cell>
          <cell r="AC725">
            <v>185000</v>
          </cell>
          <cell r="AD725">
            <v>289680</v>
          </cell>
          <cell r="AE725">
            <v>0</v>
          </cell>
          <cell r="AF725">
            <v>87</v>
          </cell>
          <cell r="AG725">
            <v>142672</v>
          </cell>
          <cell r="AH725">
            <v>7120</v>
          </cell>
          <cell r="AI725">
            <v>21359</v>
          </cell>
          <cell r="AJ725">
            <v>109909</v>
          </cell>
          <cell r="AK725" t="str">
            <v>0</v>
          </cell>
          <cell r="AL725">
            <v>35668</v>
          </cell>
          <cell r="AM725">
            <v>0</v>
          </cell>
          <cell r="AN725" t="str">
            <v>0</v>
          </cell>
          <cell r="AO725">
            <v>316728</v>
          </cell>
          <cell r="AP725">
            <v>3711000</v>
          </cell>
          <cell r="AQ725">
            <v>0</v>
          </cell>
          <cell r="AR725">
            <v>0</v>
          </cell>
          <cell r="AS725" t="str">
            <v>0</v>
          </cell>
          <cell r="AT725" t="str">
            <v>0</v>
          </cell>
          <cell r="AU725" t="str">
            <v>062</v>
          </cell>
          <cell r="AV725" t="str">
            <v>DINAS PENDIDIKAN - PPPK</v>
          </cell>
          <cell r="AW725" t="str">
            <v>SDN SUNGAI JINGAH 05</v>
          </cell>
          <cell r="AX725" t="str">
            <v>U - 29</v>
          </cell>
        </row>
        <row r="726">
          <cell r="A726" t="str">
            <v>198212292022212013</v>
          </cell>
          <cell r="B726" t="str">
            <v>HELLINA, S.Pd</v>
          </cell>
          <cell r="C726" t="str">
            <v>6371046912820008</v>
          </cell>
          <cell r="D726" t="str">
            <v>29-Dec-82</v>
          </cell>
          <cell r="F726" t="str">
            <v>JFU</v>
          </cell>
          <cell r="G726" t="str">
            <v>00</v>
          </cell>
          <cell r="H726" t="str">
            <v>III/a</v>
          </cell>
          <cell r="I726" t="str">
            <v>P3K</v>
          </cell>
          <cell r="K726" t="str">
            <v>YA</v>
          </cell>
          <cell r="M726" t="str">
            <v>MAHLI</v>
          </cell>
          <cell r="N726" t="str">
            <v>122</v>
          </cell>
          <cell r="O726" t="str">
            <v>BPD KALSEL</v>
          </cell>
          <cell r="P726" t="str">
            <v>167358126731000</v>
          </cell>
          <cell r="Q726" t="str">
            <v>3200582429</v>
          </cell>
          <cell r="R726" t="str">
            <v>K3</v>
          </cell>
          <cell r="S726">
            <v>2</v>
          </cell>
          <cell r="T726">
            <v>1</v>
          </cell>
          <cell r="U726" t="str">
            <v>3</v>
          </cell>
          <cell r="V726">
            <v>2966500</v>
          </cell>
          <cell r="W726">
            <v>296650</v>
          </cell>
          <cell r="X726">
            <v>118660</v>
          </cell>
          <cell r="Y726">
            <v>415310</v>
          </cell>
          <cell r="Z726">
            <v>0</v>
          </cell>
          <cell r="AA726">
            <v>0</v>
          </cell>
          <cell r="AB726">
            <v>0</v>
          </cell>
          <cell r="AC726">
            <v>185000</v>
          </cell>
          <cell r="AD726">
            <v>289680</v>
          </cell>
          <cell r="AE726">
            <v>0</v>
          </cell>
          <cell r="AF726">
            <v>87</v>
          </cell>
          <cell r="AG726">
            <v>142672</v>
          </cell>
          <cell r="AH726">
            <v>7120</v>
          </cell>
          <cell r="AI726">
            <v>21359</v>
          </cell>
          <cell r="AJ726">
            <v>109909</v>
          </cell>
          <cell r="AK726" t="str">
            <v>0</v>
          </cell>
          <cell r="AL726">
            <v>35668</v>
          </cell>
          <cell r="AM726">
            <v>0</v>
          </cell>
          <cell r="AN726" t="str">
            <v>0</v>
          </cell>
          <cell r="AO726">
            <v>316728</v>
          </cell>
          <cell r="AP726">
            <v>3711000</v>
          </cell>
          <cell r="AQ726">
            <v>0</v>
          </cell>
          <cell r="AR726">
            <v>0</v>
          </cell>
          <cell r="AS726" t="str">
            <v>0</v>
          </cell>
          <cell r="AT726" t="str">
            <v>0</v>
          </cell>
          <cell r="AU726" t="str">
            <v>062</v>
          </cell>
          <cell r="AV726" t="str">
            <v>DINAS PENDIDIKAN - PPPK</v>
          </cell>
          <cell r="AW726" t="str">
            <v>SDN SUNGAI JINGAH 05</v>
          </cell>
          <cell r="AX726" t="str">
            <v>U - 29</v>
          </cell>
        </row>
        <row r="727">
          <cell r="A727" t="str">
            <v>198901252022212013</v>
          </cell>
          <cell r="B727" t="str">
            <v>MUTHMAINNAH, S.Pd</v>
          </cell>
          <cell r="C727" t="str">
            <v>6371046501890004</v>
          </cell>
          <cell r="D727" t="str">
            <v>25-Jan-89</v>
          </cell>
          <cell r="F727" t="str">
            <v>JFU</v>
          </cell>
          <cell r="G727" t="str">
            <v>00</v>
          </cell>
          <cell r="H727" t="str">
            <v>III/a</v>
          </cell>
          <cell r="I727" t="str">
            <v>P3K</v>
          </cell>
          <cell r="K727" t="str">
            <v>TIDAK</v>
          </cell>
          <cell r="N727" t="str">
            <v>122</v>
          </cell>
          <cell r="O727" t="str">
            <v>BPD KALSEL</v>
          </cell>
          <cell r="P727" t="str">
            <v>818333056731000</v>
          </cell>
          <cell r="Q727" t="str">
            <v>0310319034905</v>
          </cell>
          <cell r="R727" t="str">
            <v>T0</v>
          </cell>
          <cell r="S727">
            <v>0</v>
          </cell>
          <cell r="T727">
            <v>0</v>
          </cell>
          <cell r="U727" t="str">
            <v>0</v>
          </cell>
          <cell r="V727">
            <v>2966500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185000</v>
          </cell>
          <cell r="AD727">
            <v>72420</v>
          </cell>
          <cell r="AE727">
            <v>0</v>
          </cell>
          <cell r="AF727">
            <v>6</v>
          </cell>
          <cell r="AG727">
            <v>126060</v>
          </cell>
          <cell r="AH727">
            <v>7120</v>
          </cell>
          <cell r="AI727">
            <v>21359</v>
          </cell>
          <cell r="AJ727">
            <v>96411</v>
          </cell>
          <cell r="AK727" t="str">
            <v>0</v>
          </cell>
          <cell r="AL727">
            <v>31515</v>
          </cell>
          <cell r="AM727">
            <v>0</v>
          </cell>
          <cell r="AN727" t="str">
            <v>0</v>
          </cell>
          <cell r="AO727">
            <v>282465</v>
          </cell>
          <cell r="AP727">
            <v>3096000</v>
          </cell>
          <cell r="AQ727">
            <v>0</v>
          </cell>
          <cell r="AR727">
            <v>0</v>
          </cell>
          <cell r="AS727" t="str">
            <v>0</v>
          </cell>
          <cell r="AT727" t="str">
            <v>0</v>
          </cell>
          <cell r="AU727" t="str">
            <v>062</v>
          </cell>
          <cell r="AV727" t="str">
            <v>DINAS PENDIDIKAN - PPPK</v>
          </cell>
          <cell r="AW727" t="str">
            <v>SDN SUNGAI JINGAH 05</v>
          </cell>
          <cell r="AX727" t="str">
            <v>U - 29</v>
          </cell>
        </row>
        <row r="728">
          <cell r="A728" t="str">
            <v>199203212022212006</v>
          </cell>
          <cell r="B728" t="str">
            <v>ROHIMAH, S.Pd</v>
          </cell>
          <cell r="C728" t="str">
            <v>6371046103920006</v>
          </cell>
          <cell r="D728" t="str">
            <v>21-Mar-92</v>
          </cell>
          <cell r="F728" t="str">
            <v>JFU</v>
          </cell>
          <cell r="G728" t="str">
            <v>00</v>
          </cell>
          <cell r="H728" t="str">
            <v>III/a</v>
          </cell>
          <cell r="I728" t="str">
            <v>P3K</v>
          </cell>
          <cell r="K728" t="str">
            <v>YA</v>
          </cell>
          <cell r="M728" t="str">
            <v>MUHAMMAD ABDAN</v>
          </cell>
          <cell r="N728" t="str">
            <v>122</v>
          </cell>
          <cell r="O728" t="str">
            <v>BPD KALSEL</v>
          </cell>
          <cell r="P728" t="str">
            <v>811753920731000</v>
          </cell>
          <cell r="Q728" t="str">
            <v>0170301035501</v>
          </cell>
          <cell r="R728" t="str">
            <v>K2</v>
          </cell>
          <cell r="S728">
            <v>1</v>
          </cell>
          <cell r="T728">
            <v>1</v>
          </cell>
          <cell r="U728" t="str">
            <v>2</v>
          </cell>
          <cell r="V728">
            <v>2966500</v>
          </cell>
          <cell r="W728">
            <v>296650</v>
          </cell>
          <cell r="X728">
            <v>59330</v>
          </cell>
          <cell r="Y728">
            <v>355980</v>
          </cell>
          <cell r="Z728">
            <v>0</v>
          </cell>
          <cell r="AA728">
            <v>0</v>
          </cell>
          <cell r="AB728">
            <v>0</v>
          </cell>
          <cell r="AC728">
            <v>185000</v>
          </cell>
          <cell r="AD728">
            <v>217260</v>
          </cell>
          <cell r="AE728">
            <v>0</v>
          </cell>
          <cell r="AF728">
            <v>16</v>
          </cell>
          <cell r="AG728">
            <v>140299</v>
          </cell>
          <cell r="AH728">
            <v>7120</v>
          </cell>
          <cell r="AI728">
            <v>21359</v>
          </cell>
          <cell r="AJ728">
            <v>107981</v>
          </cell>
          <cell r="AK728" t="str">
            <v>0</v>
          </cell>
          <cell r="AL728">
            <v>35075</v>
          </cell>
          <cell r="AM728">
            <v>0</v>
          </cell>
          <cell r="AN728" t="str">
            <v>0</v>
          </cell>
          <cell r="AO728">
            <v>311834</v>
          </cell>
          <cell r="AP728">
            <v>3581700</v>
          </cell>
          <cell r="AQ728">
            <v>0</v>
          </cell>
          <cell r="AR728">
            <v>0</v>
          </cell>
          <cell r="AS728" t="str">
            <v>0</v>
          </cell>
          <cell r="AT728" t="str">
            <v>0</v>
          </cell>
          <cell r="AU728" t="str">
            <v>062</v>
          </cell>
          <cell r="AV728" t="str">
            <v>DINAS PENDIDIKAN - PPPK</v>
          </cell>
          <cell r="AW728" t="str">
            <v>SDN SUNGAI JINGAH 05</v>
          </cell>
          <cell r="AX728" t="str">
            <v>U - 29</v>
          </cell>
        </row>
        <row r="729">
          <cell r="A729" t="str">
            <v>199212112022212006</v>
          </cell>
          <cell r="B729" t="str">
            <v>HERITA NADIYANTI, S.Pd</v>
          </cell>
          <cell r="C729" t="str">
            <v>6371045112920009</v>
          </cell>
          <cell r="D729" t="str">
            <v>11-Dec-92</v>
          </cell>
          <cell r="F729" t="str">
            <v>JFU</v>
          </cell>
          <cell r="G729" t="str">
            <v>00</v>
          </cell>
          <cell r="H729" t="str">
            <v>III/a</v>
          </cell>
          <cell r="I729" t="str">
            <v>P3K</v>
          </cell>
          <cell r="K729" t="str">
            <v>TIDAK</v>
          </cell>
          <cell r="N729" t="str">
            <v>122</v>
          </cell>
          <cell r="O729" t="str">
            <v>BPD KALSEL</v>
          </cell>
          <cell r="P729" t="str">
            <v>941824575731000</v>
          </cell>
          <cell r="Q729" t="str">
            <v>0310319026405</v>
          </cell>
          <cell r="R729" t="str">
            <v>T0</v>
          </cell>
          <cell r="S729">
            <v>0</v>
          </cell>
          <cell r="T729">
            <v>0</v>
          </cell>
          <cell r="U729" t="str">
            <v>0</v>
          </cell>
          <cell r="V729">
            <v>2966500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185000</v>
          </cell>
          <cell r="AD729">
            <v>72420</v>
          </cell>
          <cell r="AE729">
            <v>0</v>
          </cell>
          <cell r="AF729">
            <v>6</v>
          </cell>
          <cell r="AG729">
            <v>126060</v>
          </cell>
          <cell r="AH729">
            <v>7120</v>
          </cell>
          <cell r="AI729">
            <v>21359</v>
          </cell>
          <cell r="AJ729">
            <v>96411</v>
          </cell>
          <cell r="AK729" t="str">
            <v>0</v>
          </cell>
          <cell r="AL729">
            <v>31515</v>
          </cell>
          <cell r="AM729">
            <v>0</v>
          </cell>
          <cell r="AN729" t="str">
            <v>0</v>
          </cell>
          <cell r="AO729">
            <v>282465</v>
          </cell>
          <cell r="AP729">
            <v>3096000</v>
          </cell>
          <cell r="AQ729">
            <v>0</v>
          </cell>
          <cell r="AR729">
            <v>0</v>
          </cell>
          <cell r="AS729" t="str">
            <v>0</v>
          </cell>
          <cell r="AT729" t="str">
            <v>0</v>
          </cell>
          <cell r="AU729" t="str">
            <v>062</v>
          </cell>
          <cell r="AV729" t="str">
            <v>DINAS PENDIDIKAN - PPPK</v>
          </cell>
          <cell r="AW729" t="str">
            <v>SDN SUNGAI JINGAH 05</v>
          </cell>
          <cell r="AX729" t="str">
            <v>U - 29</v>
          </cell>
        </row>
        <row r="730">
          <cell r="A730" t="str">
            <v>199508232022211001</v>
          </cell>
          <cell r="B730" t="str">
            <v>PANJI RIFQI MAULANA, S.Pd</v>
          </cell>
          <cell r="C730" t="str">
            <v>6371022308950008</v>
          </cell>
          <cell r="D730" t="str">
            <v>23-Aug-95</v>
          </cell>
          <cell r="F730" t="str">
            <v>JFU</v>
          </cell>
          <cell r="G730" t="str">
            <v>00</v>
          </cell>
          <cell r="H730" t="str">
            <v>III/a</v>
          </cell>
          <cell r="I730" t="str">
            <v>P3K</v>
          </cell>
          <cell r="K730" t="str">
            <v>YA</v>
          </cell>
          <cell r="M730" t="str">
            <v>NOR RAINI SYARIPAH, S.PD</v>
          </cell>
          <cell r="N730" t="str">
            <v>122</v>
          </cell>
          <cell r="O730" t="str">
            <v>BPD KALSEL</v>
          </cell>
          <cell r="P730" t="str">
            <v>909090995736000</v>
          </cell>
          <cell r="Q730" t="str">
            <v>0310319035824</v>
          </cell>
          <cell r="R730" t="str">
            <v>K2</v>
          </cell>
          <cell r="S730">
            <v>1</v>
          </cell>
          <cell r="T730">
            <v>1</v>
          </cell>
          <cell r="U730" t="str">
            <v>2</v>
          </cell>
          <cell r="V730">
            <v>2966500</v>
          </cell>
          <cell r="W730">
            <v>296650</v>
          </cell>
          <cell r="X730">
            <v>59330</v>
          </cell>
          <cell r="Y730">
            <v>355980</v>
          </cell>
          <cell r="Z730">
            <v>0</v>
          </cell>
          <cell r="AA730">
            <v>0</v>
          </cell>
          <cell r="AB730">
            <v>0</v>
          </cell>
          <cell r="AC730">
            <v>185000</v>
          </cell>
          <cell r="AD730">
            <v>217260</v>
          </cell>
          <cell r="AE730">
            <v>0</v>
          </cell>
          <cell r="AF730">
            <v>16</v>
          </cell>
          <cell r="AG730">
            <v>140299</v>
          </cell>
          <cell r="AH730">
            <v>7120</v>
          </cell>
          <cell r="AI730">
            <v>21359</v>
          </cell>
          <cell r="AJ730">
            <v>107981</v>
          </cell>
          <cell r="AK730" t="str">
            <v>0</v>
          </cell>
          <cell r="AL730">
            <v>35075</v>
          </cell>
          <cell r="AM730">
            <v>0</v>
          </cell>
          <cell r="AN730" t="str">
            <v>0</v>
          </cell>
          <cell r="AO730">
            <v>311834</v>
          </cell>
          <cell r="AP730">
            <v>3581700</v>
          </cell>
          <cell r="AQ730">
            <v>0</v>
          </cell>
          <cell r="AR730">
            <v>0</v>
          </cell>
          <cell r="AS730" t="str">
            <v>0</v>
          </cell>
          <cell r="AT730" t="str">
            <v>0</v>
          </cell>
          <cell r="AU730" t="str">
            <v>062</v>
          </cell>
          <cell r="AV730" t="str">
            <v>DINAS PENDIDIKAN - PPPK</v>
          </cell>
          <cell r="AW730" t="str">
            <v>SDN SUNGAI JINGAH 05</v>
          </cell>
          <cell r="AX730" t="str">
            <v>U - 29</v>
          </cell>
        </row>
        <row r="731">
          <cell r="A731" t="str">
            <v>199203142022212006</v>
          </cell>
          <cell r="B731" t="str">
            <v>MULIANA, S.Pd.</v>
          </cell>
          <cell r="C731" t="str">
            <v>6304035403920001</v>
          </cell>
          <cell r="D731" t="str">
            <v>14-Mar-92</v>
          </cell>
          <cell r="F731" t="str">
            <v>JFU</v>
          </cell>
          <cell r="G731" t="str">
            <v>00</v>
          </cell>
          <cell r="H731" t="str">
            <v>III/a</v>
          </cell>
          <cell r="I731" t="str">
            <v>P3K</v>
          </cell>
          <cell r="K731" t="str">
            <v>YA</v>
          </cell>
          <cell r="M731" t="str">
            <v>ARI YANTO</v>
          </cell>
          <cell r="N731" t="str">
            <v>122</v>
          </cell>
          <cell r="O731" t="str">
            <v>BPD KALSEL</v>
          </cell>
          <cell r="P731" t="str">
            <v>842524506731000</v>
          </cell>
          <cell r="Q731" t="str">
            <v>0010301158633</v>
          </cell>
          <cell r="R731" t="str">
            <v>K2</v>
          </cell>
          <cell r="S731">
            <v>1</v>
          </cell>
          <cell r="T731">
            <v>1</v>
          </cell>
          <cell r="U731" t="str">
            <v>2</v>
          </cell>
          <cell r="V731">
            <v>2966500</v>
          </cell>
          <cell r="W731">
            <v>296650</v>
          </cell>
          <cell r="X731">
            <v>59330</v>
          </cell>
          <cell r="Y731">
            <v>355980</v>
          </cell>
          <cell r="Z731">
            <v>0</v>
          </cell>
          <cell r="AA731">
            <v>0</v>
          </cell>
          <cell r="AB731">
            <v>0</v>
          </cell>
          <cell r="AC731">
            <v>185000</v>
          </cell>
          <cell r="AD731">
            <v>217260</v>
          </cell>
          <cell r="AE731">
            <v>0</v>
          </cell>
          <cell r="AF731">
            <v>16</v>
          </cell>
          <cell r="AG731">
            <v>140299</v>
          </cell>
          <cell r="AH731">
            <v>7120</v>
          </cell>
          <cell r="AI731">
            <v>21359</v>
          </cell>
          <cell r="AJ731">
            <v>107981</v>
          </cell>
          <cell r="AK731" t="str">
            <v>0</v>
          </cell>
          <cell r="AL731">
            <v>35075</v>
          </cell>
          <cell r="AM731">
            <v>0</v>
          </cell>
          <cell r="AN731" t="str">
            <v>0</v>
          </cell>
          <cell r="AO731">
            <v>311834</v>
          </cell>
          <cell r="AP731">
            <v>3581700</v>
          </cell>
          <cell r="AQ731">
            <v>0</v>
          </cell>
          <cell r="AR731">
            <v>0</v>
          </cell>
          <cell r="AS731" t="str">
            <v>0</v>
          </cell>
          <cell r="AT731" t="str">
            <v>0</v>
          </cell>
          <cell r="AU731" t="str">
            <v>062</v>
          </cell>
          <cell r="AV731" t="str">
            <v>DINAS PENDIDIKAN - PPPK</v>
          </cell>
          <cell r="AW731" t="str">
            <v>SDN SUNGAI JINGAH 06</v>
          </cell>
          <cell r="AX731" t="str">
            <v>U - 30</v>
          </cell>
        </row>
        <row r="732">
          <cell r="A732" t="str">
            <v>199304012022211009</v>
          </cell>
          <cell r="B732" t="str">
            <v>HASMIANTO, S.Pd</v>
          </cell>
          <cell r="C732" t="str">
            <v>6371040104930005</v>
          </cell>
          <cell r="D732" t="str">
            <v>01-Apr-93</v>
          </cell>
          <cell r="F732" t="str">
            <v>JFU</v>
          </cell>
          <cell r="G732" t="str">
            <v>00</v>
          </cell>
          <cell r="H732" t="str">
            <v>III/a</v>
          </cell>
          <cell r="I732" t="str">
            <v>P3K</v>
          </cell>
          <cell r="K732" t="str">
            <v>YA</v>
          </cell>
          <cell r="M732" t="str">
            <v>NOOR JENNAH</v>
          </cell>
          <cell r="N732" t="str">
            <v>122</v>
          </cell>
          <cell r="O732" t="str">
            <v>BPD KALSEL</v>
          </cell>
          <cell r="P732" t="str">
            <v>704264175731000</v>
          </cell>
          <cell r="Q732" t="str">
            <v>0010301415129</v>
          </cell>
          <cell r="R732" t="str">
            <v>K2</v>
          </cell>
          <cell r="S732">
            <v>1</v>
          </cell>
          <cell r="T732">
            <v>1</v>
          </cell>
          <cell r="U732" t="str">
            <v>2</v>
          </cell>
          <cell r="V732">
            <v>2966500</v>
          </cell>
          <cell r="W732">
            <v>296650</v>
          </cell>
          <cell r="X732">
            <v>59330</v>
          </cell>
          <cell r="Y732">
            <v>355980</v>
          </cell>
          <cell r="Z732">
            <v>0</v>
          </cell>
          <cell r="AA732">
            <v>0</v>
          </cell>
          <cell r="AB732">
            <v>0</v>
          </cell>
          <cell r="AC732">
            <v>185000</v>
          </cell>
          <cell r="AD732">
            <v>217260</v>
          </cell>
          <cell r="AE732">
            <v>0</v>
          </cell>
          <cell r="AF732">
            <v>16</v>
          </cell>
          <cell r="AG732">
            <v>140299</v>
          </cell>
          <cell r="AH732">
            <v>7120</v>
          </cell>
          <cell r="AI732">
            <v>21359</v>
          </cell>
          <cell r="AJ732">
            <v>107981</v>
          </cell>
          <cell r="AK732" t="str">
            <v>0</v>
          </cell>
          <cell r="AL732">
            <v>35075</v>
          </cell>
          <cell r="AM732">
            <v>0</v>
          </cell>
          <cell r="AN732" t="str">
            <v>0</v>
          </cell>
          <cell r="AO732">
            <v>311834</v>
          </cell>
          <cell r="AP732">
            <v>3581700</v>
          </cell>
          <cell r="AQ732">
            <v>0</v>
          </cell>
          <cell r="AR732">
            <v>0</v>
          </cell>
          <cell r="AS732" t="str">
            <v>0</v>
          </cell>
          <cell r="AT732" t="str">
            <v>0</v>
          </cell>
          <cell r="AU732" t="str">
            <v>062</v>
          </cell>
          <cell r="AV732" t="str">
            <v>DINAS PENDIDIKAN - PPPK</v>
          </cell>
          <cell r="AW732" t="str">
            <v>SDN SUNGAI JINGAH 06</v>
          </cell>
          <cell r="AX732" t="str">
            <v>U - 30</v>
          </cell>
        </row>
        <row r="733">
          <cell r="A733" t="str">
            <v>199510092022212009</v>
          </cell>
          <cell r="B733" t="str">
            <v>NIA KURNIA HIDAYAH, S.Pd</v>
          </cell>
          <cell r="C733" t="str">
            <v>6304044910950002</v>
          </cell>
          <cell r="D733" t="str">
            <v>09-Oct-95</v>
          </cell>
          <cell r="F733" t="str">
            <v>JFU</v>
          </cell>
          <cell r="G733" t="str">
            <v>00</v>
          </cell>
          <cell r="H733" t="str">
            <v>III/a</v>
          </cell>
          <cell r="I733" t="str">
            <v>P3K</v>
          </cell>
          <cell r="K733" t="str">
            <v>TIDAK</v>
          </cell>
          <cell r="N733" t="str">
            <v>122</v>
          </cell>
          <cell r="O733" t="str">
            <v>BPD KALSEL</v>
          </cell>
          <cell r="P733" t="str">
            <v>941391401731000</v>
          </cell>
          <cell r="Q733" t="str">
            <v>0010301469329</v>
          </cell>
          <cell r="R733" t="str">
            <v>T0</v>
          </cell>
          <cell r="S733">
            <v>0</v>
          </cell>
          <cell r="T733">
            <v>0</v>
          </cell>
          <cell r="U733" t="str">
            <v>0</v>
          </cell>
          <cell r="V733">
            <v>2966500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185000</v>
          </cell>
          <cell r="AD733">
            <v>72420</v>
          </cell>
          <cell r="AE733">
            <v>0</v>
          </cell>
          <cell r="AF733">
            <v>6</v>
          </cell>
          <cell r="AG733">
            <v>126060</v>
          </cell>
          <cell r="AH733">
            <v>7120</v>
          </cell>
          <cell r="AI733">
            <v>21359</v>
          </cell>
          <cell r="AJ733">
            <v>96411</v>
          </cell>
          <cell r="AK733" t="str">
            <v>0</v>
          </cell>
          <cell r="AL733">
            <v>31515</v>
          </cell>
          <cell r="AM733">
            <v>0</v>
          </cell>
          <cell r="AN733" t="str">
            <v>0</v>
          </cell>
          <cell r="AO733">
            <v>282465</v>
          </cell>
          <cell r="AP733">
            <v>3096000</v>
          </cell>
          <cell r="AQ733">
            <v>0</v>
          </cell>
          <cell r="AR733">
            <v>0</v>
          </cell>
          <cell r="AS733" t="str">
            <v>0</v>
          </cell>
          <cell r="AT733" t="str">
            <v>0</v>
          </cell>
          <cell r="AU733" t="str">
            <v>062</v>
          </cell>
          <cell r="AV733" t="str">
            <v>DINAS PENDIDIKAN - PPPK</v>
          </cell>
          <cell r="AW733" t="str">
            <v>SDN SUNGAI JINGAH 07</v>
          </cell>
          <cell r="AX733" t="str">
            <v>U - 31</v>
          </cell>
        </row>
        <row r="734">
          <cell r="A734" t="str">
            <v>199703172022212007</v>
          </cell>
          <cell r="B734" t="str">
            <v>ANA MATSNA RASYIDA, S.Pd</v>
          </cell>
          <cell r="C734" t="str">
            <v>6371045703970004</v>
          </cell>
          <cell r="D734" t="str">
            <v>17-Mar-97</v>
          </cell>
          <cell r="F734" t="str">
            <v>JFU</v>
          </cell>
          <cell r="G734" t="str">
            <v>00</v>
          </cell>
          <cell r="H734" t="str">
            <v>III/a</v>
          </cell>
          <cell r="I734" t="str">
            <v>P3K</v>
          </cell>
          <cell r="K734" t="str">
            <v>TIDAK</v>
          </cell>
          <cell r="N734" t="str">
            <v>122</v>
          </cell>
          <cell r="O734" t="str">
            <v>BPD KALSEL</v>
          </cell>
          <cell r="P734" t="str">
            <v>634289870731000</v>
          </cell>
          <cell r="Q734" t="str">
            <v>3200582399</v>
          </cell>
          <cell r="R734" t="str">
            <v>T0</v>
          </cell>
          <cell r="S734">
            <v>0</v>
          </cell>
          <cell r="T734">
            <v>0</v>
          </cell>
          <cell r="U734" t="str">
            <v>0</v>
          </cell>
          <cell r="V734">
            <v>2966500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185000</v>
          </cell>
          <cell r="AD734">
            <v>72420</v>
          </cell>
          <cell r="AE734">
            <v>0</v>
          </cell>
          <cell r="AF734">
            <v>6</v>
          </cell>
          <cell r="AG734">
            <v>126060</v>
          </cell>
          <cell r="AH734">
            <v>7120</v>
          </cell>
          <cell r="AI734">
            <v>21359</v>
          </cell>
          <cell r="AJ734">
            <v>96411</v>
          </cell>
          <cell r="AK734" t="str">
            <v>0</v>
          </cell>
          <cell r="AL734">
            <v>31515</v>
          </cell>
          <cell r="AM734">
            <v>0</v>
          </cell>
          <cell r="AN734" t="str">
            <v>0</v>
          </cell>
          <cell r="AO734">
            <v>282465</v>
          </cell>
          <cell r="AP734">
            <v>3096000</v>
          </cell>
          <cell r="AQ734">
            <v>0</v>
          </cell>
          <cell r="AR734">
            <v>0</v>
          </cell>
          <cell r="AS734" t="str">
            <v>0</v>
          </cell>
          <cell r="AT734" t="str">
            <v>0</v>
          </cell>
          <cell r="AU734" t="str">
            <v>062</v>
          </cell>
          <cell r="AV734" t="str">
            <v>DINAS PENDIDIKAN - PPPK</v>
          </cell>
          <cell r="AW734" t="str">
            <v>SDN SUNGAI JINGAH 07</v>
          </cell>
          <cell r="AX734" t="str">
            <v>U - 31</v>
          </cell>
        </row>
        <row r="735">
          <cell r="A735" t="str">
            <v>199306272022212007</v>
          </cell>
          <cell r="B735" t="str">
            <v>SYAHIDATURRAHMI, S.Pd</v>
          </cell>
          <cell r="C735" t="str">
            <v>6308036706930001</v>
          </cell>
          <cell r="D735" t="str">
            <v>27-Jun-93</v>
          </cell>
          <cell r="F735" t="str">
            <v>JFU</v>
          </cell>
          <cell r="G735" t="str">
            <v>00</v>
          </cell>
          <cell r="H735" t="str">
            <v>III/a</v>
          </cell>
          <cell r="I735" t="str">
            <v>P3K</v>
          </cell>
          <cell r="K735" t="str">
            <v>YA</v>
          </cell>
          <cell r="M735" t="str">
            <v>DIAN CAHYADI</v>
          </cell>
          <cell r="N735" t="str">
            <v>122</v>
          </cell>
          <cell r="O735" t="str">
            <v>BPD KALSEL</v>
          </cell>
          <cell r="P735" t="str">
            <v>902117217731000</v>
          </cell>
          <cell r="Q735" t="str">
            <v>3200581775</v>
          </cell>
          <cell r="R735" t="str">
            <v>K3</v>
          </cell>
          <cell r="S735">
            <v>2</v>
          </cell>
          <cell r="T735">
            <v>1</v>
          </cell>
          <cell r="U735" t="str">
            <v>3</v>
          </cell>
          <cell r="V735">
            <v>2966500</v>
          </cell>
          <cell r="W735">
            <v>296650</v>
          </cell>
          <cell r="X735">
            <v>118660</v>
          </cell>
          <cell r="Y735">
            <v>415310</v>
          </cell>
          <cell r="Z735">
            <v>0</v>
          </cell>
          <cell r="AA735">
            <v>0</v>
          </cell>
          <cell r="AB735">
            <v>0</v>
          </cell>
          <cell r="AC735">
            <v>185000</v>
          </cell>
          <cell r="AD735">
            <v>289680</v>
          </cell>
          <cell r="AE735">
            <v>0</v>
          </cell>
          <cell r="AF735">
            <v>87</v>
          </cell>
          <cell r="AG735">
            <v>142672</v>
          </cell>
          <cell r="AH735">
            <v>7120</v>
          </cell>
          <cell r="AI735">
            <v>21359</v>
          </cell>
          <cell r="AJ735">
            <v>109909</v>
          </cell>
          <cell r="AK735" t="str">
            <v>0</v>
          </cell>
          <cell r="AL735">
            <v>35668</v>
          </cell>
          <cell r="AM735">
            <v>0</v>
          </cell>
          <cell r="AN735" t="str">
            <v>0</v>
          </cell>
          <cell r="AO735">
            <v>316728</v>
          </cell>
          <cell r="AP735">
            <v>3711000</v>
          </cell>
          <cell r="AQ735">
            <v>0</v>
          </cell>
          <cell r="AR735">
            <v>0</v>
          </cell>
          <cell r="AS735" t="str">
            <v>0</v>
          </cell>
          <cell r="AT735" t="str">
            <v>0</v>
          </cell>
          <cell r="AU735" t="str">
            <v>062</v>
          </cell>
          <cell r="AV735" t="str">
            <v>DINAS PENDIDIKAN - PPPK</v>
          </cell>
          <cell r="AW735" t="str">
            <v>SDN SUNGAI MIAI 01</v>
          </cell>
          <cell r="AX735" t="str">
            <v>U - 32</v>
          </cell>
        </row>
        <row r="736">
          <cell r="A736" t="str">
            <v>198302032022212011</v>
          </cell>
          <cell r="B736" t="str">
            <v>FUZIANTI, S.Pd</v>
          </cell>
          <cell r="C736" t="str">
            <v>6371034302830008</v>
          </cell>
          <cell r="D736" t="str">
            <v>03-Feb-83</v>
          </cell>
          <cell r="F736" t="str">
            <v>JFU</v>
          </cell>
          <cell r="G736" t="str">
            <v>00</v>
          </cell>
          <cell r="H736" t="str">
            <v>III/a</v>
          </cell>
          <cell r="I736" t="str">
            <v>P3K</v>
          </cell>
          <cell r="K736" t="str">
            <v>YA</v>
          </cell>
          <cell r="M736" t="str">
            <v>FANI</v>
          </cell>
          <cell r="N736" t="str">
            <v>122</v>
          </cell>
          <cell r="O736" t="str">
            <v>BPD KALSEL</v>
          </cell>
          <cell r="P736" t="str">
            <v>167252600731000</v>
          </cell>
          <cell r="Q736" t="str">
            <v>0010301123305</v>
          </cell>
          <cell r="R736" t="str">
            <v>K3</v>
          </cell>
          <cell r="S736">
            <v>2</v>
          </cell>
          <cell r="T736">
            <v>1</v>
          </cell>
          <cell r="U736" t="str">
            <v>3</v>
          </cell>
          <cell r="V736">
            <v>2966500</v>
          </cell>
          <cell r="W736">
            <v>296650</v>
          </cell>
          <cell r="X736">
            <v>118660</v>
          </cell>
          <cell r="Y736">
            <v>415310</v>
          </cell>
          <cell r="Z736">
            <v>0</v>
          </cell>
          <cell r="AA736">
            <v>0</v>
          </cell>
          <cell r="AB736">
            <v>0</v>
          </cell>
          <cell r="AC736">
            <v>185000</v>
          </cell>
          <cell r="AD736">
            <v>289680</v>
          </cell>
          <cell r="AE736">
            <v>0</v>
          </cell>
          <cell r="AF736">
            <v>87</v>
          </cell>
          <cell r="AG736">
            <v>142672</v>
          </cell>
          <cell r="AH736">
            <v>7120</v>
          </cell>
          <cell r="AI736">
            <v>21359</v>
          </cell>
          <cell r="AJ736">
            <v>109909</v>
          </cell>
          <cell r="AK736" t="str">
            <v>0</v>
          </cell>
          <cell r="AL736">
            <v>35668</v>
          </cell>
          <cell r="AM736">
            <v>0</v>
          </cell>
          <cell r="AN736" t="str">
            <v>0</v>
          </cell>
          <cell r="AO736">
            <v>316728</v>
          </cell>
          <cell r="AP736">
            <v>3711000</v>
          </cell>
          <cell r="AQ736">
            <v>0</v>
          </cell>
          <cell r="AR736">
            <v>0</v>
          </cell>
          <cell r="AS736" t="str">
            <v>0</v>
          </cell>
          <cell r="AT736" t="str">
            <v>0</v>
          </cell>
          <cell r="AU736" t="str">
            <v>062</v>
          </cell>
          <cell r="AV736" t="str">
            <v>DINAS PENDIDIKAN - PPPK</v>
          </cell>
          <cell r="AW736" t="str">
            <v>SDN SUNGAI MIAI 02</v>
          </cell>
          <cell r="AX736" t="str">
            <v>U - 33</v>
          </cell>
        </row>
        <row r="737">
          <cell r="A737" t="str">
            <v>198408152022212022</v>
          </cell>
          <cell r="B737" t="str">
            <v>MARIANA, S.Pd</v>
          </cell>
          <cell r="C737" t="str">
            <v>6304055508840004</v>
          </cell>
          <cell r="D737" t="str">
            <v>15-Aug-84</v>
          </cell>
          <cell r="F737" t="str">
            <v>JFU</v>
          </cell>
          <cell r="G737" t="str">
            <v>00</v>
          </cell>
          <cell r="H737" t="str">
            <v>III/a</v>
          </cell>
          <cell r="I737" t="str">
            <v>P3K</v>
          </cell>
          <cell r="K737" t="str">
            <v>YA</v>
          </cell>
          <cell r="M737" t="str">
            <v>SUHAIMI</v>
          </cell>
          <cell r="N737" t="str">
            <v>122</v>
          </cell>
          <cell r="O737" t="str">
            <v>BPD KALSEL</v>
          </cell>
          <cell r="P737" t="str">
            <v>167252592731000</v>
          </cell>
          <cell r="Q737" t="str">
            <v>0010301404412</v>
          </cell>
          <cell r="R737" t="str">
            <v>K2</v>
          </cell>
          <cell r="S737">
            <v>1</v>
          </cell>
          <cell r="T737">
            <v>1</v>
          </cell>
          <cell r="U737" t="str">
            <v>2</v>
          </cell>
          <cell r="V737">
            <v>2966500</v>
          </cell>
          <cell r="W737">
            <v>296650</v>
          </cell>
          <cell r="X737">
            <v>59330</v>
          </cell>
          <cell r="Y737">
            <v>355980</v>
          </cell>
          <cell r="Z737">
            <v>0</v>
          </cell>
          <cell r="AA737">
            <v>0</v>
          </cell>
          <cell r="AB737">
            <v>0</v>
          </cell>
          <cell r="AC737">
            <v>185000</v>
          </cell>
          <cell r="AD737">
            <v>217260</v>
          </cell>
          <cell r="AE737">
            <v>0</v>
          </cell>
          <cell r="AF737">
            <v>16</v>
          </cell>
          <cell r="AG737">
            <v>140299</v>
          </cell>
          <cell r="AH737">
            <v>7120</v>
          </cell>
          <cell r="AI737">
            <v>21359</v>
          </cell>
          <cell r="AJ737">
            <v>107981</v>
          </cell>
          <cell r="AK737" t="str">
            <v>0</v>
          </cell>
          <cell r="AL737">
            <v>35075</v>
          </cell>
          <cell r="AM737">
            <v>0</v>
          </cell>
          <cell r="AN737" t="str">
            <v>0</v>
          </cell>
          <cell r="AO737">
            <v>311834</v>
          </cell>
          <cell r="AP737">
            <v>3581700</v>
          </cell>
          <cell r="AQ737">
            <v>0</v>
          </cell>
          <cell r="AR737">
            <v>0</v>
          </cell>
          <cell r="AS737" t="str">
            <v>0</v>
          </cell>
          <cell r="AT737" t="str">
            <v>0</v>
          </cell>
          <cell r="AU737" t="str">
            <v>062</v>
          </cell>
          <cell r="AV737" t="str">
            <v>DINAS PENDIDIKAN - PPPK</v>
          </cell>
          <cell r="AW737" t="str">
            <v>SDN SUNGAI MIAI 02</v>
          </cell>
          <cell r="AX737" t="str">
            <v>U - 33</v>
          </cell>
        </row>
        <row r="738">
          <cell r="A738" t="str">
            <v>198001212022211002</v>
          </cell>
          <cell r="B738" t="str">
            <v>ROMY FIRMANSYAH, S.Pd.I</v>
          </cell>
          <cell r="C738" t="str">
            <v>6371012101800006</v>
          </cell>
          <cell r="D738" t="str">
            <v>21-Jan-80</v>
          </cell>
          <cell r="F738" t="str">
            <v>JFU</v>
          </cell>
          <cell r="G738" t="str">
            <v>00</v>
          </cell>
          <cell r="H738" t="str">
            <v>III/a</v>
          </cell>
          <cell r="I738" t="str">
            <v>P3K</v>
          </cell>
          <cell r="K738" t="str">
            <v>YA</v>
          </cell>
          <cell r="M738" t="str">
            <v>ANISAH RASYIDAH, S.PD.I</v>
          </cell>
          <cell r="N738" t="str">
            <v>122</v>
          </cell>
          <cell r="O738" t="str">
            <v>BPD KALSEL</v>
          </cell>
          <cell r="P738" t="str">
            <v>588464180731000</v>
          </cell>
          <cell r="Q738" t="str">
            <v>0010301115868</v>
          </cell>
          <cell r="R738" t="str">
            <v>K3</v>
          </cell>
          <cell r="S738">
            <v>2</v>
          </cell>
          <cell r="T738">
            <v>1</v>
          </cell>
          <cell r="U738" t="str">
            <v>3</v>
          </cell>
          <cell r="V738">
            <v>2966500</v>
          </cell>
          <cell r="W738">
            <v>296650</v>
          </cell>
          <cell r="X738">
            <v>118660</v>
          </cell>
          <cell r="Y738">
            <v>415310</v>
          </cell>
          <cell r="Z738">
            <v>0</v>
          </cell>
          <cell r="AA738">
            <v>0</v>
          </cell>
          <cell r="AB738">
            <v>0</v>
          </cell>
          <cell r="AC738">
            <v>185000</v>
          </cell>
          <cell r="AD738">
            <v>289680</v>
          </cell>
          <cell r="AE738">
            <v>0</v>
          </cell>
          <cell r="AF738">
            <v>87</v>
          </cell>
          <cell r="AG738">
            <v>142672</v>
          </cell>
          <cell r="AH738">
            <v>7120</v>
          </cell>
          <cell r="AI738">
            <v>21359</v>
          </cell>
          <cell r="AJ738">
            <v>109909</v>
          </cell>
          <cell r="AK738" t="str">
            <v>0</v>
          </cell>
          <cell r="AL738">
            <v>35668</v>
          </cell>
          <cell r="AM738">
            <v>0</v>
          </cell>
          <cell r="AN738" t="str">
            <v>0</v>
          </cell>
          <cell r="AO738">
            <v>316728</v>
          </cell>
          <cell r="AP738">
            <v>3711000</v>
          </cell>
          <cell r="AQ738">
            <v>0</v>
          </cell>
          <cell r="AR738">
            <v>0</v>
          </cell>
          <cell r="AS738" t="str">
            <v>0</v>
          </cell>
          <cell r="AT738" t="str">
            <v>0</v>
          </cell>
          <cell r="AU738" t="str">
            <v>062</v>
          </cell>
          <cell r="AV738" t="str">
            <v>DINAS PENDIDIKAN - PPPK</v>
          </cell>
          <cell r="AW738" t="str">
            <v>SDN SUNGAI MIAI 05</v>
          </cell>
          <cell r="AX738" t="str">
            <v>U - 36</v>
          </cell>
        </row>
        <row r="739">
          <cell r="A739" t="str">
            <v>198107172022212012</v>
          </cell>
          <cell r="B739" t="str">
            <v>LILY SARLIANI, S.Pd</v>
          </cell>
          <cell r="C739" t="str">
            <v>6371045707810014</v>
          </cell>
          <cell r="D739" t="str">
            <v>17-Jul-81</v>
          </cell>
          <cell r="F739" t="str">
            <v>JFU</v>
          </cell>
          <cell r="G739" t="str">
            <v>00</v>
          </cell>
          <cell r="H739" t="str">
            <v>III/a</v>
          </cell>
          <cell r="I739" t="str">
            <v>P3K</v>
          </cell>
          <cell r="K739" t="str">
            <v>TIDAK</v>
          </cell>
          <cell r="N739" t="str">
            <v>122</v>
          </cell>
          <cell r="O739" t="str">
            <v>BPD KALSEL</v>
          </cell>
          <cell r="P739" t="str">
            <v>167322494731000</v>
          </cell>
          <cell r="Q739" t="str">
            <v>0010301415923</v>
          </cell>
          <cell r="R739" t="str">
            <v>T0</v>
          </cell>
          <cell r="S739">
            <v>0</v>
          </cell>
          <cell r="T739">
            <v>0</v>
          </cell>
          <cell r="U739" t="str">
            <v>0</v>
          </cell>
          <cell r="V739">
            <v>2966500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185000</v>
          </cell>
          <cell r="AD739">
            <v>72420</v>
          </cell>
          <cell r="AE739">
            <v>0</v>
          </cell>
          <cell r="AF739">
            <v>6</v>
          </cell>
          <cell r="AG739">
            <v>126060</v>
          </cell>
          <cell r="AH739">
            <v>7120</v>
          </cell>
          <cell r="AI739">
            <v>21359</v>
          </cell>
          <cell r="AJ739">
            <v>96411</v>
          </cell>
          <cell r="AK739" t="str">
            <v>0</v>
          </cell>
          <cell r="AL739">
            <v>31515</v>
          </cell>
          <cell r="AM739">
            <v>0</v>
          </cell>
          <cell r="AN739" t="str">
            <v>0</v>
          </cell>
          <cell r="AO739">
            <v>282465</v>
          </cell>
          <cell r="AP739">
            <v>3096000</v>
          </cell>
          <cell r="AQ739">
            <v>0</v>
          </cell>
          <cell r="AR739">
            <v>0</v>
          </cell>
          <cell r="AS739" t="str">
            <v>0</v>
          </cell>
          <cell r="AT739" t="str">
            <v>0</v>
          </cell>
          <cell r="AU739" t="str">
            <v>062</v>
          </cell>
          <cell r="AV739" t="str">
            <v>DINAS PENDIDIKAN - PPPK</v>
          </cell>
          <cell r="AW739" t="str">
            <v>SDN SUNGAI MIAI 05</v>
          </cell>
          <cell r="AX739" t="str">
            <v>U - 36</v>
          </cell>
        </row>
        <row r="740">
          <cell r="A740" t="str">
            <v>199008042022212009</v>
          </cell>
          <cell r="B740" t="str">
            <v>KHAIRUNNISA, S.Pd</v>
          </cell>
          <cell r="C740" t="str">
            <v>6371034408900007</v>
          </cell>
          <cell r="D740" t="str">
            <v>04-Aug-90</v>
          </cell>
          <cell r="F740" t="str">
            <v>JFU</v>
          </cell>
          <cell r="G740" t="str">
            <v>00</v>
          </cell>
          <cell r="H740" t="str">
            <v>III/a</v>
          </cell>
          <cell r="I740" t="str">
            <v>P3K</v>
          </cell>
          <cell r="K740" t="str">
            <v>TIDAK</v>
          </cell>
          <cell r="N740" t="str">
            <v>122</v>
          </cell>
          <cell r="O740" t="str">
            <v>BPD KALSEL</v>
          </cell>
          <cell r="P740" t="str">
            <v>902095579731000</v>
          </cell>
          <cell r="Q740" t="str">
            <v>0010301445176</v>
          </cell>
          <cell r="R740" t="str">
            <v>T0</v>
          </cell>
          <cell r="S740">
            <v>0</v>
          </cell>
          <cell r="T740">
            <v>0</v>
          </cell>
          <cell r="U740" t="str">
            <v>0</v>
          </cell>
          <cell r="V740">
            <v>2966500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185000</v>
          </cell>
          <cell r="AD740">
            <v>72420</v>
          </cell>
          <cell r="AE740">
            <v>0</v>
          </cell>
          <cell r="AF740">
            <v>6</v>
          </cell>
          <cell r="AG740">
            <v>126060</v>
          </cell>
          <cell r="AH740">
            <v>7120</v>
          </cell>
          <cell r="AI740">
            <v>21359</v>
          </cell>
          <cell r="AJ740">
            <v>96411</v>
          </cell>
          <cell r="AK740" t="str">
            <v>0</v>
          </cell>
          <cell r="AL740">
            <v>31515</v>
          </cell>
          <cell r="AM740">
            <v>0</v>
          </cell>
          <cell r="AN740" t="str">
            <v>0</v>
          </cell>
          <cell r="AO740">
            <v>282465</v>
          </cell>
          <cell r="AP740">
            <v>3096000</v>
          </cell>
          <cell r="AQ740">
            <v>0</v>
          </cell>
          <cell r="AR740">
            <v>0</v>
          </cell>
          <cell r="AS740" t="str">
            <v>0</v>
          </cell>
          <cell r="AT740" t="str">
            <v>0</v>
          </cell>
          <cell r="AU740" t="str">
            <v>062</v>
          </cell>
          <cell r="AV740" t="str">
            <v>DINAS PENDIDIKAN - PPPK</v>
          </cell>
          <cell r="AW740" t="str">
            <v>SDN SUNGAI MIAI 05</v>
          </cell>
          <cell r="AX740" t="str">
            <v>U - 36</v>
          </cell>
        </row>
        <row r="741">
          <cell r="A741" t="str">
            <v>199108062022211004</v>
          </cell>
          <cell r="B741" t="str">
            <v>MAHYUNI, S.Pd</v>
          </cell>
          <cell r="C741" t="str">
            <v>6307050608910005</v>
          </cell>
          <cell r="D741" t="str">
            <v>06-Aug-91</v>
          </cell>
          <cell r="F741" t="str">
            <v>JFU</v>
          </cell>
          <cell r="G741" t="str">
            <v>00</v>
          </cell>
          <cell r="H741" t="str">
            <v>III/a</v>
          </cell>
          <cell r="I741" t="str">
            <v>P3K</v>
          </cell>
          <cell r="K741" t="str">
            <v>TIDAK</v>
          </cell>
          <cell r="N741" t="str">
            <v>122</v>
          </cell>
          <cell r="O741" t="str">
            <v>BPD KALSEL</v>
          </cell>
          <cell r="P741" t="str">
            <v>869220434733000</v>
          </cell>
          <cell r="Q741" t="str">
            <v>3200522671</v>
          </cell>
          <cell r="R741" t="str">
            <v>T0</v>
          </cell>
          <cell r="S741">
            <v>0</v>
          </cell>
          <cell r="T741">
            <v>0</v>
          </cell>
          <cell r="U741" t="str">
            <v>0</v>
          </cell>
          <cell r="V741">
            <v>2966500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185000</v>
          </cell>
          <cell r="AD741">
            <v>72420</v>
          </cell>
          <cell r="AE741">
            <v>0</v>
          </cell>
          <cell r="AF741">
            <v>6</v>
          </cell>
          <cell r="AG741">
            <v>126060</v>
          </cell>
          <cell r="AH741">
            <v>7120</v>
          </cell>
          <cell r="AI741">
            <v>21359</v>
          </cell>
          <cell r="AJ741">
            <v>96411</v>
          </cell>
          <cell r="AK741" t="str">
            <v>0</v>
          </cell>
          <cell r="AL741">
            <v>31515</v>
          </cell>
          <cell r="AM741">
            <v>0</v>
          </cell>
          <cell r="AN741" t="str">
            <v>0</v>
          </cell>
          <cell r="AO741">
            <v>282465</v>
          </cell>
          <cell r="AP741">
            <v>3096000</v>
          </cell>
          <cell r="AQ741">
            <v>0</v>
          </cell>
          <cell r="AR741">
            <v>0</v>
          </cell>
          <cell r="AS741" t="str">
            <v>0</v>
          </cell>
          <cell r="AT741" t="str">
            <v>0</v>
          </cell>
          <cell r="AU741" t="str">
            <v>062</v>
          </cell>
          <cell r="AV741" t="str">
            <v>DINAS PENDIDIKAN - PPPK</v>
          </cell>
          <cell r="AW741" t="str">
            <v>SDN SUNGAI MIAI 05</v>
          </cell>
          <cell r="AX741" t="str">
            <v>U - 36</v>
          </cell>
        </row>
        <row r="742">
          <cell r="A742" t="str">
            <v>199202112022211007</v>
          </cell>
          <cell r="B742" t="str">
            <v>AHMAD SUFKI, S.Pd</v>
          </cell>
          <cell r="C742" t="str">
            <v>6371041102920006</v>
          </cell>
          <cell r="D742" t="str">
            <v>11-Feb-92</v>
          </cell>
          <cell r="F742" t="str">
            <v>JFU</v>
          </cell>
          <cell r="G742" t="str">
            <v>00</v>
          </cell>
          <cell r="H742" t="str">
            <v>III/a</v>
          </cell>
          <cell r="I742" t="str">
            <v>P3K</v>
          </cell>
          <cell r="K742" t="str">
            <v>YA</v>
          </cell>
          <cell r="L742" t="str">
            <v/>
          </cell>
          <cell r="M742" t="str">
            <v>MAULIDAH, S.Pd</v>
          </cell>
          <cell r="N742" t="str">
            <v>122</v>
          </cell>
          <cell r="O742" t="str">
            <v>BPD KALSEL</v>
          </cell>
          <cell r="P742" t="str">
            <v>847692795731000</v>
          </cell>
          <cell r="Q742" t="str">
            <v>0010301412355</v>
          </cell>
          <cell r="R742" t="str">
            <v>K3</v>
          </cell>
          <cell r="S742">
            <v>2</v>
          </cell>
          <cell r="T742">
            <v>1</v>
          </cell>
          <cell r="U742" t="str">
            <v>3</v>
          </cell>
          <cell r="V742">
            <v>2966500</v>
          </cell>
          <cell r="W742">
            <v>296650</v>
          </cell>
          <cell r="X742">
            <v>118660</v>
          </cell>
          <cell r="Y742">
            <v>415310</v>
          </cell>
          <cell r="Z742">
            <v>0</v>
          </cell>
          <cell r="AA742">
            <v>0</v>
          </cell>
          <cell r="AB742">
            <v>0</v>
          </cell>
          <cell r="AC742">
            <v>185000</v>
          </cell>
          <cell r="AD742">
            <v>289680</v>
          </cell>
          <cell r="AE742">
            <v>0</v>
          </cell>
          <cell r="AF742">
            <v>87</v>
          </cell>
          <cell r="AG742">
            <v>142672</v>
          </cell>
          <cell r="AH742">
            <v>7120</v>
          </cell>
          <cell r="AI742">
            <v>21359</v>
          </cell>
          <cell r="AJ742">
            <v>109909</v>
          </cell>
          <cell r="AK742" t="str">
            <v>0</v>
          </cell>
          <cell r="AL742">
            <v>35668</v>
          </cell>
          <cell r="AM742">
            <v>0</v>
          </cell>
          <cell r="AN742" t="str">
            <v>0</v>
          </cell>
          <cell r="AO742">
            <v>316728</v>
          </cell>
          <cell r="AP742">
            <v>3711000</v>
          </cell>
          <cell r="AQ742">
            <v>0</v>
          </cell>
          <cell r="AR742">
            <v>0</v>
          </cell>
          <cell r="AS742" t="str">
            <v>0</v>
          </cell>
          <cell r="AT742" t="str">
            <v>0</v>
          </cell>
          <cell r="AU742" t="str">
            <v>062</v>
          </cell>
          <cell r="AV742" t="str">
            <v>DINAS PENDIDIKAN - PPPK</v>
          </cell>
          <cell r="AW742" t="str">
            <v>SDN SUNGAI MIAI 05</v>
          </cell>
          <cell r="AX742" t="str">
            <v>U - 36</v>
          </cell>
        </row>
        <row r="743">
          <cell r="A743" t="str">
            <v>199204042022212011</v>
          </cell>
          <cell r="B743" t="str">
            <v>NIKE PARINA, S.Pd</v>
          </cell>
          <cell r="C743" t="str">
            <v>6303084404920002</v>
          </cell>
          <cell r="D743" t="str">
            <v>04-Apr-92</v>
          </cell>
          <cell r="F743" t="str">
            <v>JFU</v>
          </cell>
          <cell r="G743" t="str">
            <v>00</v>
          </cell>
          <cell r="H743" t="str">
            <v>III/a</v>
          </cell>
          <cell r="I743" t="str">
            <v>P3K</v>
          </cell>
          <cell r="K743" t="str">
            <v>TIDAK</v>
          </cell>
          <cell r="N743" t="str">
            <v>122</v>
          </cell>
          <cell r="O743" t="str">
            <v>BPD KALSEL</v>
          </cell>
          <cell r="P743" t="str">
            <v>847607124732000</v>
          </cell>
          <cell r="Q743" t="str">
            <v>0010301412037</v>
          </cell>
          <cell r="R743" t="str">
            <v>T0</v>
          </cell>
          <cell r="S743">
            <v>0</v>
          </cell>
          <cell r="T743">
            <v>0</v>
          </cell>
          <cell r="U743" t="str">
            <v>0</v>
          </cell>
          <cell r="V743">
            <v>2966500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185000</v>
          </cell>
          <cell r="AD743">
            <v>72420</v>
          </cell>
          <cell r="AE743">
            <v>0</v>
          </cell>
          <cell r="AF743">
            <v>6</v>
          </cell>
          <cell r="AG743">
            <v>126060</v>
          </cell>
          <cell r="AH743">
            <v>7120</v>
          </cell>
          <cell r="AI743">
            <v>21359</v>
          </cell>
          <cell r="AJ743">
            <v>96411</v>
          </cell>
          <cell r="AK743" t="str">
            <v>0</v>
          </cell>
          <cell r="AL743">
            <v>31515</v>
          </cell>
          <cell r="AM743">
            <v>0</v>
          </cell>
          <cell r="AN743" t="str">
            <v>0</v>
          </cell>
          <cell r="AO743">
            <v>282465</v>
          </cell>
          <cell r="AP743">
            <v>3096000</v>
          </cell>
          <cell r="AQ743">
            <v>0</v>
          </cell>
          <cell r="AR743">
            <v>0</v>
          </cell>
          <cell r="AS743" t="str">
            <v>0</v>
          </cell>
          <cell r="AT743" t="str">
            <v>0</v>
          </cell>
          <cell r="AU743" t="str">
            <v>062</v>
          </cell>
          <cell r="AV743" t="str">
            <v>DINAS PENDIDIKAN - PPPK</v>
          </cell>
          <cell r="AW743" t="str">
            <v>SDN SUNGAI MIAI 05</v>
          </cell>
          <cell r="AX743" t="str">
            <v>U - 36</v>
          </cell>
        </row>
        <row r="744">
          <cell r="A744" t="str">
            <v>199212182022212006</v>
          </cell>
          <cell r="B744" t="str">
            <v>RIZKA AMALIA, S.Pd</v>
          </cell>
          <cell r="C744" t="str">
            <v>6303025812920003</v>
          </cell>
          <cell r="D744" t="str">
            <v>18-Dec-92</v>
          </cell>
          <cell r="F744" t="str">
            <v>JFU</v>
          </cell>
          <cell r="G744" t="str">
            <v>00</v>
          </cell>
          <cell r="H744" t="str">
            <v>III/a</v>
          </cell>
          <cell r="I744" t="str">
            <v>P3K</v>
          </cell>
          <cell r="K744" t="str">
            <v>TIDAK</v>
          </cell>
          <cell r="N744" t="str">
            <v>122</v>
          </cell>
          <cell r="O744" t="str">
            <v>BPD KALSEL</v>
          </cell>
          <cell r="P744" t="str">
            <v>847606324732000</v>
          </cell>
          <cell r="Q744" t="str">
            <v>0010301416001</v>
          </cell>
          <cell r="R744" t="str">
            <v>T0</v>
          </cell>
          <cell r="S744">
            <v>0</v>
          </cell>
          <cell r="T744">
            <v>0</v>
          </cell>
          <cell r="U744" t="str">
            <v>0</v>
          </cell>
          <cell r="V744">
            <v>2966500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185000</v>
          </cell>
          <cell r="AD744">
            <v>72420</v>
          </cell>
          <cell r="AE744">
            <v>0</v>
          </cell>
          <cell r="AF744">
            <v>6</v>
          </cell>
          <cell r="AG744">
            <v>126060</v>
          </cell>
          <cell r="AH744">
            <v>7120</v>
          </cell>
          <cell r="AI744">
            <v>21359</v>
          </cell>
          <cell r="AJ744">
            <v>96411</v>
          </cell>
          <cell r="AK744" t="str">
            <v>0</v>
          </cell>
          <cell r="AL744">
            <v>31515</v>
          </cell>
          <cell r="AM744">
            <v>0</v>
          </cell>
          <cell r="AN744" t="str">
            <v>0</v>
          </cell>
          <cell r="AO744">
            <v>282465</v>
          </cell>
          <cell r="AP744">
            <v>3096000</v>
          </cell>
          <cell r="AQ744">
            <v>0</v>
          </cell>
          <cell r="AR744">
            <v>0</v>
          </cell>
          <cell r="AS744" t="str">
            <v>0</v>
          </cell>
          <cell r="AT744" t="str">
            <v>0</v>
          </cell>
          <cell r="AU744" t="str">
            <v>062</v>
          </cell>
          <cell r="AV744" t="str">
            <v>DINAS PENDIDIKAN - PPPK</v>
          </cell>
          <cell r="AW744" t="str">
            <v>SDN SUNGAI MIAI 05</v>
          </cell>
          <cell r="AX744" t="str">
            <v>U - 36</v>
          </cell>
        </row>
        <row r="745">
          <cell r="A745" t="str">
            <v>199510192022211002</v>
          </cell>
          <cell r="B745" t="str">
            <v>ERNANDA RAPIRIANSYAH, S.Pd</v>
          </cell>
          <cell r="C745" t="str">
            <v>6371041910950004</v>
          </cell>
          <cell r="D745" t="str">
            <v>19-Oct-95</v>
          </cell>
          <cell r="F745" t="str">
            <v>JFU</v>
          </cell>
          <cell r="G745" t="str">
            <v>00</v>
          </cell>
          <cell r="H745" t="str">
            <v>III/a</v>
          </cell>
          <cell r="I745" t="str">
            <v>P3K</v>
          </cell>
          <cell r="K745" t="str">
            <v>TIDAK</v>
          </cell>
          <cell r="N745" t="str">
            <v>122</v>
          </cell>
          <cell r="O745" t="str">
            <v>BPD KALSEL</v>
          </cell>
          <cell r="P745" t="str">
            <v>937797355731000</v>
          </cell>
          <cell r="Q745" t="str">
            <v>3200522728</v>
          </cell>
          <cell r="R745" t="str">
            <v>T0</v>
          </cell>
          <cell r="S745">
            <v>0</v>
          </cell>
          <cell r="T745">
            <v>0</v>
          </cell>
          <cell r="U745" t="str">
            <v>0</v>
          </cell>
          <cell r="V745">
            <v>2966500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185000</v>
          </cell>
          <cell r="AD745">
            <v>72420</v>
          </cell>
          <cell r="AE745">
            <v>0</v>
          </cell>
          <cell r="AF745">
            <v>6</v>
          </cell>
          <cell r="AG745">
            <v>126060</v>
          </cell>
          <cell r="AH745">
            <v>7120</v>
          </cell>
          <cell r="AI745">
            <v>21359</v>
          </cell>
          <cell r="AJ745">
            <v>96411</v>
          </cell>
          <cell r="AK745" t="str">
            <v>0</v>
          </cell>
          <cell r="AL745">
            <v>31515</v>
          </cell>
          <cell r="AM745">
            <v>0</v>
          </cell>
          <cell r="AN745" t="str">
            <v>0</v>
          </cell>
          <cell r="AO745">
            <v>282465</v>
          </cell>
          <cell r="AP745">
            <v>3096000</v>
          </cell>
          <cell r="AQ745">
            <v>0</v>
          </cell>
          <cell r="AR745">
            <v>0</v>
          </cell>
          <cell r="AS745" t="str">
            <v>0</v>
          </cell>
          <cell r="AT745" t="str">
            <v>0</v>
          </cell>
          <cell r="AU745" t="str">
            <v>062</v>
          </cell>
          <cell r="AV745" t="str">
            <v>DINAS PENDIDIKAN - PPPK</v>
          </cell>
          <cell r="AW745" t="str">
            <v>SDN SUNGAI MIAI 05</v>
          </cell>
          <cell r="AX745" t="str">
            <v>U - 36</v>
          </cell>
        </row>
        <row r="746">
          <cell r="A746" t="str">
            <v>197901122022212006</v>
          </cell>
          <cell r="B746" t="str">
            <v>PARIDAH, S.Pd</v>
          </cell>
          <cell r="C746" t="str">
            <v>6371045201790014</v>
          </cell>
          <cell r="D746" t="str">
            <v>12-Jan-79</v>
          </cell>
          <cell r="F746" t="str">
            <v>JFU</v>
          </cell>
          <cell r="G746" t="str">
            <v>00</v>
          </cell>
          <cell r="H746" t="str">
            <v>III/a</v>
          </cell>
          <cell r="I746" t="str">
            <v>P3K</v>
          </cell>
          <cell r="K746" t="str">
            <v>YA</v>
          </cell>
          <cell r="M746" t="str">
            <v>SYARWANI,SE</v>
          </cell>
          <cell r="N746" t="str">
            <v>122</v>
          </cell>
          <cell r="O746" t="str">
            <v>BPD KALSEL</v>
          </cell>
          <cell r="P746" t="str">
            <v>807302989731000</v>
          </cell>
          <cell r="Q746" t="str">
            <v>0310319035052</v>
          </cell>
          <cell r="R746" t="str">
            <v>K3</v>
          </cell>
          <cell r="S746">
            <v>2</v>
          </cell>
          <cell r="T746">
            <v>1</v>
          </cell>
          <cell r="U746" t="str">
            <v>3</v>
          </cell>
          <cell r="V746">
            <v>2966500</v>
          </cell>
          <cell r="W746">
            <v>296650</v>
          </cell>
          <cell r="X746">
            <v>118660</v>
          </cell>
          <cell r="Y746">
            <v>415310</v>
          </cell>
          <cell r="Z746">
            <v>0</v>
          </cell>
          <cell r="AA746">
            <v>0</v>
          </cell>
          <cell r="AB746">
            <v>0</v>
          </cell>
          <cell r="AC746">
            <v>185000</v>
          </cell>
          <cell r="AD746">
            <v>289680</v>
          </cell>
          <cell r="AE746">
            <v>0</v>
          </cell>
          <cell r="AF746">
            <v>87</v>
          </cell>
          <cell r="AG746">
            <v>142672</v>
          </cell>
          <cell r="AH746">
            <v>7120</v>
          </cell>
          <cell r="AI746">
            <v>21359</v>
          </cell>
          <cell r="AJ746">
            <v>109909</v>
          </cell>
          <cell r="AK746" t="str">
            <v>0</v>
          </cell>
          <cell r="AL746">
            <v>35668</v>
          </cell>
          <cell r="AM746">
            <v>0</v>
          </cell>
          <cell r="AN746" t="str">
            <v>0</v>
          </cell>
          <cell r="AO746">
            <v>316728</v>
          </cell>
          <cell r="AP746">
            <v>3711000</v>
          </cell>
          <cell r="AQ746">
            <v>0</v>
          </cell>
          <cell r="AR746">
            <v>0</v>
          </cell>
          <cell r="AS746" t="str">
            <v>0</v>
          </cell>
          <cell r="AT746" t="str">
            <v>0</v>
          </cell>
          <cell r="AU746" t="str">
            <v>062</v>
          </cell>
          <cell r="AV746" t="str">
            <v>DINAS PENDIDIKAN - PPPK</v>
          </cell>
          <cell r="AW746" t="str">
            <v>SDN SUNGAI MIAI 07</v>
          </cell>
          <cell r="AX746" t="str">
            <v>U - 38</v>
          </cell>
        </row>
        <row r="747">
          <cell r="A747" t="str">
            <v>198211282022212006</v>
          </cell>
          <cell r="B747" t="str">
            <v>NOVIA FILARIANTI, S.Pd.</v>
          </cell>
          <cell r="C747" t="str">
            <v>6371046811820011</v>
          </cell>
          <cell r="D747" t="str">
            <v>28-Nov-82</v>
          </cell>
          <cell r="F747" t="str">
            <v>JFU</v>
          </cell>
          <cell r="G747" t="str">
            <v>00</v>
          </cell>
          <cell r="H747" t="str">
            <v>III/a</v>
          </cell>
          <cell r="I747" t="str">
            <v>P3K</v>
          </cell>
          <cell r="K747" t="str">
            <v>TIDAK</v>
          </cell>
          <cell r="L747" t="str">
            <v/>
          </cell>
          <cell r="M747" t="str">
            <v>FAHRURRAJI</v>
          </cell>
          <cell r="N747" t="str">
            <v>122</v>
          </cell>
          <cell r="O747" t="str">
            <v>BPD KALSEL</v>
          </cell>
          <cell r="P747" t="str">
            <v>167356328731000</v>
          </cell>
          <cell r="Q747" t="str">
            <v>0010301415161</v>
          </cell>
          <cell r="R747" t="str">
            <v>T2</v>
          </cell>
          <cell r="S747">
            <v>2</v>
          </cell>
          <cell r="T747">
            <v>0</v>
          </cell>
          <cell r="U747" t="str">
            <v>2</v>
          </cell>
          <cell r="V747">
            <v>2966500</v>
          </cell>
          <cell r="W747">
            <v>0</v>
          </cell>
          <cell r="X747">
            <v>118660</v>
          </cell>
          <cell r="Y747">
            <v>118660</v>
          </cell>
          <cell r="Z747">
            <v>0</v>
          </cell>
          <cell r="AA747">
            <v>0</v>
          </cell>
          <cell r="AB747">
            <v>0</v>
          </cell>
          <cell r="AC747">
            <v>185000</v>
          </cell>
          <cell r="AD747">
            <v>217260</v>
          </cell>
          <cell r="AE747">
            <v>0</v>
          </cell>
          <cell r="AF747">
            <v>50</v>
          </cell>
          <cell r="AG747">
            <v>130806</v>
          </cell>
          <cell r="AH747">
            <v>7120</v>
          </cell>
          <cell r="AI747">
            <v>21359</v>
          </cell>
          <cell r="AJ747">
            <v>100268</v>
          </cell>
          <cell r="AK747" t="str">
            <v>0</v>
          </cell>
          <cell r="AL747">
            <v>32702</v>
          </cell>
          <cell r="AM747">
            <v>0</v>
          </cell>
          <cell r="AN747" t="str">
            <v>0</v>
          </cell>
          <cell r="AO747">
            <v>292255</v>
          </cell>
          <cell r="AP747">
            <v>3354500</v>
          </cell>
          <cell r="AQ747">
            <v>0</v>
          </cell>
          <cell r="AR747">
            <v>0</v>
          </cell>
          <cell r="AS747" t="str">
            <v>0</v>
          </cell>
          <cell r="AT747" t="str">
            <v>0</v>
          </cell>
          <cell r="AU747" t="str">
            <v>062</v>
          </cell>
          <cell r="AV747" t="str">
            <v>DINAS PENDIDIKAN - PPPK</v>
          </cell>
          <cell r="AW747" t="str">
            <v>SDN SUNGAI MIAI 07</v>
          </cell>
          <cell r="AX747" t="str">
            <v>U - 38</v>
          </cell>
        </row>
        <row r="748">
          <cell r="A748" t="str">
            <v>199303202022212006</v>
          </cell>
          <cell r="B748" t="str">
            <v>NESPIA RISNA ARIYANI, S.Pd.</v>
          </cell>
          <cell r="C748" t="str">
            <v>6304056003930003</v>
          </cell>
          <cell r="D748" t="str">
            <v>20-Mar-93</v>
          </cell>
          <cell r="F748" t="str">
            <v>JFU</v>
          </cell>
          <cell r="G748" t="str">
            <v>00</v>
          </cell>
          <cell r="H748" t="str">
            <v>III/a</v>
          </cell>
          <cell r="I748" t="str">
            <v>P3K</v>
          </cell>
          <cell r="K748" t="str">
            <v>YA</v>
          </cell>
          <cell r="M748" t="str">
            <v>ABDUL SAHID</v>
          </cell>
          <cell r="N748" t="str">
            <v>122</v>
          </cell>
          <cell r="O748" t="str">
            <v>BPD KALSEL</v>
          </cell>
          <cell r="P748" t="str">
            <v>701456261731000</v>
          </cell>
          <cell r="Q748" t="str">
            <v>0430319032663</v>
          </cell>
          <cell r="R748" t="str">
            <v>K3</v>
          </cell>
          <cell r="S748">
            <v>2</v>
          </cell>
          <cell r="T748">
            <v>1</v>
          </cell>
          <cell r="U748" t="str">
            <v>3</v>
          </cell>
          <cell r="V748">
            <v>2966500</v>
          </cell>
          <cell r="W748">
            <v>296650</v>
          </cell>
          <cell r="X748">
            <v>118660</v>
          </cell>
          <cell r="Y748">
            <v>415310</v>
          </cell>
          <cell r="Z748">
            <v>0</v>
          </cell>
          <cell r="AA748">
            <v>0</v>
          </cell>
          <cell r="AB748">
            <v>0</v>
          </cell>
          <cell r="AC748">
            <v>185000</v>
          </cell>
          <cell r="AD748">
            <v>289680</v>
          </cell>
          <cell r="AE748">
            <v>0</v>
          </cell>
          <cell r="AF748">
            <v>87</v>
          </cell>
          <cell r="AG748">
            <v>142672</v>
          </cell>
          <cell r="AH748">
            <v>7120</v>
          </cell>
          <cell r="AI748">
            <v>21359</v>
          </cell>
          <cell r="AJ748">
            <v>109909</v>
          </cell>
          <cell r="AK748" t="str">
            <v>0</v>
          </cell>
          <cell r="AL748">
            <v>35668</v>
          </cell>
          <cell r="AM748">
            <v>0</v>
          </cell>
          <cell r="AN748" t="str">
            <v>0</v>
          </cell>
          <cell r="AO748">
            <v>316728</v>
          </cell>
          <cell r="AP748">
            <v>3711000</v>
          </cell>
          <cell r="AQ748">
            <v>0</v>
          </cell>
          <cell r="AR748">
            <v>0</v>
          </cell>
          <cell r="AS748" t="str">
            <v>0</v>
          </cell>
          <cell r="AT748" t="str">
            <v>0</v>
          </cell>
          <cell r="AU748" t="str">
            <v>062</v>
          </cell>
          <cell r="AV748" t="str">
            <v>DINAS PENDIDIKAN - PPPK</v>
          </cell>
          <cell r="AW748" t="str">
            <v>SDN SUNGAI MIAI 07</v>
          </cell>
          <cell r="AX748" t="str">
            <v>U - 38</v>
          </cell>
        </row>
        <row r="749">
          <cell r="A749" t="str">
            <v>199609252022212003</v>
          </cell>
          <cell r="B749" t="str">
            <v>SEPTI AULIA RAHMAH, S.Pd.</v>
          </cell>
          <cell r="C749" t="str">
            <v>6304056509960003</v>
          </cell>
          <cell r="D749" t="str">
            <v>25-Sep-96</v>
          </cell>
          <cell r="F749" t="str">
            <v>JFU</v>
          </cell>
          <cell r="G749" t="str">
            <v>00</v>
          </cell>
          <cell r="H749" t="str">
            <v>III/a</v>
          </cell>
          <cell r="I749" t="str">
            <v>P3K</v>
          </cell>
          <cell r="K749" t="str">
            <v>YA</v>
          </cell>
          <cell r="M749" t="str">
            <v>MUHAMMAD BIRRUL AZMI</v>
          </cell>
          <cell r="N749" t="str">
            <v>122</v>
          </cell>
          <cell r="O749" t="str">
            <v>BPD KALSEL</v>
          </cell>
          <cell r="P749" t="str">
            <v>937874915731000</v>
          </cell>
          <cell r="Q749" t="str">
            <v>0180306002356</v>
          </cell>
          <cell r="R749" t="str">
            <v>K2</v>
          </cell>
          <cell r="S749">
            <v>1</v>
          </cell>
          <cell r="T749">
            <v>1</v>
          </cell>
          <cell r="U749" t="str">
            <v>2</v>
          </cell>
          <cell r="V749">
            <v>2966500</v>
          </cell>
          <cell r="W749">
            <v>296650</v>
          </cell>
          <cell r="X749">
            <v>59330</v>
          </cell>
          <cell r="Y749">
            <v>355980</v>
          </cell>
          <cell r="Z749">
            <v>0</v>
          </cell>
          <cell r="AA749">
            <v>0</v>
          </cell>
          <cell r="AB749">
            <v>0</v>
          </cell>
          <cell r="AC749">
            <v>185000</v>
          </cell>
          <cell r="AD749">
            <v>217260</v>
          </cell>
          <cell r="AE749">
            <v>0</v>
          </cell>
          <cell r="AF749">
            <v>16</v>
          </cell>
          <cell r="AG749">
            <v>140299</v>
          </cell>
          <cell r="AH749">
            <v>7120</v>
          </cell>
          <cell r="AI749">
            <v>21359</v>
          </cell>
          <cell r="AJ749">
            <v>107981</v>
          </cell>
          <cell r="AK749" t="str">
            <v>0</v>
          </cell>
          <cell r="AL749">
            <v>35075</v>
          </cell>
          <cell r="AM749">
            <v>0</v>
          </cell>
          <cell r="AN749" t="str">
            <v>0</v>
          </cell>
          <cell r="AO749">
            <v>311834</v>
          </cell>
          <cell r="AP749">
            <v>3581700</v>
          </cell>
          <cell r="AQ749">
            <v>0</v>
          </cell>
          <cell r="AR749">
            <v>0</v>
          </cell>
          <cell r="AS749" t="str">
            <v>0</v>
          </cell>
          <cell r="AT749" t="str">
            <v>0</v>
          </cell>
          <cell r="AU749" t="str">
            <v>062</v>
          </cell>
          <cell r="AV749" t="str">
            <v>DINAS PENDIDIKAN - PPPK</v>
          </cell>
          <cell r="AW749" t="str">
            <v>SDN SUNGAI MIAI 07</v>
          </cell>
          <cell r="AX749" t="str">
            <v>U - 38</v>
          </cell>
        </row>
        <row r="750">
          <cell r="A750" t="str">
            <v>198209232022212014</v>
          </cell>
          <cell r="B750" t="str">
            <v>ROHANI, S.Pd</v>
          </cell>
          <cell r="C750" t="str">
            <v>6371046309820007</v>
          </cell>
          <cell r="D750" t="str">
            <v>23-Sep-82</v>
          </cell>
          <cell r="F750" t="str">
            <v>JFU</v>
          </cell>
          <cell r="G750" t="str">
            <v>00</v>
          </cell>
          <cell r="H750" t="str">
            <v>III/a</v>
          </cell>
          <cell r="I750" t="str">
            <v>P3K</v>
          </cell>
          <cell r="K750" t="str">
            <v>YA</v>
          </cell>
          <cell r="M750" t="str">
            <v>FAISAL HAMDI</v>
          </cell>
          <cell r="N750" t="str">
            <v>122</v>
          </cell>
          <cell r="O750" t="str">
            <v>BPD KALSEL</v>
          </cell>
          <cell r="P750" t="str">
            <v>168602506731000</v>
          </cell>
          <cell r="Q750" t="str">
            <v>0170301054255</v>
          </cell>
          <cell r="R750" t="str">
            <v>K3</v>
          </cell>
          <cell r="S750">
            <v>2</v>
          </cell>
          <cell r="T750">
            <v>1</v>
          </cell>
          <cell r="U750" t="str">
            <v>3</v>
          </cell>
          <cell r="V750">
            <v>2966500</v>
          </cell>
          <cell r="W750">
            <v>296650</v>
          </cell>
          <cell r="X750">
            <v>118660</v>
          </cell>
          <cell r="Y750">
            <v>415310</v>
          </cell>
          <cell r="Z750">
            <v>0</v>
          </cell>
          <cell r="AA750">
            <v>0</v>
          </cell>
          <cell r="AB750">
            <v>0</v>
          </cell>
          <cell r="AC750">
            <v>185000</v>
          </cell>
          <cell r="AD750">
            <v>289680</v>
          </cell>
          <cell r="AE750">
            <v>0</v>
          </cell>
          <cell r="AF750">
            <v>87</v>
          </cell>
          <cell r="AG750">
            <v>142672</v>
          </cell>
          <cell r="AH750">
            <v>7120</v>
          </cell>
          <cell r="AI750">
            <v>21359</v>
          </cell>
          <cell r="AJ750">
            <v>109909</v>
          </cell>
          <cell r="AK750" t="str">
            <v>0</v>
          </cell>
          <cell r="AL750">
            <v>35668</v>
          </cell>
          <cell r="AM750">
            <v>0</v>
          </cell>
          <cell r="AN750" t="str">
            <v>0</v>
          </cell>
          <cell r="AO750">
            <v>316728</v>
          </cell>
          <cell r="AP750">
            <v>3711000</v>
          </cell>
          <cell r="AQ750">
            <v>0</v>
          </cell>
          <cell r="AR750">
            <v>0</v>
          </cell>
          <cell r="AS750" t="str">
            <v>0</v>
          </cell>
          <cell r="AT750" t="str">
            <v>0</v>
          </cell>
          <cell r="AU750" t="str">
            <v>062</v>
          </cell>
          <cell r="AV750" t="str">
            <v>DINAS PENDIDIKAN - PPPK</v>
          </cell>
          <cell r="AW750" t="str">
            <v>SDN SUNGAI MIAI 08</v>
          </cell>
          <cell r="AX750" t="str">
            <v>U - 39</v>
          </cell>
        </row>
        <row r="751">
          <cell r="A751" t="str">
            <v>198305272022212012</v>
          </cell>
          <cell r="B751" t="str">
            <v>MAISYARAH, S.Pd</v>
          </cell>
          <cell r="C751" t="str">
            <v>6371046705830007</v>
          </cell>
          <cell r="D751" t="str">
            <v>27-May-83</v>
          </cell>
          <cell r="F751" t="str">
            <v>JFU</v>
          </cell>
          <cell r="G751" t="str">
            <v>00</v>
          </cell>
          <cell r="H751" t="str">
            <v>III/a</v>
          </cell>
          <cell r="I751" t="str">
            <v>P3K</v>
          </cell>
          <cell r="K751" t="str">
            <v>TIDAK</v>
          </cell>
          <cell r="N751" t="str">
            <v>122</v>
          </cell>
          <cell r="O751" t="str">
            <v>BPD KALSEL</v>
          </cell>
          <cell r="P751" t="str">
            <v>168601839731000</v>
          </cell>
          <cell r="Q751" t="str">
            <v>0170301032077</v>
          </cell>
          <cell r="R751" t="str">
            <v>T0</v>
          </cell>
          <cell r="S751">
            <v>0</v>
          </cell>
          <cell r="T751">
            <v>0</v>
          </cell>
          <cell r="U751" t="str">
            <v>0</v>
          </cell>
          <cell r="V751">
            <v>2966500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185000</v>
          </cell>
          <cell r="AD751">
            <v>72420</v>
          </cell>
          <cell r="AE751">
            <v>0</v>
          </cell>
          <cell r="AF751">
            <v>6</v>
          </cell>
          <cell r="AG751">
            <v>126060</v>
          </cell>
          <cell r="AH751">
            <v>7120</v>
          </cell>
          <cell r="AI751">
            <v>21359</v>
          </cell>
          <cell r="AJ751">
            <v>96411</v>
          </cell>
          <cell r="AK751" t="str">
            <v>0</v>
          </cell>
          <cell r="AL751">
            <v>31515</v>
          </cell>
          <cell r="AM751">
            <v>0</v>
          </cell>
          <cell r="AN751" t="str">
            <v>0</v>
          </cell>
          <cell r="AO751">
            <v>282465</v>
          </cell>
          <cell r="AP751">
            <v>3096000</v>
          </cell>
          <cell r="AQ751">
            <v>0</v>
          </cell>
          <cell r="AR751">
            <v>0</v>
          </cell>
          <cell r="AS751" t="str">
            <v>0</v>
          </cell>
          <cell r="AT751" t="str">
            <v>0</v>
          </cell>
          <cell r="AU751" t="str">
            <v>062</v>
          </cell>
          <cell r="AV751" t="str">
            <v>DINAS PENDIDIKAN - PPPK</v>
          </cell>
          <cell r="AW751" t="str">
            <v>SDN SUNGAI MIAI 08</v>
          </cell>
          <cell r="AX751" t="str">
            <v>U - 39</v>
          </cell>
        </row>
        <row r="752">
          <cell r="A752" t="str">
            <v>198601122022212025</v>
          </cell>
          <cell r="B752" t="str">
            <v>KAMELIA, S.Pd</v>
          </cell>
          <cell r="C752" t="str">
            <v>6371045201860002</v>
          </cell>
          <cell r="D752" t="str">
            <v>12-Jan-86</v>
          </cell>
          <cell r="F752" t="str">
            <v>JFU</v>
          </cell>
          <cell r="G752" t="str">
            <v>00</v>
          </cell>
          <cell r="H752" t="str">
            <v>III/a</v>
          </cell>
          <cell r="I752" t="str">
            <v>P3K</v>
          </cell>
          <cell r="K752" t="str">
            <v>YA</v>
          </cell>
          <cell r="M752" t="str">
            <v>DODYANOR</v>
          </cell>
          <cell r="N752" t="str">
            <v>122</v>
          </cell>
          <cell r="O752" t="str">
            <v>BPD KALSEL</v>
          </cell>
          <cell r="P752" t="str">
            <v>147800254731000</v>
          </cell>
          <cell r="Q752" t="str">
            <v>2002758768</v>
          </cell>
          <cell r="R752" t="str">
            <v>K3</v>
          </cell>
          <cell r="S752">
            <v>2</v>
          </cell>
          <cell r="T752">
            <v>1</v>
          </cell>
          <cell r="U752" t="str">
            <v>3</v>
          </cell>
          <cell r="V752">
            <v>2966500</v>
          </cell>
          <cell r="W752">
            <v>296650</v>
          </cell>
          <cell r="X752">
            <v>118660</v>
          </cell>
          <cell r="Y752">
            <v>415310</v>
          </cell>
          <cell r="Z752">
            <v>0</v>
          </cell>
          <cell r="AA752">
            <v>0</v>
          </cell>
          <cell r="AB752">
            <v>0</v>
          </cell>
          <cell r="AC752">
            <v>185000</v>
          </cell>
          <cell r="AD752">
            <v>289680</v>
          </cell>
          <cell r="AE752">
            <v>0</v>
          </cell>
          <cell r="AF752">
            <v>87</v>
          </cell>
          <cell r="AG752">
            <v>142672</v>
          </cell>
          <cell r="AH752">
            <v>7120</v>
          </cell>
          <cell r="AI752">
            <v>21359</v>
          </cell>
          <cell r="AJ752">
            <v>109909</v>
          </cell>
          <cell r="AK752" t="str">
            <v>0</v>
          </cell>
          <cell r="AL752">
            <v>35668</v>
          </cell>
          <cell r="AM752">
            <v>0</v>
          </cell>
          <cell r="AN752" t="str">
            <v>0</v>
          </cell>
          <cell r="AO752">
            <v>316728</v>
          </cell>
          <cell r="AP752">
            <v>3711000</v>
          </cell>
          <cell r="AQ752">
            <v>0</v>
          </cell>
          <cell r="AR752">
            <v>0</v>
          </cell>
          <cell r="AS752" t="str">
            <v>0</v>
          </cell>
          <cell r="AT752" t="str">
            <v>0</v>
          </cell>
          <cell r="AU752" t="str">
            <v>062</v>
          </cell>
          <cell r="AV752" t="str">
            <v>DINAS PENDIDIKAN - PPPK</v>
          </cell>
          <cell r="AW752" t="str">
            <v>SDN SUNGAI MIAI 08</v>
          </cell>
          <cell r="AX752" t="str">
            <v>U - 39</v>
          </cell>
        </row>
        <row r="753">
          <cell r="A753" t="str">
            <v>199109222022212014</v>
          </cell>
          <cell r="B753" t="str">
            <v>IRHAMI AHADIYATI, S.Pd</v>
          </cell>
          <cell r="C753" t="str">
            <v>6371046209910004</v>
          </cell>
          <cell r="D753" t="str">
            <v>22-Sep-91</v>
          </cell>
          <cell r="F753" t="str">
            <v>JFU</v>
          </cell>
          <cell r="G753" t="str">
            <v>00</v>
          </cell>
          <cell r="H753" t="str">
            <v>III/a</v>
          </cell>
          <cell r="I753" t="str">
            <v>P3K</v>
          </cell>
          <cell r="K753" t="str">
            <v>TIDAK</v>
          </cell>
          <cell r="N753" t="str">
            <v>122</v>
          </cell>
          <cell r="O753" t="str">
            <v>BPD KALSEL</v>
          </cell>
          <cell r="P753" t="str">
            <v>910662154731000</v>
          </cell>
          <cell r="Q753" t="str">
            <v>0010301357667</v>
          </cell>
          <cell r="R753" t="str">
            <v>T1</v>
          </cell>
          <cell r="S753">
            <v>1</v>
          </cell>
          <cell r="T753">
            <v>0</v>
          </cell>
          <cell r="U753" t="str">
            <v>1</v>
          </cell>
          <cell r="V753">
            <v>2966500</v>
          </cell>
          <cell r="W753">
            <v>0</v>
          </cell>
          <cell r="X753">
            <v>59330</v>
          </cell>
          <cell r="Y753">
            <v>59330</v>
          </cell>
          <cell r="Z753">
            <v>0</v>
          </cell>
          <cell r="AA753">
            <v>0</v>
          </cell>
          <cell r="AB753">
            <v>0</v>
          </cell>
          <cell r="AC753">
            <v>185000</v>
          </cell>
          <cell r="AD753">
            <v>144840</v>
          </cell>
          <cell r="AE753">
            <v>0</v>
          </cell>
          <cell r="AF753">
            <v>77</v>
          </cell>
          <cell r="AG753">
            <v>128433</v>
          </cell>
          <cell r="AH753">
            <v>7120</v>
          </cell>
          <cell r="AI753">
            <v>21359</v>
          </cell>
          <cell r="AJ753">
            <v>98339</v>
          </cell>
          <cell r="AK753" t="str">
            <v>0</v>
          </cell>
          <cell r="AL753">
            <v>32108</v>
          </cell>
          <cell r="AM753">
            <v>0</v>
          </cell>
          <cell r="AN753" t="str">
            <v>0</v>
          </cell>
          <cell r="AO753">
            <v>287359</v>
          </cell>
          <cell r="AP753">
            <v>3225300</v>
          </cell>
          <cell r="AQ753">
            <v>0</v>
          </cell>
          <cell r="AR753">
            <v>0</v>
          </cell>
          <cell r="AS753" t="str">
            <v>0</v>
          </cell>
          <cell r="AT753" t="str">
            <v>0</v>
          </cell>
          <cell r="AU753" t="str">
            <v>062</v>
          </cell>
          <cell r="AV753" t="str">
            <v>DINAS PENDIDIKAN - PPPK</v>
          </cell>
          <cell r="AW753" t="str">
            <v>SDN SUNGAI MIAI 08</v>
          </cell>
          <cell r="AX753" t="str">
            <v>U - 39</v>
          </cell>
        </row>
        <row r="754">
          <cell r="A754" t="str">
            <v>198106102022212010</v>
          </cell>
          <cell r="B754" t="str">
            <v>NOOR KHALISHAH, S.Pd</v>
          </cell>
          <cell r="C754" t="str">
            <v>6371045006810006</v>
          </cell>
          <cell r="D754" t="str">
            <v>10-Jun-81</v>
          </cell>
          <cell r="F754" t="str">
            <v>JFU</v>
          </cell>
          <cell r="G754" t="str">
            <v>00</v>
          </cell>
          <cell r="H754" t="str">
            <v>III/a</v>
          </cell>
          <cell r="I754" t="str">
            <v>P3K</v>
          </cell>
          <cell r="K754" t="str">
            <v>YA</v>
          </cell>
          <cell r="M754" t="str">
            <v>TONI</v>
          </cell>
          <cell r="N754" t="str">
            <v>122</v>
          </cell>
          <cell r="O754" t="str">
            <v>BPD KALSEL</v>
          </cell>
          <cell r="P754" t="str">
            <v>167322148731000</v>
          </cell>
          <cell r="Q754" t="str">
            <v>0310319035037</v>
          </cell>
          <cell r="R754" t="str">
            <v>K2</v>
          </cell>
          <cell r="S754">
            <v>1</v>
          </cell>
          <cell r="T754">
            <v>1</v>
          </cell>
          <cell r="U754" t="str">
            <v>2</v>
          </cell>
          <cell r="V754">
            <v>2966500</v>
          </cell>
          <cell r="W754">
            <v>296650</v>
          </cell>
          <cell r="X754">
            <v>59330</v>
          </cell>
          <cell r="Y754">
            <v>355980</v>
          </cell>
          <cell r="Z754">
            <v>0</v>
          </cell>
          <cell r="AA754">
            <v>0</v>
          </cell>
          <cell r="AB754">
            <v>0</v>
          </cell>
          <cell r="AC754">
            <v>185000</v>
          </cell>
          <cell r="AD754">
            <v>217260</v>
          </cell>
          <cell r="AE754">
            <v>0</v>
          </cell>
          <cell r="AF754">
            <v>16</v>
          </cell>
          <cell r="AG754">
            <v>140299</v>
          </cell>
          <cell r="AH754">
            <v>7120</v>
          </cell>
          <cell r="AI754">
            <v>21359</v>
          </cell>
          <cell r="AJ754">
            <v>107981</v>
          </cell>
          <cell r="AK754" t="str">
            <v>0</v>
          </cell>
          <cell r="AL754">
            <v>35075</v>
          </cell>
          <cell r="AM754">
            <v>0</v>
          </cell>
          <cell r="AN754" t="str">
            <v>0</v>
          </cell>
          <cell r="AO754">
            <v>311834</v>
          </cell>
          <cell r="AP754">
            <v>3581700</v>
          </cell>
          <cell r="AQ754">
            <v>0</v>
          </cell>
          <cell r="AR754">
            <v>0</v>
          </cell>
          <cell r="AS754" t="str">
            <v>0</v>
          </cell>
          <cell r="AT754" t="str">
            <v>0</v>
          </cell>
          <cell r="AU754" t="str">
            <v>062</v>
          </cell>
          <cell r="AV754" t="str">
            <v>DINAS PENDIDIKAN - PPPK</v>
          </cell>
          <cell r="AW754" t="str">
            <v>SDN SUNGAI MIAI 10</v>
          </cell>
          <cell r="AX754" t="str">
            <v>U - 41</v>
          </cell>
        </row>
        <row r="755">
          <cell r="A755" t="str">
            <v>198310102022211006</v>
          </cell>
          <cell r="B755" t="str">
            <v>SAIFULLAH, S.Pd.I</v>
          </cell>
          <cell r="C755" t="str">
            <v>6371041010830006</v>
          </cell>
          <cell r="D755" t="str">
            <v>10-Oct-83</v>
          </cell>
          <cell r="F755" t="str">
            <v>JFU</v>
          </cell>
          <cell r="G755" t="str">
            <v>00</v>
          </cell>
          <cell r="H755" t="str">
            <v>III/a</v>
          </cell>
          <cell r="I755" t="str">
            <v>P3K</v>
          </cell>
          <cell r="K755" t="str">
            <v>TIDAK</v>
          </cell>
          <cell r="N755" t="str">
            <v>122</v>
          </cell>
          <cell r="O755" t="str">
            <v>BPD KALSEL</v>
          </cell>
          <cell r="P755" t="str">
            <v>910604784731000</v>
          </cell>
          <cell r="Q755" t="str">
            <v>0370319002159</v>
          </cell>
          <cell r="R755" t="str">
            <v>T0</v>
          </cell>
          <cell r="S755">
            <v>0</v>
          </cell>
          <cell r="T755">
            <v>0</v>
          </cell>
          <cell r="U755" t="str">
            <v>0</v>
          </cell>
          <cell r="V755">
            <v>2966500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185000</v>
          </cell>
          <cell r="AD755">
            <v>72420</v>
          </cell>
          <cell r="AE755">
            <v>0</v>
          </cell>
          <cell r="AF755">
            <v>6</v>
          </cell>
          <cell r="AG755">
            <v>126060</v>
          </cell>
          <cell r="AH755">
            <v>7120</v>
          </cell>
          <cell r="AI755">
            <v>21359</v>
          </cell>
          <cell r="AJ755">
            <v>96411</v>
          </cell>
          <cell r="AK755" t="str">
            <v>0</v>
          </cell>
          <cell r="AL755">
            <v>31515</v>
          </cell>
          <cell r="AM755">
            <v>0</v>
          </cell>
          <cell r="AN755" t="str">
            <v>0</v>
          </cell>
          <cell r="AO755">
            <v>282465</v>
          </cell>
          <cell r="AP755">
            <v>3096000</v>
          </cell>
          <cell r="AQ755">
            <v>0</v>
          </cell>
          <cell r="AR755">
            <v>0</v>
          </cell>
          <cell r="AS755" t="str">
            <v>0</v>
          </cell>
          <cell r="AT755" t="str">
            <v>0</v>
          </cell>
          <cell r="AU755" t="str">
            <v>062</v>
          </cell>
          <cell r="AV755" t="str">
            <v>DINAS PENDIDIKAN - PPPK</v>
          </cell>
          <cell r="AW755" t="str">
            <v>SDN SUNGAI MIAI 10</v>
          </cell>
          <cell r="AX755" t="str">
            <v>U - 41</v>
          </cell>
        </row>
        <row r="756">
          <cell r="A756" t="str">
            <v>198511142022211009</v>
          </cell>
          <cell r="B756" t="str">
            <v>RACHMADINOOR, S.Pd</v>
          </cell>
          <cell r="C756" t="str">
            <v>6371041411850006</v>
          </cell>
          <cell r="D756" t="str">
            <v>14-Nov-85</v>
          </cell>
          <cell r="F756" t="str">
            <v>JFU</v>
          </cell>
          <cell r="G756" t="str">
            <v>00</v>
          </cell>
          <cell r="H756" t="str">
            <v>III/a</v>
          </cell>
          <cell r="I756" t="str">
            <v>P3K</v>
          </cell>
          <cell r="K756" t="str">
            <v>YA</v>
          </cell>
          <cell r="M756" t="str">
            <v>MUTHMAINNAH</v>
          </cell>
          <cell r="N756" t="str">
            <v>122</v>
          </cell>
          <cell r="O756" t="str">
            <v>BPD KALSEL</v>
          </cell>
          <cell r="P756" t="str">
            <v>817492242731000</v>
          </cell>
          <cell r="Q756" t="str">
            <v>0310319035301</v>
          </cell>
          <cell r="R756" t="str">
            <v>K3</v>
          </cell>
          <cell r="S756">
            <v>2</v>
          </cell>
          <cell r="T756">
            <v>1</v>
          </cell>
          <cell r="U756" t="str">
            <v>3</v>
          </cell>
          <cell r="V756">
            <v>2966500</v>
          </cell>
          <cell r="W756">
            <v>296650</v>
          </cell>
          <cell r="X756">
            <v>118660</v>
          </cell>
          <cell r="Y756">
            <v>415310</v>
          </cell>
          <cell r="Z756">
            <v>0</v>
          </cell>
          <cell r="AA756">
            <v>0</v>
          </cell>
          <cell r="AB756">
            <v>0</v>
          </cell>
          <cell r="AC756">
            <v>185000</v>
          </cell>
          <cell r="AD756">
            <v>289680</v>
          </cell>
          <cell r="AE756">
            <v>0</v>
          </cell>
          <cell r="AF756">
            <v>87</v>
          </cell>
          <cell r="AG756">
            <v>142672</v>
          </cell>
          <cell r="AH756">
            <v>7120</v>
          </cell>
          <cell r="AI756">
            <v>21359</v>
          </cell>
          <cell r="AJ756">
            <v>109909</v>
          </cell>
          <cell r="AK756" t="str">
            <v>0</v>
          </cell>
          <cell r="AL756">
            <v>35668</v>
          </cell>
          <cell r="AM756">
            <v>0</v>
          </cell>
          <cell r="AN756" t="str">
            <v>0</v>
          </cell>
          <cell r="AO756">
            <v>316728</v>
          </cell>
          <cell r="AP756">
            <v>3711000</v>
          </cell>
          <cell r="AQ756">
            <v>0</v>
          </cell>
          <cell r="AR756">
            <v>0</v>
          </cell>
          <cell r="AS756" t="str">
            <v>0</v>
          </cell>
          <cell r="AT756" t="str">
            <v>0</v>
          </cell>
          <cell r="AU756" t="str">
            <v>062</v>
          </cell>
          <cell r="AV756" t="str">
            <v>DINAS PENDIDIKAN - PPPK</v>
          </cell>
          <cell r="AW756" t="str">
            <v>SDN SUNGAI MIAI 10</v>
          </cell>
          <cell r="AX756" t="str">
            <v>U - 41</v>
          </cell>
        </row>
        <row r="757">
          <cell r="A757" t="str">
            <v>199207062022212001</v>
          </cell>
          <cell r="B757" t="str">
            <v>DYTA YULIANA, S.Pd</v>
          </cell>
          <cell r="C757" t="str">
            <v>6304044607920001</v>
          </cell>
          <cell r="D757" t="str">
            <v>06-Jul-92</v>
          </cell>
          <cell r="F757" t="str">
            <v>JFU</v>
          </cell>
          <cell r="G757" t="str">
            <v>00</v>
          </cell>
          <cell r="H757" t="str">
            <v>III/a</v>
          </cell>
          <cell r="I757" t="str">
            <v>P3K</v>
          </cell>
          <cell r="K757" t="str">
            <v>YA</v>
          </cell>
          <cell r="M757" t="str">
            <v>ISWANDI WAHID</v>
          </cell>
          <cell r="N757" t="str">
            <v>122</v>
          </cell>
          <cell r="O757" t="str">
            <v>BPD KALSEL</v>
          </cell>
          <cell r="P757" t="str">
            <v>650586795731000</v>
          </cell>
          <cell r="Q757" t="str">
            <v>3200510355</v>
          </cell>
          <cell r="R757" t="str">
            <v>K2</v>
          </cell>
          <cell r="S757">
            <v>1</v>
          </cell>
          <cell r="T757">
            <v>1</v>
          </cell>
          <cell r="U757" t="str">
            <v>2</v>
          </cell>
          <cell r="V757">
            <v>2966500</v>
          </cell>
          <cell r="W757">
            <v>296650</v>
          </cell>
          <cell r="X757">
            <v>59330</v>
          </cell>
          <cell r="Y757">
            <v>355980</v>
          </cell>
          <cell r="Z757">
            <v>0</v>
          </cell>
          <cell r="AA757">
            <v>0</v>
          </cell>
          <cell r="AB757">
            <v>0</v>
          </cell>
          <cell r="AC757">
            <v>185000</v>
          </cell>
          <cell r="AD757">
            <v>217260</v>
          </cell>
          <cell r="AE757">
            <v>0</v>
          </cell>
          <cell r="AF757">
            <v>16</v>
          </cell>
          <cell r="AG757">
            <v>140299</v>
          </cell>
          <cell r="AH757">
            <v>7120</v>
          </cell>
          <cell r="AI757">
            <v>21359</v>
          </cell>
          <cell r="AJ757">
            <v>107981</v>
          </cell>
          <cell r="AK757" t="str">
            <v>0</v>
          </cell>
          <cell r="AL757">
            <v>35075</v>
          </cell>
          <cell r="AM757">
            <v>0</v>
          </cell>
          <cell r="AN757" t="str">
            <v>0</v>
          </cell>
          <cell r="AO757">
            <v>311834</v>
          </cell>
          <cell r="AP757">
            <v>3581700</v>
          </cell>
          <cell r="AQ757">
            <v>0</v>
          </cell>
          <cell r="AR757">
            <v>0</v>
          </cell>
          <cell r="AS757" t="str">
            <v>0</v>
          </cell>
          <cell r="AT757" t="str">
            <v>0</v>
          </cell>
          <cell r="AU757" t="str">
            <v>062</v>
          </cell>
          <cell r="AV757" t="str">
            <v>DINAS PENDIDIKAN - PPPK</v>
          </cell>
          <cell r="AW757" t="str">
            <v>SDN SUNGAI MIAI 10</v>
          </cell>
          <cell r="AX757" t="str">
            <v>U - 41</v>
          </cell>
        </row>
        <row r="758">
          <cell r="A758" t="str">
            <v>199302182022212005</v>
          </cell>
          <cell r="B758" t="str">
            <v>FARAH NADZIMA, S.Pd</v>
          </cell>
          <cell r="C758" t="str">
            <v>6371045802930004</v>
          </cell>
          <cell r="D758" t="str">
            <v>18-Feb-93</v>
          </cell>
          <cell r="F758" t="str">
            <v>JFU</v>
          </cell>
          <cell r="G758" t="str">
            <v>00</v>
          </cell>
          <cell r="H758" t="str">
            <v>III/a</v>
          </cell>
          <cell r="I758" t="str">
            <v>P3K</v>
          </cell>
          <cell r="K758" t="str">
            <v>YA</v>
          </cell>
          <cell r="M758" t="str">
            <v>MUHAMMAD IKHWAN FAUZI, S.PD</v>
          </cell>
          <cell r="N758" t="str">
            <v>122</v>
          </cell>
          <cell r="O758" t="str">
            <v>BPD KALSEL</v>
          </cell>
          <cell r="P758" t="str">
            <v>651045106731000</v>
          </cell>
          <cell r="Q758" t="str">
            <v>3200510274</v>
          </cell>
          <cell r="R758" t="str">
            <v>K3</v>
          </cell>
          <cell r="S758">
            <v>2</v>
          </cell>
          <cell r="T758">
            <v>1</v>
          </cell>
          <cell r="U758" t="str">
            <v>3</v>
          </cell>
          <cell r="V758">
            <v>2966500</v>
          </cell>
          <cell r="W758">
            <v>296650</v>
          </cell>
          <cell r="X758">
            <v>118660</v>
          </cell>
          <cell r="Y758">
            <v>415310</v>
          </cell>
          <cell r="Z758">
            <v>0</v>
          </cell>
          <cell r="AA758">
            <v>0</v>
          </cell>
          <cell r="AB758">
            <v>0</v>
          </cell>
          <cell r="AC758">
            <v>185000</v>
          </cell>
          <cell r="AD758">
            <v>289680</v>
          </cell>
          <cell r="AE758">
            <v>0</v>
          </cell>
          <cell r="AF758">
            <v>87</v>
          </cell>
          <cell r="AG758">
            <v>142672</v>
          </cell>
          <cell r="AH758">
            <v>7120</v>
          </cell>
          <cell r="AI758">
            <v>21359</v>
          </cell>
          <cell r="AJ758">
            <v>109909</v>
          </cell>
          <cell r="AK758" t="str">
            <v>0</v>
          </cell>
          <cell r="AL758">
            <v>35668</v>
          </cell>
          <cell r="AM758">
            <v>0</v>
          </cell>
          <cell r="AN758" t="str">
            <v>0</v>
          </cell>
          <cell r="AO758">
            <v>316728</v>
          </cell>
          <cell r="AP758">
            <v>3711000</v>
          </cell>
          <cell r="AQ758">
            <v>0</v>
          </cell>
          <cell r="AR758">
            <v>0</v>
          </cell>
          <cell r="AS758" t="str">
            <v>0</v>
          </cell>
          <cell r="AT758" t="str">
            <v>0</v>
          </cell>
          <cell r="AU758" t="str">
            <v>062</v>
          </cell>
          <cell r="AV758" t="str">
            <v>DINAS PENDIDIKAN - PPPK</v>
          </cell>
          <cell r="AW758" t="str">
            <v>SDN SUNGAI MIAI 10</v>
          </cell>
          <cell r="AX758" t="str">
            <v>U - 41</v>
          </cell>
        </row>
        <row r="759">
          <cell r="A759" t="str">
            <v>199302182022212006</v>
          </cell>
          <cell r="B759" t="str">
            <v>FARAH NAIMAH, S.Pd</v>
          </cell>
          <cell r="C759" t="str">
            <v>6371045802930005</v>
          </cell>
          <cell r="D759" t="str">
            <v>18-Feb-93</v>
          </cell>
          <cell r="F759" t="str">
            <v>JFU</v>
          </cell>
          <cell r="G759" t="str">
            <v>00</v>
          </cell>
          <cell r="H759" t="str">
            <v>III/a</v>
          </cell>
          <cell r="I759" t="str">
            <v>P3K</v>
          </cell>
          <cell r="K759" t="str">
            <v>YA</v>
          </cell>
          <cell r="M759" t="str">
            <v>DION PERDANA BARUS</v>
          </cell>
          <cell r="N759" t="str">
            <v>122</v>
          </cell>
          <cell r="O759" t="str">
            <v>BPD KALSEL</v>
          </cell>
          <cell r="P759" t="str">
            <v>651081291731000</v>
          </cell>
          <cell r="Q759" t="str">
            <v>3200510266</v>
          </cell>
          <cell r="R759" t="str">
            <v>K3</v>
          </cell>
          <cell r="S759">
            <v>2</v>
          </cell>
          <cell r="T759">
            <v>1</v>
          </cell>
          <cell r="U759" t="str">
            <v>3</v>
          </cell>
          <cell r="V759">
            <v>2966500</v>
          </cell>
          <cell r="W759">
            <v>296650</v>
          </cell>
          <cell r="X759">
            <v>118660</v>
          </cell>
          <cell r="Y759">
            <v>415310</v>
          </cell>
          <cell r="Z759">
            <v>0</v>
          </cell>
          <cell r="AA759">
            <v>0</v>
          </cell>
          <cell r="AB759">
            <v>0</v>
          </cell>
          <cell r="AC759">
            <v>185000</v>
          </cell>
          <cell r="AD759">
            <v>289680</v>
          </cell>
          <cell r="AE759">
            <v>0</v>
          </cell>
          <cell r="AF759">
            <v>87</v>
          </cell>
          <cell r="AG759">
            <v>142672</v>
          </cell>
          <cell r="AH759">
            <v>7120</v>
          </cell>
          <cell r="AI759">
            <v>21359</v>
          </cell>
          <cell r="AJ759">
            <v>109909</v>
          </cell>
          <cell r="AK759" t="str">
            <v>0</v>
          </cell>
          <cell r="AL759">
            <v>35668</v>
          </cell>
          <cell r="AM759">
            <v>0</v>
          </cell>
          <cell r="AN759" t="str">
            <v>0</v>
          </cell>
          <cell r="AO759">
            <v>316728</v>
          </cell>
          <cell r="AP759">
            <v>3711000</v>
          </cell>
          <cell r="AQ759">
            <v>0</v>
          </cell>
          <cell r="AR759">
            <v>0</v>
          </cell>
          <cell r="AS759" t="str">
            <v>0</v>
          </cell>
          <cell r="AT759" t="str">
            <v>0</v>
          </cell>
          <cell r="AU759" t="str">
            <v>062</v>
          </cell>
          <cell r="AV759" t="str">
            <v>DINAS PENDIDIKAN - PPPK</v>
          </cell>
          <cell r="AW759" t="str">
            <v>SDN SUNGAI MIAI 10</v>
          </cell>
          <cell r="AX759" t="str">
            <v>U - 41</v>
          </cell>
        </row>
        <row r="760">
          <cell r="A760" t="str">
            <v>197201052022212004</v>
          </cell>
          <cell r="B760" t="str">
            <v>AZIZAH, S.Ag</v>
          </cell>
          <cell r="C760" t="str">
            <v>6304054501720005</v>
          </cell>
          <cell r="D760" t="str">
            <v>05-Jan-72</v>
          </cell>
          <cell r="F760" t="str">
            <v>JFU</v>
          </cell>
          <cell r="G760" t="str">
            <v>00</v>
          </cell>
          <cell r="H760" t="str">
            <v>III/a</v>
          </cell>
          <cell r="I760" t="str">
            <v>P3K</v>
          </cell>
          <cell r="K760" t="str">
            <v>YA</v>
          </cell>
          <cell r="M760" t="str">
            <v>NASRULLAH, IR</v>
          </cell>
          <cell r="N760" t="str">
            <v>122</v>
          </cell>
          <cell r="O760" t="str">
            <v>BPD KALSEL</v>
          </cell>
          <cell r="P760" t="str">
            <v>846969871731000</v>
          </cell>
          <cell r="Q760" t="str">
            <v>3200512196</v>
          </cell>
          <cell r="R760" t="str">
            <v>K2</v>
          </cell>
          <cell r="S760">
            <v>1</v>
          </cell>
          <cell r="T760">
            <v>1</v>
          </cell>
          <cell r="U760" t="str">
            <v>2</v>
          </cell>
          <cell r="V760">
            <v>2966500</v>
          </cell>
          <cell r="W760">
            <v>296650</v>
          </cell>
          <cell r="X760">
            <v>59330</v>
          </cell>
          <cell r="Y760">
            <v>355980</v>
          </cell>
          <cell r="Z760">
            <v>0</v>
          </cell>
          <cell r="AA760">
            <v>0</v>
          </cell>
          <cell r="AB760">
            <v>0</v>
          </cell>
          <cell r="AC760">
            <v>185000</v>
          </cell>
          <cell r="AD760">
            <v>217260</v>
          </cell>
          <cell r="AE760">
            <v>0</v>
          </cell>
          <cell r="AF760">
            <v>16</v>
          </cell>
          <cell r="AG760">
            <v>140299</v>
          </cell>
          <cell r="AH760">
            <v>7120</v>
          </cell>
          <cell r="AI760">
            <v>21359</v>
          </cell>
          <cell r="AJ760">
            <v>107981</v>
          </cell>
          <cell r="AK760" t="str">
            <v>0</v>
          </cell>
          <cell r="AL760">
            <v>35075</v>
          </cell>
          <cell r="AM760">
            <v>0</v>
          </cell>
          <cell r="AN760" t="str">
            <v>0</v>
          </cell>
          <cell r="AO760">
            <v>311834</v>
          </cell>
          <cell r="AP760">
            <v>3581700</v>
          </cell>
          <cell r="AQ760">
            <v>0</v>
          </cell>
          <cell r="AR760">
            <v>0</v>
          </cell>
          <cell r="AS760" t="str">
            <v>0</v>
          </cell>
          <cell r="AT760" t="str">
            <v>0</v>
          </cell>
          <cell r="AU760" t="str">
            <v>062</v>
          </cell>
          <cell r="AV760" t="str">
            <v>DINAS PENDIDIKAN - PPPK</v>
          </cell>
          <cell r="AW760" t="str">
            <v>SDN SUNGAI MIAI 11</v>
          </cell>
          <cell r="AX760" t="str">
            <v>U - 42</v>
          </cell>
        </row>
        <row r="761">
          <cell r="A761" t="str">
            <v>197411102022212006</v>
          </cell>
          <cell r="B761" t="str">
            <v>NOOR LAILA FITRIANI, S.Pd</v>
          </cell>
          <cell r="C761" t="str">
            <v>6371045011740010</v>
          </cell>
          <cell r="D761" t="str">
            <v>10-Nov-74</v>
          </cell>
          <cell r="F761" t="str">
            <v>JFU</v>
          </cell>
          <cell r="G761" t="str">
            <v>00</v>
          </cell>
          <cell r="H761" t="str">
            <v>III/a</v>
          </cell>
          <cell r="I761" t="str">
            <v>P3K</v>
          </cell>
          <cell r="K761" t="str">
            <v>TIDAK</v>
          </cell>
          <cell r="N761" t="str">
            <v>122</v>
          </cell>
          <cell r="O761" t="str">
            <v>BPD KALSEL</v>
          </cell>
          <cell r="P761" t="str">
            <v>167356955731000</v>
          </cell>
          <cell r="Q761" t="str">
            <v>3200538322</v>
          </cell>
          <cell r="R761" t="str">
            <v>T0</v>
          </cell>
          <cell r="S761">
            <v>0</v>
          </cell>
          <cell r="T761">
            <v>0</v>
          </cell>
          <cell r="U761" t="str">
            <v>0</v>
          </cell>
          <cell r="V761">
            <v>2966500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185000</v>
          </cell>
          <cell r="AD761">
            <v>72420</v>
          </cell>
          <cell r="AE761">
            <v>0</v>
          </cell>
          <cell r="AF761">
            <v>6</v>
          </cell>
          <cell r="AG761">
            <v>126060</v>
          </cell>
          <cell r="AH761">
            <v>7120</v>
          </cell>
          <cell r="AI761">
            <v>21359</v>
          </cell>
          <cell r="AJ761">
            <v>96411</v>
          </cell>
          <cell r="AK761" t="str">
            <v>0</v>
          </cell>
          <cell r="AL761">
            <v>31515</v>
          </cell>
          <cell r="AM761">
            <v>0</v>
          </cell>
          <cell r="AN761" t="str">
            <v>0</v>
          </cell>
          <cell r="AO761">
            <v>282465</v>
          </cell>
          <cell r="AP761">
            <v>3096000</v>
          </cell>
          <cell r="AQ761">
            <v>0</v>
          </cell>
          <cell r="AR761">
            <v>0</v>
          </cell>
          <cell r="AS761" t="str">
            <v>0</v>
          </cell>
          <cell r="AT761" t="str">
            <v>0</v>
          </cell>
          <cell r="AU761" t="str">
            <v>062</v>
          </cell>
          <cell r="AV761" t="str">
            <v>DINAS PENDIDIKAN - PPPK</v>
          </cell>
          <cell r="AW761" t="str">
            <v>SDN SUNGAI MIAI 11</v>
          </cell>
          <cell r="AX761" t="str">
            <v>U - 42</v>
          </cell>
        </row>
        <row r="762">
          <cell r="A762" t="str">
            <v>197710262022212003</v>
          </cell>
          <cell r="B762" t="str">
            <v>FATHUL JANNAH, S.Pd</v>
          </cell>
          <cell r="C762" t="str">
            <v>6371046610770005</v>
          </cell>
          <cell r="D762" t="str">
            <v>26-Oct-77</v>
          </cell>
          <cell r="F762" t="str">
            <v>JFU</v>
          </cell>
          <cell r="G762" t="str">
            <v>00</v>
          </cell>
          <cell r="H762" t="str">
            <v>III/a</v>
          </cell>
          <cell r="I762" t="str">
            <v>P3K</v>
          </cell>
          <cell r="K762" t="str">
            <v>YA</v>
          </cell>
          <cell r="M762" t="str">
            <v>ABDUL SOBIR</v>
          </cell>
          <cell r="N762" t="str">
            <v>122</v>
          </cell>
          <cell r="O762" t="str">
            <v>BPD KALSEL</v>
          </cell>
          <cell r="P762" t="str">
            <v>167357326731000</v>
          </cell>
          <cell r="Q762" t="str">
            <v>3200582388</v>
          </cell>
          <cell r="R762" t="str">
            <v>K3</v>
          </cell>
          <cell r="S762">
            <v>2</v>
          </cell>
          <cell r="T762">
            <v>1</v>
          </cell>
          <cell r="U762" t="str">
            <v>3</v>
          </cell>
          <cell r="V762">
            <v>2966500</v>
          </cell>
          <cell r="W762">
            <v>296650</v>
          </cell>
          <cell r="X762">
            <v>118660</v>
          </cell>
          <cell r="Y762">
            <v>415310</v>
          </cell>
          <cell r="Z762">
            <v>0</v>
          </cell>
          <cell r="AA762">
            <v>0</v>
          </cell>
          <cell r="AB762">
            <v>0</v>
          </cell>
          <cell r="AC762">
            <v>185000</v>
          </cell>
          <cell r="AD762">
            <v>289680</v>
          </cell>
          <cell r="AE762">
            <v>0</v>
          </cell>
          <cell r="AF762">
            <v>87</v>
          </cell>
          <cell r="AG762">
            <v>142672</v>
          </cell>
          <cell r="AH762">
            <v>7120</v>
          </cell>
          <cell r="AI762">
            <v>21359</v>
          </cell>
          <cell r="AJ762">
            <v>109909</v>
          </cell>
          <cell r="AK762" t="str">
            <v>0</v>
          </cell>
          <cell r="AL762">
            <v>35668</v>
          </cell>
          <cell r="AM762">
            <v>0</v>
          </cell>
          <cell r="AN762" t="str">
            <v>0</v>
          </cell>
          <cell r="AO762">
            <v>316728</v>
          </cell>
          <cell r="AP762">
            <v>3711000</v>
          </cell>
          <cell r="AQ762">
            <v>0</v>
          </cell>
          <cell r="AR762">
            <v>0</v>
          </cell>
          <cell r="AS762" t="str">
            <v>0</v>
          </cell>
          <cell r="AT762" t="str">
            <v>0</v>
          </cell>
          <cell r="AU762" t="str">
            <v>062</v>
          </cell>
          <cell r="AV762" t="str">
            <v>DINAS PENDIDIKAN - PPPK</v>
          </cell>
          <cell r="AW762" t="str">
            <v>SDN SUNGAI MIAI 11</v>
          </cell>
          <cell r="AX762" t="str">
            <v>U - 42</v>
          </cell>
        </row>
        <row r="763">
          <cell r="A763" t="str">
            <v>198601152022212021</v>
          </cell>
          <cell r="B763" t="str">
            <v>HAMSIAH, S.Pd</v>
          </cell>
          <cell r="C763" t="str">
            <v>6371035501860012</v>
          </cell>
          <cell r="D763" t="str">
            <v>15-Jan-86</v>
          </cell>
          <cell r="F763" t="str">
            <v>JFU</v>
          </cell>
          <cell r="G763" t="str">
            <v>00</v>
          </cell>
          <cell r="H763" t="str">
            <v>III/a</v>
          </cell>
          <cell r="I763" t="str">
            <v>P3K</v>
          </cell>
          <cell r="K763" t="str">
            <v>YA</v>
          </cell>
          <cell r="M763" t="str">
            <v>ISWAHYUDI</v>
          </cell>
          <cell r="N763" t="str">
            <v>122</v>
          </cell>
          <cell r="O763" t="str">
            <v>BPD KALSEL</v>
          </cell>
          <cell r="P763" t="str">
            <v>162531958731000</v>
          </cell>
          <cell r="Q763" t="str">
            <v>0010301357491</v>
          </cell>
          <cell r="R763" t="str">
            <v>K2</v>
          </cell>
          <cell r="S763">
            <v>1</v>
          </cell>
          <cell r="T763">
            <v>1</v>
          </cell>
          <cell r="U763" t="str">
            <v>2</v>
          </cell>
          <cell r="V763">
            <v>2966500</v>
          </cell>
          <cell r="W763">
            <v>296650</v>
          </cell>
          <cell r="X763">
            <v>59330</v>
          </cell>
          <cell r="Y763">
            <v>355980</v>
          </cell>
          <cell r="Z763">
            <v>0</v>
          </cell>
          <cell r="AA763">
            <v>0</v>
          </cell>
          <cell r="AB763">
            <v>0</v>
          </cell>
          <cell r="AC763">
            <v>185000</v>
          </cell>
          <cell r="AD763">
            <v>217260</v>
          </cell>
          <cell r="AE763">
            <v>0</v>
          </cell>
          <cell r="AF763">
            <v>16</v>
          </cell>
          <cell r="AG763">
            <v>140299</v>
          </cell>
          <cell r="AH763">
            <v>7120</v>
          </cell>
          <cell r="AI763">
            <v>21359</v>
          </cell>
          <cell r="AJ763">
            <v>107981</v>
          </cell>
          <cell r="AK763" t="str">
            <v>0</v>
          </cell>
          <cell r="AL763">
            <v>35075</v>
          </cell>
          <cell r="AM763">
            <v>0</v>
          </cell>
          <cell r="AN763" t="str">
            <v>0</v>
          </cell>
          <cell r="AO763">
            <v>311834</v>
          </cell>
          <cell r="AP763">
            <v>3581700</v>
          </cell>
          <cell r="AQ763">
            <v>0</v>
          </cell>
          <cell r="AR763">
            <v>0</v>
          </cell>
          <cell r="AS763" t="str">
            <v>0</v>
          </cell>
          <cell r="AT763" t="str">
            <v>0</v>
          </cell>
          <cell r="AU763" t="str">
            <v>062</v>
          </cell>
          <cell r="AV763" t="str">
            <v>DINAS PENDIDIKAN - PPPK</v>
          </cell>
          <cell r="AW763" t="str">
            <v>SDN SUNGAI MIAI 11</v>
          </cell>
          <cell r="AX763" t="str">
            <v>U - 42</v>
          </cell>
        </row>
        <row r="764">
          <cell r="A764" t="str">
            <v>198611142022212005</v>
          </cell>
          <cell r="B764" t="str">
            <v>AMILATUN NISSA, S.Pd</v>
          </cell>
          <cell r="C764" t="str">
            <v>6371014411860008</v>
          </cell>
          <cell r="D764" t="str">
            <v>14-Nov-86</v>
          </cell>
          <cell r="F764" t="str">
            <v>JFU</v>
          </cell>
          <cell r="G764" t="str">
            <v>00</v>
          </cell>
          <cell r="H764" t="str">
            <v>III/a</v>
          </cell>
          <cell r="I764" t="str">
            <v>P3K</v>
          </cell>
          <cell r="K764" t="str">
            <v>YA</v>
          </cell>
          <cell r="M764" t="str">
            <v>MUHAMMAD RAMDHANI</v>
          </cell>
          <cell r="N764" t="str">
            <v>122</v>
          </cell>
          <cell r="O764" t="str">
            <v>BPD KALSEL</v>
          </cell>
          <cell r="P764" t="str">
            <v>874095094731000</v>
          </cell>
          <cell r="Q764" t="str">
            <v>0010301031438</v>
          </cell>
          <cell r="R764" t="str">
            <v>K1</v>
          </cell>
          <cell r="S764">
            <v>0</v>
          </cell>
          <cell r="T764">
            <v>1</v>
          </cell>
          <cell r="U764" t="str">
            <v>1</v>
          </cell>
          <cell r="V764">
            <v>2966500</v>
          </cell>
          <cell r="W764">
            <v>296650</v>
          </cell>
          <cell r="X764">
            <v>0</v>
          </cell>
          <cell r="Y764">
            <v>296650</v>
          </cell>
          <cell r="Z764">
            <v>0</v>
          </cell>
          <cell r="AA764">
            <v>0</v>
          </cell>
          <cell r="AB764">
            <v>0</v>
          </cell>
          <cell r="AC764">
            <v>185000</v>
          </cell>
          <cell r="AD764">
            <v>144840</v>
          </cell>
          <cell r="AE764">
            <v>0</v>
          </cell>
          <cell r="AF764">
            <v>44</v>
          </cell>
          <cell r="AG764">
            <v>137926</v>
          </cell>
          <cell r="AH764">
            <v>7120</v>
          </cell>
          <cell r="AI764">
            <v>21359</v>
          </cell>
          <cell r="AJ764">
            <v>106052</v>
          </cell>
          <cell r="AK764" t="str">
            <v>0</v>
          </cell>
          <cell r="AL764">
            <v>34482</v>
          </cell>
          <cell r="AM764">
            <v>0</v>
          </cell>
          <cell r="AN764" t="str">
            <v>0</v>
          </cell>
          <cell r="AO764">
            <v>306939</v>
          </cell>
          <cell r="AP764">
            <v>3452500</v>
          </cell>
          <cell r="AQ764">
            <v>0</v>
          </cell>
          <cell r="AR764">
            <v>0</v>
          </cell>
          <cell r="AS764" t="str">
            <v>0</v>
          </cell>
          <cell r="AT764" t="str">
            <v>0</v>
          </cell>
          <cell r="AU764" t="str">
            <v>062</v>
          </cell>
          <cell r="AV764" t="str">
            <v>DINAS PENDIDIKAN - PPPK</v>
          </cell>
          <cell r="AW764" t="str">
            <v>SDN SUNGAI MIAI 11</v>
          </cell>
          <cell r="AX764" t="str">
            <v>U - 42</v>
          </cell>
        </row>
        <row r="765">
          <cell r="A765" t="str">
            <v>198107012022212014</v>
          </cell>
          <cell r="B765" t="str">
            <v>RINA YULIA, S.Pd</v>
          </cell>
          <cell r="C765" t="str">
            <v>6371044107810333</v>
          </cell>
          <cell r="D765" t="str">
            <v>01-Jul-81</v>
          </cell>
          <cell r="F765" t="str">
            <v>JFU</v>
          </cell>
          <cell r="G765" t="str">
            <v>00</v>
          </cell>
          <cell r="H765" t="str">
            <v>III/a</v>
          </cell>
          <cell r="I765" t="str">
            <v>P3K</v>
          </cell>
          <cell r="K765" t="str">
            <v>TIDAK</v>
          </cell>
          <cell r="N765" t="str">
            <v>122</v>
          </cell>
          <cell r="O765" t="str">
            <v>BPD KALSEL</v>
          </cell>
          <cell r="P765" t="str">
            <v>59965764731000</v>
          </cell>
          <cell r="Q765" t="str">
            <v>0310319034976</v>
          </cell>
          <cell r="R765" t="str">
            <v>T0</v>
          </cell>
          <cell r="S765">
            <v>0</v>
          </cell>
          <cell r="T765">
            <v>0</v>
          </cell>
          <cell r="U765" t="str">
            <v>0</v>
          </cell>
          <cell r="V765">
            <v>2966500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185000</v>
          </cell>
          <cell r="AD765">
            <v>72420</v>
          </cell>
          <cell r="AE765">
            <v>0</v>
          </cell>
          <cell r="AF765">
            <v>6</v>
          </cell>
          <cell r="AG765">
            <v>126060</v>
          </cell>
          <cell r="AH765">
            <v>7120</v>
          </cell>
          <cell r="AI765">
            <v>21359</v>
          </cell>
          <cell r="AJ765">
            <v>96411</v>
          </cell>
          <cell r="AK765" t="str">
            <v>0</v>
          </cell>
          <cell r="AL765">
            <v>31515</v>
          </cell>
          <cell r="AM765">
            <v>0</v>
          </cell>
          <cell r="AN765" t="str">
            <v>0</v>
          </cell>
          <cell r="AO765">
            <v>282465</v>
          </cell>
          <cell r="AP765">
            <v>3096000</v>
          </cell>
          <cell r="AQ765">
            <v>0</v>
          </cell>
          <cell r="AR765">
            <v>0</v>
          </cell>
          <cell r="AS765" t="str">
            <v>0</v>
          </cell>
          <cell r="AT765" t="str">
            <v>0</v>
          </cell>
          <cell r="AU765" t="str">
            <v>062</v>
          </cell>
          <cell r="AV765" t="str">
            <v>DINAS PENDIDIKAN - PPPK</v>
          </cell>
          <cell r="AW765" t="str">
            <v>SDN SURGI MUFTI 01</v>
          </cell>
          <cell r="AX765" t="str">
            <v>U - 43</v>
          </cell>
        </row>
        <row r="766">
          <cell r="A766" t="str">
            <v>198211162022212015</v>
          </cell>
          <cell r="B766" t="str">
            <v>LUCKY KURSIYANTI, S.Pd</v>
          </cell>
          <cell r="C766" t="str">
            <v>6371045611820006</v>
          </cell>
          <cell r="D766" t="str">
            <v>16-Nov-82</v>
          </cell>
          <cell r="F766" t="str">
            <v>JFU</v>
          </cell>
          <cell r="G766" t="str">
            <v>00</v>
          </cell>
          <cell r="H766" t="str">
            <v>III/a</v>
          </cell>
          <cell r="I766" t="str">
            <v>P3K</v>
          </cell>
          <cell r="K766" t="str">
            <v>YA</v>
          </cell>
          <cell r="M766" t="str">
            <v>ASPAN</v>
          </cell>
          <cell r="N766" t="str">
            <v>122</v>
          </cell>
          <cell r="O766" t="str">
            <v>BPD KALSEL</v>
          </cell>
          <cell r="P766" t="str">
            <v>167356500731000</v>
          </cell>
          <cell r="Q766" t="str">
            <v>0310319034986</v>
          </cell>
          <cell r="R766" t="str">
            <v>K3</v>
          </cell>
          <cell r="S766">
            <v>2</v>
          </cell>
          <cell r="T766">
            <v>1</v>
          </cell>
          <cell r="U766" t="str">
            <v>3</v>
          </cell>
          <cell r="V766">
            <v>2966500</v>
          </cell>
          <cell r="W766">
            <v>296650</v>
          </cell>
          <cell r="X766">
            <v>118660</v>
          </cell>
          <cell r="Y766">
            <v>415310</v>
          </cell>
          <cell r="Z766">
            <v>0</v>
          </cell>
          <cell r="AA766">
            <v>0</v>
          </cell>
          <cell r="AB766">
            <v>0</v>
          </cell>
          <cell r="AC766">
            <v>185000</v>
          </cell>
          <cell r="AD766">
            <v>289680</v>
          </cell>
          <cell r="AE766">
            <v>0</v>
          </cell>
          <cell r="AF766">
            <v>87</v>
          </cell>
          <cell r="AG766">
            <v>142672</v>
          </cell>
          <cell r="AH766">
            <v>7120</v>
          </cell>
          <cell r="AI766">
            <v>21359</v>
          </cell>
          <cell r="AJ766">
            <v>109909</v>
          </cell>
          <cell r="AK766" t="str">
            <v>0</v>
          </cell>
          <cell r="AL766">
            <v>35668</v>
          </cell>
          <cell r="AM766">
            <v>0</v>
          </cell>
          <cell r="AN766" t="str">
            <v>0</v>
          </cell>
          <cell r="AO766">
            <v>316728</v>
          </cell>
          <cell r="AP766">
            <v>3711000</v>
          </cell>
          <cell r="AQ766">
            <v>0</v>
          </cell>
          <cell r="AR766">
            <v>0</v>
          </cell>
          <cell r="AS766" t="str">
            <v>0</v>
          </cell>
          <cell r="AT766" t="str">
            <v>0</v>
          </cell>
          <cell r="AU766" t="str">
            <v>062</v>
          </cell>
          <cell r="AV766" t="str">
            <v>DINAS PENDIDIKAN - PPPK</v>
          </cell>
          <cell r="AW766" t="str">
            <v>SDN SURGI MUFTI 01</v>
          </cell>
          <cell r="AX766" t="str">
            <v>U - 43</v>
          </cell>
        </row>
        <row r="767">
          <cell r="A767" t="str">
            <v>198303262022211005</v>
          </cell>
          <cell r="B767" t="str">
            <v>MULIANOR, S.Pd.I</v>
          </cell>
          <cell r="C767" t="str">
            <v>6371042603830015</v>
          </cell>
          <cell r="D767" t="str">
            <v>26-Mar-83</v>
          </cell>
          <cell r="F767" t="str">
            <v>JFU</v>
          </cell>
          <cell r="G767" t="str">
            <v>00</v>
          </cell>
          <cell r="H767" t="str">
            <v>III/a</v>
          </cell>
          <cell r="I767" t="str">
            <v>P3K</v>
          </cell>
          <cell r="K767" t="str">
            <v>YA</v>
          </cell>
          <cell r="M767" t="str">
            <v>TINA SARINAH</v>
          </cell>
          <cell r="N767" t="str">
            <v>122</v>
          </cell>
          <cell r="O767" t="str">
            <v>BPD KALSEL</v>
          </cell>
          <cell r="P767" t="str">
            <v>167387844731000</v>
          </cell>
          <cell r="Q767" t="str">
            <v>0010304021137</v>
          </cell>
          <cell r="R767" t="str">
            <v>K3</v>
          </cell>
          <cell r="S767">
            <v>2</v>
          </cell>
          <cell r="T767">
            <v>1</v>
          </cell>
          <cell r="U767" t="str">
            <v>3</v>
          </cell>
          <cell r="V767">
            <v>2966500</v>
          </cell>
          <cell r="W767">
            <v>296650</v>
          </cell>
          <cell r="X767">
            <v>118660</v>
          </cell>
          <cell r="Y767">
            <v>415310</v>
          </cell>
          <cell r="Z767">
            <v>0</v>
          </cell>
          <cell r="AA767">
            <v>0</v>
          </cell>
          <cell r="AB767">
            <v>0</v>
          </cell>
          <cell r="AC767">
            <v>185000</v>
          </cell>
          <cell r="AD767">
            <v>289680</v>
          </cell>
          <cell r="AE767">
            <v>0</v>
          </cell>
          <cell r="AF767">
            <v>87</v>
          </cell>
          <cell r="AG767">
            <v>142672</v>
          </cell>
          <cell r="AH767">
            <v>7120</v>
          </cell>
          <cell r="AI767">
            <v>21359</v>
          </cell>
          <cell r="AJ767">
            <v>109909</v>
          </cell>
          <cell r="AK767" t="str">
            <v>0</v>
          </cell>
          <cell r="AL767">
            <v>35668</v>
          </cell>
          <cell r="AM767">
            <v>0</v>
          </cell>
          <cell r="AN767" t="str">
            <v>0</v>
          </cell>
          <cell r="AO767">
            <v>316728</v>
          </cell>
          <cell r="AP767">
            <v>3711000</v>
          </cell>
          <cell r="AQ767">
            <v>0</v>
          </cell>
          <cell r="AR767">
            <v>0</v>
          </cell>
          <cell r="AS767" t="str">
            <v>0</v>
          </cell>
          <cell r="AT767" t="str">
            <v>0</v>
          </cell>
          <cell r="AU767" t="str">
            <v>062</v>
          </cell>
          <cell r="AV767" t="str">
            <v>DINAS PENDIDIKAN - PPPK</v>
          </cell>
          <cell r="AW767" t="str">
            <v>SDN SURGI MUFTI 01</v>
          </cell>
          <cell r="AX767" t="str">
            <v>U - 43</v>
          </cell>
        </row>
        <row r="768">
          <cell r="A768" t="str">
            <v>198503292022212014</v>
          </cell>
          <cell r="B768" t="str">
            <v>CITRA BUNDA, S.Pd</v>
          </cell>
          <cell r="C768" t="str">
            <v>6308066903850001</v>
          </cell>
          <cell r="D768" t="str">
            <v>29-Mar-85</v>
          </cell>
          <cell r="F768" t="str">
            <v>JFU</v>
          </cell>
          <cell r="G768" t="str">
            <v>00</v>
          </cell>
          <cell r="H768" t="str">
            <v>III/a</v>
          </cell>
          <cell r="I768" t="str">
            <v>P3K</v>
          </cell>
          <cell r="K768" t="str">
            <v>TIDAK</v>
          </cell>
          <cell r="N768" t="str">
            <v>122</v>
          </cell>
          <cell r="O768" t="str">
            <v>BPD KALSEL</v>
          </cell>
          <cell r="P768" t="str">
            <v>160248050731000</v>
          </cell>
          <cell r="Q768" t="str">
            <v>0010301357579</v>
          </cell>
          <cell r="R768" t="str">
            <v>T0</v>
          </cell>
          <cell r="S768">
            <v>0</v>
          </cell>
          <cell r="T768">
            <v>0</v>
          </cell>
          <cell r="U768" t="str">
            <v>0</v>
          </cell>
          <cell r="V768">
            <v>2966500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185000</v>
          </cell>
          <cell r="AD768">
            <v>72420</v>
          </cell>
          <cell r="AE768">
            <v>0</v>
          </cell>
          <cell r="AF768">
            <v>6</v>
          </cell>
          <cell r="AG768">
            <v>126060</v>
          </cell>
          <cell r="AH768">
            <v>7120</v>
          </cell>
          <cell r="AI768">
            <v>21359</v>
          </cell>
          <cell r="AJ768">
            <v>96411</v>
          </cell>
          <cell r="AK768" t="str">
            <v>0</v>
          </cell>
          <cell r="AL768">
            <v>31515</v>
          </cell>
          <cell r="AM768">
            <v>0</v>
          </cell>
          <cell r="AN768" t="str">
            <v>0</v>
          </cell>
          <cell r="AO768">
            <v>282465</v>
          </cell>
          <cell r="AP768">
            <v>3096000</v>
          </cell>
          <cell r="AQ768">
            <v>0</v>
          </cell>
          <cell r="AR768">
            <v>0</v>
          </cell>
          <cell r="AS768" t="str">
            <v>0</v>
          </cell>
          <cell r="AT768" t="str">
            <v>0</v>
          </cell>
          <cell r="AU768" t="str">
            <v>062</v>
          </cell>
          <cell r="AV768" t="str">
            <v>DINAS PENDIDIKAN - PPPK</v>
          </cell>
          <cell r="AW768" t="str">
            <v>SDN SURGI MUFTI 01</v>
          </cell>
          <cell r="AX768" t="str">
            <v>U - 43</v>
          </cell>
        </row>
        <row r="769">
          <cell r="A769" t="str">
            <v>199411122022212007</v>
          </cell>
          <cell r="B769" t="str">
            <v>RITIA MA'RUFAH, S.Pd</v>
          </cell>
          <cell r="C769" t="str">
            <v>6371045211940003</v>
          </cell>
          <cell r="D769" t="str">
            <v>12-Nov-94</v>
          </cell>
          <cell r="F769" t="str">
            <v>JFU</v>
          </cell>
          <cell r="G769" t="str">
            <v>00</v>
          </cell>
          <cell r="H769" t="str">
            <v>III/a</v>
          </cell>
          <cell r="I769" t="str">
            <v>P3K</v>
          </cell>
          <cell r="K769" t="str">
            <v>YA</v>
          </cell>
          <cell r="M769" t="str">
            <v>HERU KAONSENG</v>
          </cell>
          <cell r="N769" t="str">
            <v>122</v>
          </cell>
          <cell r="O769" t="str">
            <v>BPD KALSEL</v>
          </cell>
          <cell r="P769" t="str">
            <v>941237919731000</v>
          </cell>
          <cell r="Q769" t="str">
            <v>0310319034991</v>
          </cell>
          <cell r="R769" t="str">
            <v>K2</v>
          </cell>
          <cell r="S769">
            <v>1</v>
          </cell>
          <cell r="T769">
            <v>1</v>
          </cell>
          <cell r="U769" t="str">
            <v>2</v>
          </cell>
          <cell r="V769">
            <v>2966500</v>
          </cell>
          <cell r="W769">
            <v>296650</v>
          </cell>
          <cell r="X769">
            <v>59330</v>
          </cell>
          <cell r="Y769">
            <v>355980</v>
          </cell>
          <cell r="Z769">
            <v>0</v>
          </cell>
          <cell r="AA769">
            <v>0</v>
          </cell>
          <cell r="AB769">
            <v>0</v>
          </cell>
          <cell r="AC769">
            <v>185000</v>
          </cell>
          <cell r="AD769">
            <v>217260</v>
          </cell>
          <cell r="AE769">
            <v>0</v>
          </cell>
          <cell r="AF769">
            <v>16</v>
          </cell>
          <cell r="AG769">
            <v>140299</v>
          </cell>
          <cell r="AH769">
            <v>7120</v>
          </cell>
          <cell r="AI769">
            <v>21359</v>
          </cell>
          <cell r="AJ769">
            <v>107981</v>
          </cell>
          <cell r="AK769" t="str">
            <v>0</v>
          </cell>
          <cell r="AL769">
            <v>35075</v>
          </cell>
          <cell r="AM769">
            <v>0</v>
          </cell>
          <cell r="AN769" t="str">
            <v>0</v>
          </cell>
          <cell r="AO769">
            <v>311834</v>
          </cell>
          <cell r="AP769">
            <v>3581700</v>
          </cell>
          <cell r="AQ769">
            <v>0</v>
          </cell>
          <cell r="AR769">
            <v>0</v>
          </cell>
          <cell r="AS769" t="str">
            <v>0</v>
          </cell>
          <cell r="AT769" t="str">
            <v>0</v>
          </cell>
          <cell r="AU769" t="str">
            <v>062</v>
          </cell>
          <cell r="AV769" t="str">
            <v>DINAS PENDIDIKAN - PPPK</v>
          </cell>
          <cell r="AW769" t="str">
            <v>SDN SURGI MUFTI 01</v>
          </cell>
          <cell r="AX769" t="str">
            <v>U - 43</v>
          </cell>
        </row>
        <row r="770">
          <cell r="A770" t="str">
            <v>199411142022211002</v>
          </cell>
          <cell r="B770" t="str">
            <v>ROY MOEKTI SENGAJIE, S.Pd</v>
          </cell>
          <cell r="C770" t="str">
            <v>6304051411940001</v>
          </cell>
          <cell r="D770" t="str">
            <v>14-Nov-94</v>
          </cell>
          <cell r="F770" t="str">
            <v>JFU</v>
          </cell>
          <cell r="G770" t="str">
            <v>00</v>
          </cell>
          <cell r="H770" t="str">
            <v>III/a</v>
          </cell>
          <cell r="I770" t="str">
            <v>P3K</v>
          </cell>
          <cell r="K770" t="str">
            <v>YA</v>
          </cell>
          <cell r="L770" t="str">
            <v/>
          </cell>
          <cell r="M770" t="str">
            <v>CICI DESI OKTAVIANI</v>
          </cell>
          <cell r="N770" t="str">
            <v>122</v>
          </cell>
          <cell r="O770" t="str">
            <v>BPD KALSEL</v>
          </cell>
          <cell r="P770" t="str">
            <v>864219514731000</v>
          </cell>
          <cell r="Q770" t="str">
            <v>0310319035437</v>
          </cell>
          <cell r="R770" t="str">
            <v>K1</v>
          </cell>
          <cell r="S770">
            <v>0</v>
          </cell>
          <cell r="T770">
            <v>1</v>
          </cell>
          <cell r="U770" t="str">
            <v>1</v>
          </cell>
          <cell r="V770">
            <v>2966500</v>
          </cell>
          <cell r="W770">
            <v>296650</v>
          </cell>
          <cell r="X770">
            <v>0</v>
          </cell>
          <cell r="Y770">
            <v>296650</v>
          </cell>
          <cell r="Z770">
            <v>0</v>
          </cell>
          <cell r="AA770">
            <v>0</v>
          </cell>
          <cell r="AB770">
            <v>0</v>
          </cell>
          <cell r="AC770">
            <v>185000</v>
          </cell>
          <cell r="AD770">
            <v>144840</v>
          </cell>
          <cell r="AE770">
            <v>0</v>
          </cell>
          <cell r="AF770">
            <v>44</v>
          </cell>
          <cell r="AG770">
            <v>137926</v>
          </cell>
          <cell r="AH770">
            <v>7120</v>
          </cell>
          <cell r="AI770">
            <v>21359</v>
          </cell>
          <cell r="AJ770">
            <v>106052</v>
          </cell>
          <cell r="AK770" t="str">
            <v>0</v>
          </cell>
          <cell r="AL770">
            <v>34482</v>
          </cell>
          <cell r="AM770">
            <v>0</v>
          </cell>
          <cell r="AN770" t="str">
            <v>0</v>
          </cell>
          <cell r="AO770">
            <v>306939</v>
          </cell>
          <cell r="AP770">
            <v>3452500</v>
          </cell>
          <cell r="AQ770">
            <v>0</v>
          </cell>
          <cell r="AR770">
            <v>0</v>
          </cell>
          <cell r="AS770" t="str">
            <v>0</v>
          </cell>
          <cell r="AT770" t="str">
            <v>0</v>
          </cell>
          <cell r="AU770" t="str">
            <v>062</v>
          </cell>
          <cell r="AV770" t="str">
            <v>DINAS PENDIDIKAN - PPPK</v>
          </cell>
          <cell r="AW770" t="str">
            <v>SDN SURGI MUFTI 01</v>
          </cell>
          <cell r="AX770" t="str">
            <v>U - 43</v>
          </cell>
        </row>
        <row r="771">
          <cell r="A771" t="str">
            <v>199611062022211004</v>
          </cell>
          <cell r="B771" t="str">
            <v>ARBAIN, S.Pd</v>
          </cell>
          <cell r="C771" t="str">
            <v>6310060611960002</v>
          </cell>
          <cell r="D771" t="str">
            <v>06-Nov-96</v>
          </cell>
          <cell r="F771" t="str">
            <v>JFU</v>
          </cell>
          <cell r="G771" t="str">
            <v>00</v>
          </cell>
          <cell r="H771" t="str">
            <v>III/a</v>
          </cell>
          <cell r="I771" t="str">
            <v>P3K</v>
          </cell>
          <cell r="K771" t="str">
            <v>YA</v>
          </cell>
          <cell r="M771" t="str">
            <v>SITI AVIFAH</v>
          </cell>
          <cell r="N771" t="str">
            <v>122</v>
          </cell>
          <cell r="O771" t="str">
            <v>BPD KALSEL</v>
          </cell>
          <cell r="P771" t="str">
            <v>650559909731000</v>
          </cell>
          <cell r="Q771" t="str">
            <v>3200581678</v>
          </cell>
          <cell r="R771" t="str">
            <v>K1</v>
          </cell>
          <cell r="S771">
            <v>0</v>
          </cell>
          <cell r="T771">
            <v>1</v>
          </cell>
          <cell r="U771" t="str">
            <v>1</v>
          </cell>
          <cell r="V771">
            <v>2966500</v>
          </cell>
          <cell r="W771">
            <v>296650</v>
          </cell>
          <cell r="X771">
            <v>0</v>
          </cell>
          <cell r="Y771">
            <v>296650</v>
          </cell>
          <cell r="Z771">
            <v>0</v>
          </cell>
          <cell r="AA771">
            <v>0</v>
          </cell>
          <cell r="AB771">
            <v>0</v>
          </cell>
          <cell r="AC771">
            <v>185000</v>
          </cell>
          <cell r="AD771">
            <v>144840</v>
          </cell>
          <cell r="AE771">
            <v>0</v>
          </cell>
          <cell r="AF771">
            <v>44</v>
          </cell>
          <cell r="AG771">
            <v>137926</v>
          </cell>
          <cell r="AH771">
            <v>7120</v>
          </cell>
          <cell r="AI771">
            <v>21359</v>
          </cell>
          <cell r="AJ771">
            <v>106052</v>
          </cell>
          <cell r="AK771" t="str">
            <v>0</v>
          </cell>
          <cell r="AL771">
            <v>34482</v>
          </cell>
          <cell r="AM771">
            <v>0</v>
          </cell>
          <cell r="AN771" t="str">
            <v>0</v>
          </cell>
          <cell r="AO771">
            <v>306939</v>
          </cell>
          <cell r="AP771">
            <v>3452500</v>
          </cell>
          <cell r="AQ771">
            <v>0</v>
          </cell>
          <cell r="AR771">
            <v>0</v>
          </cell>
          <cell r="AS771" t="str">
            <v>0</v>
          </cell>
          <cell r="AT771" t="str">
            <v>0</v>
          </cell>
          <cell r="AU771" t="str">
            <v>062</v>
          </cell>
          <cell r="AV771" t="str">
            <v>DINAS PENDIDIKAN - PPPK</v>
          </cell>
          <cell r="AW771" t="str">
            <v>SDN SURGI MUFTI 01</v>
          </cell>
          <cell r="AX771" t="str">
            <v>U - 43</v>
          </cell>
        </row>
        <row r="772">
          <cell r="A772" t="str">
            <v>199702262022212003</v>
          </cell>
          <cell r="B772" t="str">
            <v>AYU HAMADHA, S.Pd</v>
          </cell>
          <cell r="C772" t="str">
            <v>6371046602970002</v>
          </cell>
          <cell r="D772" t="str">
            <v>26-Feb-97</v>
          </cell>
          <cell r="F772" t="str">
            <v>JFU</v>
          </cell>
          <cell r="G772" t="str">
            <v>00</v>
          </cell>
          <cell r="H772" t="str">
            <v>III/a</v>
          </cell>
          <cell r="I772" t="str">
            <v>P3K</v>
          </cell>
          <cell r="K772" t="str">
            <v>YA</v>
          </cell>
          <cell r="M772" t="str">
            <v>HARYONO</v>
          </cell>
          <cell r="N772" t="str">
            <v>122</v>
          </cell>
          <cell r="O772" t="str">
            <v>BPD KALSEL</v>
          </cell>
          <cell r="P772" t="str">
            <v>842223521731000</v>
          </cell>
          <cell r="Q772" t="str">
            <v>3200517902</v>
          </cell>
          <cell r="R772" t="str">
            <v>K2</v>
          </cell>
          <cell r="S772">
            <v>1</v>
          </cell>
          <cell r="T772">
            <v>1</v>
          </cell>
          <cell r="U772" t="str">
            <v>2</v>
          </cell>
          <cell r="V772">
            <v>2966500</v>
          </cell>
          <cell r="W772">
            <v>296650</v>
          </cell>
          <cell r="X772">
            <v>59330</v>
          </cell>
          <cell r="Y772">
            <v>355980</v>
          </cell>
          <cell r="Z772">
            <v>0</v>
          </cell>
          <cell r="AA772">
            <v>0</v>
          </cell>
          <cell r="AB772">
            <v>0</v>
          </cell>
          <cell r="AC772">
            <v>185000</v>
          </cell>
          <cell r="AD772">
            <v>217260</v>
          </cell>
          <cell r="AE772">
            <v>0</v>
          </cell>
          <cell r="AF772">
            <v>16</v>
          </cell>
          <cell r="AG772">
            <v>140299</v>
          </cell>
          <cell r="AH772">
            <v>7120</v>
          </cell>
          <cell r="AI772">
            <v>21359</v>
          </cell>
          <cell r="AJ772">
            <v>107981</v>
          </cell>
          <cell r="AK772" t="str">
            <v>0</v>
          </cell>
          <cell r="AL772">
            <v>35075</v>
          </cell>
          <cell r="AM772">
            <v>0</v>
          </cell>
          <cell r="AN772" t="str">
            <v>0</v>
          </cell>
          <cell r="AO772">
            <v>311834</v>
          </cell>
          <cell r="AP772">
            <v>3581700</v>
          </cell>
          <cell r="AQ772">
            <v>0</v>
          </cell>
          <cell r="AR772">
            <v>0</v>
          </cell>
          <cell r="AS772" t="str">
            <v>0</v>
          </cell>
          <cell r="AT772" t="str">
            <v>0</v>
          </cell>
          <cell r="AU772" t="str">
            <v>062</v>
          </cell>
          <cell r="AV772" t="str">
            <v>DINAS PENDIDIKAN - PPPK</v>
          </cell>
          <cell r="AW772" t="str">
            <v>SDN SURGI MUFTI 01</v>
          </cell>
          <cell r="AX772" t="str">
            <v>U - 43</v>
          </cell>
        </row>
        <row r="773">
          <cell r="A773" t="str">
            <v>197505292022212003</v>
          </cell>
          <cell r="B773" t="str">
            <v>HAMSYAH, S.Pd</v>
          </cell>
          <cell r="C773" t="str">
            <v>6371046905750005</v>
          </cell>
          <cell r="D773" t="str">
            <v>29-May-75</v>
          </cell>
          <cell r="F773" t="str">
            <v>JFU</v>
          </cell>
          <cell r="G773" t="str">
            <v>00</v>
          </cell>
          <cell r="H773" t="str">
            <v>III/a</v>
          </cell>
          <cell r="I773" t="str">
            <v>P3K</v>
          </cell>
          <cell r="K773" t="str">
            <v>YA</v>
          </cell>
          <cell r="M773" t="str">
            <v>AKHMAD KURNAIN, SE</v>
          </cell>
          <cell r="N773" t="str">
            <v>122</v>
          </cell>
          <cell r="O773" t="str">
            <v>BPD KALSEL</v>
          </cell>
          <cell r="P773" t="str">
            <v>154961320731000</v>
          </cell>
          <cell r="Q773" t="str">
            <v>3200581864</v>
          </cell>
          <cell r="R773" t="str">
            <v>K3</v>
          </cell>
          <cell r="S773">
            <v>2</v>
          </cell>
          <cell r="T773">
            <v>1</v>
          </cell>
          <cell r="U773" t="str">
            <v>3</v>
          </cell>
          <cell r="V773">
            <v>2966500</v>
          </cell>
          <cell r="W773">
            <v>296650</v>
          </cell>
          <cell r="X773">
            <v>118660</v>
          </cell>
          <cell r="Y773">
            <v>415310</v>
          </cell>
          <cell r="Z773">
            <v>0</v>
          </cell>
          <cell r="AA773">
            <v>0</v>
          </cell>
          <cell r="AB773">
            <v>0</v>
          </cell>
          <cell r="AC773">
            <v>185000</v>
          </cell>
          <cell r="AD773">
            <v>289680</v>
          </cell>
          <cell r="AE773">
            <v>0</v>
          </cell>
          <cell r="AF773">
            <v>87</v>
          </cell>
          <cell r="AG773">
            <v>142672</v>
          </cell>
          <cell r="AH773">
            <v>7120</v>
          </cell>
          <cell r="AI773">
            <v>21359</v>
          </cell>
          <cell r="AJ773">
            <v>109909</v>
          </cell>
          <cell r="AK773" t="str">
            <v>0</v>
          </cell>
          <cell r="AL773">
            <v>35668</v>
          </cell>
          <cell r="AM773">
            <v>0</v>
          </cell>
          <cell r="AN773" t="str">
            <v>0</v>
          </cell>
          <cell r="AO773">
            <v>316728</v>
          </cell>
          <cell r="AP773">
            <v>3711000</v>
          </cell>
          <cell r="AQ773">
            <v>0</v>
          </cell>
          <cell r="AR773">
            <v>0</v>
          </cell>
          <cell r="AS773" t="str">
            <v>0</v>
          </cell>
          <cell r="AT773" t="str">
            <v>0</v>
          </cell>
          <cell r="AU773" t="str">
            <v>062</v>
          </cell>
          <cell r="AV773" t="str">
            <v>DINAS PENDIDIKAN - PPPK</v>
          </cell>
          <cell r="AW773" t="str">
            <v>SDN SUNGAI ANDAI 03</v>
          </cell>
          <cell r="AX773" t="str">
            <v>U - 49</v>
          </cell>
        </row>
        <row r="774">
          <cell r="A774" t="str">
            <v>198107012022212015</v>
          </cell>
          <cell r="B774" t="str">
            <v>MIRA IRIANI, S.Pd.I</v>
          </cell>
          <cell r="C774" t="str">
            <v>6309024107810081</v>
          </cell>
          <cell r="D774" t="str">
            <v>01-Jul-81</v>
          </cell>
          <cell r="F774" t="str">
            <v>JFU</v>
          </cell>
          <cell r="G774" t="str">
            <v>00</v>
          </cell>
          <cell r="H774" t="str">
            <v>III/a</v>
          </cell>
          <cell r="I774" t="str">
            <v>P3K</v>
          </cell>
          <cell r="K774" t="str">
            <v>YA</v>
          </cell>
          <cell r="M774" t="str">
            <v>BAHRANI</v>
          </cell>
          <cell r="N774" t="str">
            <v>122</v>
          </cell>
          <cell r="O774" t="str">
            <v>BPD KALSEL</v>
          </cell>
          <cell r="P774" t="str">
            <v>902101997731000</v>
          </cell>
          <cell r="Q774" t="str">
            <v>0010301405015</v>
          </cell>
          <cell r="R774" t="str">
            <v>K3</v>
          </cell>
          <cell r="S774">
            <v>2</v>
          </cell>
          <cell r="T774">
            <v>1</v>
          </cell>
          <cell r="U774" t="str">
            <v>3</v>
          </cell>
          <cell r="V774">
            <v>2966500</v>
          </cell>
          <cell r="W774">
            <v>296650</v>
          </cell>
          <cell r="X774">
            <v>118660</v>
          </cell>
          <cell r="Y774">
            <v>415310</v>
          </cell>
          <cell r="Z774">
            <v>0</v>
          </cell>
          <cell r="AA774">
            <v>0</v>
          </cell>
          <cell r="AB774">
            <v>0</v>
          </cell>
          <cell r="AC774">
            <v>185000</v>
          </cell>
          <cell r="AD774">
            <v>289680</v>
          </cell>
          <cell r="AE774">
            <v>0</v>
          </cell>
          <cell r="AF774">
            <v>87</v>
          </cell>
          <cell r="AG774">
            <v>142672</v>
          </cell>
          <cell r="AH774">
            <v>7120</v>
          </cell>
          <cell r="AI774">
            <v>21359</v>
          </cell>
          <cell r="AJ774">
            <v>109909</v>
          </cell>
          <cell r="AK774" t="str">
            <v>0</v>
          </cell>
          <cell r="AL774">
            <v>35668</v>
          </cell>
          <cell r="AM774">
            <v>0</v>
          </cell>
          <cell r="AN774" t="str">
            <v>0</v>
          </cell>
          <cell r="AO774">
            <v>316728</v>
          </cell>
          <cell r="AP774">
            <v>3711000</v>
          </cell>
          <cell r="AQ774">
            <v>0</v>
          </cell>
          <cell r="AR774">
            <v>0</v>
          </cell>
          <cell r="AS774" t="str">
            <v>0</v>
          </cell>
          <cell r="AT774" t="str">
            <v>0</v>
          </cell>
          <cell r="AU774" t="str">
            <v>062</v>
          </cell>
          <cell r="AV774" t="str">
            <v>DINAS PENDIDIKAN - PPPK</v>
          </cell>
          <cell r="AW774" t="str">
            <v>SDN SUNGAI ANDAI 03</v>
          </cell>
          <cell r="AX774" t="str">
            <v>U - 49</v>
          </cell>
        </row>
        <row r="775">
          <cell r="A775" t="str">
            <v>199002092022212011</v>
          </cell>
          <cell r="B775" t="str">
            <v>EKA MEGAWATI. S, S.Pd</v>
          </cell>
          <cell r="C775" t="str">
            <v>6371044902900007</v>
          </cell>
          <cell r="D775" t="str">
            <v>09-Feb-90</v>
          </cell>
          <cell r="F775" t="str">
            <v>JFU</v>
          </cell>
          <cell r="G775" t="str">
            <v>00</v>
          </cell>
          <cell r="H775" t="str">
            <v>III/a</v>
          </cell>
          <cell r="I775" t="str">
            <v>P3K</v>
          </cell>
          <cell r="K775" t="str">
            <v>TIDAK</v>
          </cell>
          <cell r="N775" t="str">
            <v>122</v>
          </cell>
          <cell r="O775" t="str">
            <v>BPD KALSEL</v>
          </cell>
          <cell r="P775" t="str">
            <v>768248825731000</v>
          </cell>
          <cell r="Q775" t="str">
            <v>0010301414885</v>
          </cell>
          <cell r="R775" t="str">
            <v>T0</v>
          </cell>
          <cell r="S775">
            <v>0</v>
          </cell>
          <cell r="T775">
            <v>0</v>
          </cell>
          <cell r="U775" t="str">
            <v>0</v>
          </cell>
          <cell r="V775">
            <v>2966500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185000</v>
          </cell>
          <cell r="AD775">
            <v>72420</v>
          </cell>
          <cell r="AE775">
            <v>0</v>
          </cell>
          <cell r="AF775">
            <v>6</v>
          </cell>
          <cell r="AG775">
            <v>126060</v>
          </cell>
          <cell r="AH775">
            <v>7120</v>
          </cell>
          <cell r="AI775">
            <v>21359</v>
          </cell>
          <cell r="AJ775">
            <v>96411</v>
          </cell>
          <cell r="AK775" t="str">
            <v>0</v>
          </cell>
          <cell r="AL775">
            <v>31515</v>
          </cell>
          <cell r="AM775">
            <v>0</v>
          </cell>
          <cell r="AN775" t="str">
            <v>0</v>
          </cell>
          <cell r="AO775">
            <v>282465</v>
          </cell>
          <cell r="AP775">
            <v>3096000</v>
          </cell>
          <cell r="AQ775">
            <v>0</v>
          </cell>
          <cell r="AR775">
            <v>0</v>
          </cell>
          <cell r="AS775" t="str">
            <v>0</v>
          </cell>
          <cell r="AT775" t="str">
            <v>0</v>
          </cell>
          <cell r="AU775" t="str">
            <v>062</v>
          </cell>
          <cell r="AV775" t="str">
            <v>DINAS PENDIDIKAN - PPPK</v>
          </cell>
          <cell r="AW775" t="str">
            <v>SDN SUNGAI ANDAI 03</v>
          </cell>
          <cell r="AX775" t="str">
            <v>U - 49</v>
          </cell>
        </row>
        <row r="776">
          <cell r="A776" t="str">
            <v>199008152022212009</v>
          </cell>
          <cell r="B776" t="str">
            <v>EVY GUSTIANI DEWI, S.Pd</v>
          </cell>
          <cell r="C776" t="str">
            <v>6371045508900006</v>
          </cell>
          <cell r="D776" t="str">
            <v>15-Aug-90</v>
          </cell>
          <cell r="F776" t="str">
            <v>JFU</v>
          </cell>
          <cell r="G776" t="str">
            <v>00</v>
          </cell>
          <cell r="H776" t="str">
            <v>III/a</v>
          </cell>
          <cell r="I776" t="str">
            <v>P3K</v>
          </cell>
          <cell r="K776" t="str">
            <v>YA</v>
          </cell>
          <cell r="M776" t="str">
            <v>YUSNADI</v>
          </cell>
          <cell r="N776" t="str">
            <v>122</v>
          </cell>
          <cell r="O776" t="str">
            <v>BPD KALSEL</v>
          </cell>
          <cell r="P776" t="str">
            <v>167386085731000</v>
          </cell>
          <cell r="Q776" t="str">
            <v>0310319034614</v>
          </cell>
          <cell r="R776" t="str">
            <v>K2</v>
          </cell>
          <cell r="S776">
            <v>1</v>
          </cell>
          <cell r="T776">
            <v>1</v>
          </cell>
          <cell r="U776" t="str">
            <v>2</v>
          </cell>
          <cell r="V776">
            <v>2966500</v>
          </cell>
          <cell r="W776">
            <v>296650</v>
          </cell>
          <cell r="X776">
            <v>59330</v>
          </cell>
          <cell r="Y776">
            <v>355980</v>
          </cell>
          <cell r="Z776">
            <v>0</v>
          </cell>
          <cell r="AA776">
            <v>0</v>
          </cell>
          <cell r="AB776">
            <v>0</v>
          </cell>
          <cell r="AC776">
            <v>185000</v>
          </cell>
          <cell r="AD776">
            <v>217260</v>
          </cell>
          <cell r="AE776">
            <v>0</v>
          </cell>
          <cell r="AF776">
            <v>16</v>
          </cell>
          <cell r="AG776">
            <v>140299</v>
          </cell>
          <cell r="AH776">
            <v>7120</v>
          </cell>
          <cell r="AI776">
            <v>21359</v>
          </cell>
          <cell r="AJ776">
            <v>107981</v>
          </cell>
          <cell r="AK776" t="str">
            <v>0</v>
          </cell>
          <cell r="AL776">
            <v>35075</v>
          </cell>
          <cell r="AM776">
            <v>0</v>
          </cell>
          <cell r="AN776" t="str">
            <v>0</v>
          </cell>
          <cell r="AO776">
            <v>311834</v>
          </cell>
          <cell r="AP776">
            <v>3581700</v>
          </cell>
          <cell r="AQ776">
            <v>0</v>
          </cell>
          <cell r="AR776">
            <v>0</v>
          </cell>
          <cell r="AS776" t="str">
            <v>0</v>
          </cell>
          <cell r="AT776" t="str">
            <v>0</v>
          </cell>
          <cell r="AU776" t="str">
            <v>062</v>
          </cell>
          <cell r="AV776" t="str">
            <v>DINAS PENDIDIKAN - PPPK</v>
          </cell>
          <cell r="AW776" t="str">
            <v>SDN SUNGAI ANDAI 03</v>
          </cell>
          <cell r="AX776" t="str">
            <v>U - 49</v>
          </cell>
        </row>
        <row r="777">
          <cell r="A777" t="str">
            <v>199303222022212009</v>
          </cell>
          <cell r="B777" t="str">
            <v>RIZKY NUR FITRIYANI, S.Pd</v>
          </cell>
          <cell r="C777" t="str">
            <v>6371026203930005</v>
          </cell>
          <cell r="D777" t="str">
            <v>22-Mar-93</v>
          </cell>
          <cell r="F777" t="str">
            <v>JFU</v>
          </cell>
          <cell r="G777" t="str">
            <v>00</v>
          </cell>
          <cell r="H777" t="str">
            <v>III/a</v>
          </cell>
          <cell r="I777" t="str">
            <v>P3K</v>
          </cell>
          <cell r="K777" t="str">
            <v>YA</v>
          </cell>
          <cell r="M777" t="str">
            <v>MUHAMMAD ABDUH</v>
          </cell>
          <cell r="N777" t="str">
            <v>122</v>
          </cell>
          <cell r="O777" t="str">
            <v>BPD KALSEL</v>
          </cell>
          <cell r="P777" t="str">
            <v>940224132736000</v>
          </cell>
          <cell r="Q777" t="str">
            <v>0310319034655</v>
          </cell>
          <cell r="R777" t="str">
            <v>K2</v>
          </cell>
          <cell r="S777">
            <v>1</v>
          </cell>
          <cell r="T777">
            <v>1</v>
          </cell>
          <cell r="U777" t="str">
            <v>2</v>
          </cell>
          <cell r="V777">
            <v>2966500</v>
          </cell>
          <cell r="W777">
            <v>296650</v>
          </cell>
          <cell r="X777">
            <v>59330</v>
          </cell>
          <cell r="Y777">
            <v>355980</v>
          </cell>
          <cell r="Z777">
            <v>0</v>
          </cell>
          <cell r="AA777">
            <v>0</v>
          </cell>
          <cell r="AB777">
            <v>0</v>
          </cell>
          <cell r="AC777">
            <v>185000</v>
          </cell>
          <cell r="AD777">
            <v>217260</v>
          </cell>
          <cell r="AE777">
            <v>0</v>
          </cell>
          <cell r="AF777">
            <v>16</v>
          </cell>
          <cell r="AG777">
            <v>140299</v>
          </cell>
          <cell r="AH777">
            <v>7120</v>
          </cell>
          <cell r="AI777">
            <v>21359</v>
          </cell>
          <cell r="AJ777">
            <v>107981</v>
          </cell>
          <cell r="AK777" t="str">
            <v>0</v>
          </cell>
          <cell r="AL777">
            <v>35075</v>
          </cell>
          <cell r="AM777">
            <v>0</v>
          </cell>
          <cell r="AN777" t="str">
            <v>0</v>
          </cell>
          <cell r="AO777">
            <v>311834</v>
          </cell>
          <cell r="AP777">
            <v>3581700</v>
          </cell>
          <cell r="AQ777">
            <v>0</v>
          </cell>
          <cell r="AR777">
            <v>0</v>
          </cell>
          <cell r="AS777" t="str">
            <v>0</v>
          </cell>
          <cell r="AT777" t="str">
            <v>0</v>
          </cell>
          <cell r="AU777" t="str">
            <v>062</v>
          </cell>
          <cell r="AV777" t="str">
            <v>DINAS PENDIDIKAN - PPPK</v>
          </cell>
          <cell r="AW777" t="str">
            <v>SDN SUNGAI ANDAI 03</v>
          </cell>
          <cell r="AX777" t="str">
            <v>U - 49</v>
          </cell>
        </row>
        <row r="778">
          <cell r="A778" t="str">
            <v>199307252022212008</v>
          </cell>
          <cell r="B778" t="str">
            <v>FATIMATUZZAHRA, S.Pd.</v>
          </cell>
          <cell r="C778" t="str">
            <v>6308066507930002</v>
          </cell>
          <cell r="D778" t="str">
            <v>25-Jul-93</v>
          </cell>
          <cell r="F778" t="str">
            <v>JFU</v>
          </cell>
          <cell r="G778" t="str">
            <v>00</v>
          </cell>
          <cell r="H778" t="str">
            <v>III/a</v>
          </cell>
          <cell r="I778" t="str">
            <v>P3K</v>
          </cell>
          <cell r="K778" t="str">
            <v>TIDAK</v>
          </cell>
          <cell r="N778" t="str">
            <v>122</v>
          </cell>
          <cell r="O778" t="str">
            <v>BPD KALSEL</v>
          </cell>
          <cell r="P778" t="str">
            <v>836101865735000</v>
          </cell>
          <cell r="Q778" t="str">
            <v>0010301405473</v>
          </cell>
          <cell r="R778" t="str">
            <v>T0</v>
          </cell>
          <cell r="S778">
            <v>0</v>
          </cell>
          <cell r="T778">
            <v>0</v>
          </cell>
          <cell r="U778" t="str">
            <v>0</v>
          </cell>
          <cell r="V778">
            <v>2966500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185000</v>
          </cell>
          <cell r="AD778">
            <v>72420</v>
          </cell>
          <cell r="AE778">
            <v>0</v>
          </cell>
          <cell r="AF778">
            <v>6</v>
          </cell>
          <cell r="AG778">
            <v>126060</v>
          </cell>
          <cell r="AH778">
            <v>7120</v>
          </cell>
          <cell r="AI778">
            <v>21359</v>
          </cell>
          <cell r="AJ778">
            <v>96411</v>
          </cell>
          <cell r="AK778" t="str">
            <v>0</v>
          </cell>
          <cell r="AL778">
            <v>31515</v>
          </cell>
          <cell r="AM778">
            <v>0</v>
          </cell>
          <cell r="AN778" t="str">
            <v>0</v>
          </cell>
          <cell r="AO778">
            <v>282465</v>
          </cell>
          <cell r="AP778">
            <v>3096000</v>
          </cell>
          <cell r="AQ778">
            <v>0</v>
          </cell>
          <cell r="AR778">
            <v>0</v>
          </cell>
          <cell r="AS778" t="str">
            <v>0</v>
          </cell>
          <cell r="AT778" t="str">
            <v>0</v>
          </cell>
          <cell r="AU778" t="str">
            <v>062</v>
          </cell>
          <cell r="AV778" t="str">
            <v>DINAS PENDIDIKAN - PPPK</v>
          </cell>
          <cell r="AW778" t="str">
            <v>SDN SUNGAI ANDAI 03</v>
          </cell>
          <cell r="AX778" t="str">
            <v>U - 49</v>
          </cell>
        </row>
        <row r="779">
          <cell r="A779" t="str">
            <v>199512152022211002</v>
          </cell>
          <cell r="B779" t="str">
            <v>DARMA WIJAYA, S.Pd</v>
          </cell>
          <cell r="C779" t="str">
            <v>6304031512950001</v>
          </cell>
          <cell r="D779" t="str">
            <v>15-Dec-95</v>
          </cell>
          <cell r="F779" t="str">
            <v>JFU</v>
          </cell>
          <cell r="G779" t="str">
            <v>00</v>
          </cell>
          <cell r="H779" t="str">
            <v>III/a</v>
          </cell>
          <cell r="I779" t="str">
            <v>P3K</v>
          </cell>
          <cell r="K779" t="str">
            <v>YA</v>
          </cell>
          <cell r="M779" t="str">
            <v>FATMAWATI</v>
          </cell>
          <cell r="N779" t="str">
            <v>122</v>
          </cell>
          <cell r="O779" t="str">
            <v>BPD KALSEL</v>
          </cell>
          <cell r="P779" t="str">
            <v>901905455731000</v>
          </cell>
          <cell r="Q779" t="str">
            <v>0170301054573</v>
          </cell>
          <cell r="R779" t="str">
            <v>K2</v>
          </cell>
          <cell r="S779">
            <v>1</v>
          </cell>
          <cell r="T779">
            <v>1</v>
          </cell>
          <cell r="U779" t="str">
            <v>2</v>
          </cell>
          <cell r="V779">
            <v>2966500</v>
          </cell>
          <cell r="W779">
            <v>296650</v>
          </cell>
          <cell r="X779">
            <v>59330</v>
          </cell>
          <cell r="Y779">
            <v>355980</v>
          </cell>
          <cell r="Z779">
            <v>0</v>
          </cell>
          <cell r="AA779">
            <v>0</v>
          </cell>
          <cell r="AB779">
            <v>0</v>
          </cell>
          <cell r="AC779">
            <v>185000</v>
          </cell>
          <cell r="AD779">
            <v>217260</v>
          </cell>
          <cell r="AE779">
            <v>0</v>
          </cell>
          <cell r="AF779">
            <v>16</v>
          </cell>
          <cell r="AG779">
            <v>140299</v>
          </cell>
          <cell r="AH779">
            <v>7120</v>
          </cell>
          <cell r="AI779">
            <v>21359</v>
          </cell>
          <cell r="AJ779">
            <v>107981</v>
          </cell>
          <cell r="AK779" t="str">
            <v>0</v>
          </cell>
          <cell r="AL779">
            <v>35075</v>
          </cell>
          <cell r="AM779">
            <v>0</v>
          </cell>
          <cell r="AN779" t="str">
            <v>0</v>
          </cell>
          <cell r="AO779">
            <v>311834</v>
          </cell>
          <cell r="AP779">
            <v>3581700</v>
          </cell>
          <cell r="AQ779">
            <v>0</v>
          </cell>
          <cell r="AR779">
            <v>0</v>
          </cell>
          <cell r="AS779" t="str">
            <v>0</v>
          </cell>
          <cell r="AT779" t="str">
            <v>0</v>
          </cell>
          <cell r="AU779" t="str">
            <v>062</v>
          </cell>
          <cell r="AV779" t="str">
            <v>DINAS PENDIDIKAN - PPPK</v>
          </cell>
          <cell r="AW779" t="str">
            <v>SDN SUNGAI ANDAI 03</v>
          </cell>
          <cell r="AX779" t="str">
            <v>U - 49</v>
          </cell>
        </row>
        <row r="780">
          <cell r="A780" t="str">
            <v>199611242022212004</v>
          </cell>
          <cell r="B780" t="str">
            <v>PUTRI DIAN NURANI, S.Pd</v>
          </cell>
          <cell r="C780" t="str">
            <v>6371046411960011</v>
          </cell>
          <cell r="D780" t="str">
            <v>24-Nov-96</v>
          </cell>
          <cell r="F780" t="str">
            <v>JFU</v>
          </cell>
          <cell r="G780" t="str">
            <v>00</v>
          </cell>
          <cell r="H780" t="str">
            <v>III/a</v>
          </cell>
          <cell r="I780" t="str">
            <v>P3K</v>
          </cell>
          <cell r="K780" t="str">
            <v>TIDAK</v>
          </cell>
          <cell r="N780" t="str">
            <v>122</v>
          </cell>
          <cell r="O780" t="str">
            <v>BPD KALSEL</v>
          </cell>
          <cell r="P780" t="str">
            <v>901905679731000</v>
          </cell>
          <cell r="Q780" t="str">
            <v>0170301039461</v>
          </cell>
          <cell r="R780" t="str">
            <v>T0</v>
          </cell>
          <cell r="S780">
            <v>0</v>
          </cell>
          <cell r="T780">
            <v>0</v>
          </cell>
          <cell r="U780" t="str">
            <v>0</v>
          </cell>
          <cell r="V780">
            <v>2966500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185000</v>
          </cell>
          <cell r="AD780">
            <v>72420</v>
          </cell>
          <cell r="AE780">
            <v>0</v>
          </cell>
          <cell r="AF780">
            <v>6</v>
          </cell>
          <cell r="AG780">
            <v>126060</v>
          </cell>
          <cell r="AH780">
            <v>7120</v>
          </cell>
          <cell r="AI780">
            <v>21359</v>
          </cell>
          <cell r="AJ780">
            <v>96411</v>
          </cell>
          <cell r="AK780" t="str">
            <v>0</v>
          </cell>
          <cell r="AL780">
            <v>31515</v>
          </cell>
          <cell r="AM780">
            <v>0</v>
          </cell>
          <cell r="AN780" t="str">
            <v>0</v>
          </cell>
          <cell r="AO780">
            <v>282465</v>
          </cell>
          <cell r="AP780">
            <v>3096000</v>
          </cell>
          <cell r="AQ780">
            <v>0</v>
          </cell>
          <cell r="AR780">
            <v>0</v>
          </cell>
          <cell r="AS780" t="str">
            <v>0</v>
          </cell>
          <cell r="AT780" t="str">
            <v>0</v>
          </cell>
          <cell r="AU780" t="str">
            <v>062</v>
          </cell>
          <cell r="AV780" t="str">
            <v>DINAS PENDIDIKAN - PPPK</v>
          </cell>
          <cell r="AW780" t="str">
            <v>SDN SUNGAI ANDAI 03</v>
          </cell>
          <cell r="AX780" t="str">
            <v>U - 49</v>
          </cell>
        </row>
        <row r="781">
          <cell r="A781" t="str">
            <v>199612152022211004</v>
          </cell>
          <cell r="B781" t="str">
            <v>MUHAMMAD RAFIQI HIDAYAT, S.Pd</v>
          </cell>
          <cell r="C781" t="str">
            <v>6371021512960005</v>
          </cell>
          <cell r="D781" t="str">
            <v>15-Dec-96</v>
          </cell>
          <cell r="F781" t="str">
            <v>JFU</v>
          </cell>
          <cell r="G781" t="str">
            <v>00</v>
          </cell>
          <cell r="H781" t="str">
            <v>III/a</v>
          </cell>
          <cell r="I781" t="str">
            <v>P3K</v>
          </cell>
          <cell r="K781" t="str">
            <v>YA</v>
          </cell>
          <cell r="L781" t="str">
            <v/>
          </cell>
          <cell r="M781" t="str">
            <v>NOOR AZIZAH, S.M</v>
          </cell>
          <cell r="N781" t="str">
            <v>122</v>
          </cell>
          <cell r="O781" t="str">
            <v>BPD KALSEL</v>
          </cell>
          <cell r="P781" t="str">
            <v>938177029736000</v>
          </cell>
          <cell r="Q781" t="str">
            <v>0310319035109</v>
          </cell>
          <cell r="R781" t="str">
            <v>K2</v>
          </cell>
          <cell r="S781">
            <v>1</v>
          </cell>
          <cell r="T781">
            <v>1</v>
          </cell>
          <cell r="U781" t="str">
            <v>2</v>
          </cell>
          <cell r="V781">
            <v>2966500</v>
          </cell>
          <cell r="W781">
            <v>296650</v>
          </cell>
          <cell r="X781">
            <v>59330</v>
          </cell>
          <cell r="Y781">
            <v>355980</v>
          </cell>
          <cell r="Z781">
            <v>0</v>
          </cell>
          <cell r="AA781">
            <v>0</v>
          </cell>
          <cell r="AB781">
            <v>0</v>
          </cell>
          <cell r="AC781">
            <v>185000</v>
          </cell>
          <cell r="AD781">
            <v>217260</v>
          </cell>
          <cell r="AE781">
            <v>0</v>
          </cell>
          <cell r="AF781">
            <v>16</v>
          </cell>
          <cell r="AG781">
            <v>140299</v>
          </cell>
          <cell r="AH781">
            <v>7120</v>
          </cell>
          <cell r="AI781">
            <v>21359</v>
          </cell>
          <cell r="AJ781">
            <v>107981</v>
          </cell>
          <cell r="AK781" t="str">
            <v>0</v>
          </cell>
          <cell r="AL781">
            <v>35075</v>
          </cell>
          <cell r="AM781">
            <v>0</v>
          </cell>
          <cell r="AN781" t="str">
            <v>0</v>
          </cell>
          <cell r="AO781">
            <v>311834</v>
          </cell>
          <cell r="AP781">
            <v>3581700</v>
          </cell>
          <cell r="AQ781">
            <v>0</v>
          </cell>
          <cell r="AR781">
            <v>0</v>
          </cell>
          <cell r="AS781" t="str">
            <v>0</v>
          </cell>
          <cell r="AT781" t="str">
            <v>0</v>
          </cell>
          <cell r="AU781" t="str">
            <v>062</v>
          </cell>
          <cell r="AV781" t="str">
            <v>DINAS PENDIDIKAN - PPPK</v>
          </cell>
          <cell r="AW781" t="str">
            <v>SDN SUNGAI ANDAI 03</v>
          </cell>
          <cell r="AX781" t="str">
            <v>U - 49</v>
          </cell>
        </row>
        <row r="782">
          <cell r="A782" t="str">
            <v>199612312022212007</v>
          </cell>
          <cell r="B782" t="str">
            <v>RAHMIYANTI, S.Pd.</v>
          </cell>
          <cell r="C782" t="str">
            <v>6371047112960007</v>
          </cell>
          <cell r="D782" t="str">
            <v>31-Dec-96</v>
          </cell>
          <cell r="F782" t="str">
            <v>JFU</v>
          </cell>
          <cell r="G782" t="str">
            <v>00</v>
          </cell>
          <cell r="H782" t="str">
            <v>III/a</v>
          </cell>
          <cell r="I782" t="str">
            <v>P3K</v>
          </cell>
          <cell r="K782" t="str">
            <v>TIDAK</v>
          </cell>
          <cell r="N782" t="str">
            <v>122</v>
          </cell>
          <cell r="O782" t="str">
            <v>BPD KALSEL</v>
          </cell>
          <cell r="P782" t="str">
            <v>901906792731000</v>
          </cell>
          <cell r="Q782" t="str">
            <v>0170301054520</v>
          </cell>
          <cell r="R782" t="str">
            <v>T0</v>
          </cell>
          <cell r="S782">
            <v>0</v>
          </cell>
          <cell r="T782">
            <v>0</v>
          </cell>
          <cell r="U782" t="str">
            <v>0</v>
          </cell>
          <cell r="V782">
            <v>2966500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185000</v>
          </cell>
          <cell r="AD782">
            <v>72420</v>
          </cell>
          <cell r="AE782">
            <v>0</v>
          </cell>
          <cell r="AF782">
            <v>6</v>
          </cell>
          <cell r="AG782">
            <v>126060</v>
          </cell>
          <cell r="AH782">
            <v>7120</v>
          </cell>
          <cell r="AI782">
            <v>21359</v>
          </cell>
          <cell r="AJ782">
            <v>96411</v>
          </cell>
          <cell r="AK782" t="str">
            <v>0</v>
          </cell>
          <cell r="AL782">
            <v>31515</v>
          </cell>
          <cell r="AM782">
            <v>0</v>
          </cell>
          <cell r="AN782" t="str">
            <v>0</v>
          </cell>
          <cell r="AO782">
            <v>282465</v>
          </cell>
          <cell r="AP782">
            <v>3096000</v>
          </cell>
          <cell r="AQ782">
            <v>0</v>
          </cell>
          <cell r="AR782">
            <v>0</v>
          </cell>
          <cell r="AS782" t="str">
            <v>0</v>
          </cell>
          <cell r="AT782" t="str">
            <v>0</v>
          </cell>
          <cell r="AU782" t="str">
            <v>062</v>
          </cell>
          <cell r="AV782" t="str">
            <v>DINAS PENDIDIKAN - PPPK</v>
          </cell>
          <cell r="AW782" t="str">
            <v>SDN SUNGAI ANDAI 03</v>
          </cell>
          <cell r="AX782" t="str">
            <v>U - 49</v>
          </cell>
        </row>
        <row r="783">
          <cell r="A783" t="str">
            <v>199706272022212003</v>
          </cell>
          <cell r="B783" t="str">
            <v>KHAIRINA AMALIA, S.Pd.</v>
          </cell>
          <cell r="C783" t="str">
            <v>6371046706970003</v>
          </cell>
          <cell r="D783" t="str">
            <v>27-Jun-97</v>
          </cell>
          <cell r="F783" t="str">
            <v>JFU</v>
          </cell>
          <cell r="G783" t="str">
            <v>00</v>
          </cell>
          <cell r="H783" t="str">
            <v>III/a</v>
          </cell>
          <cell r="I783" t="str">
            <v>P3K</v>
          </cell>
          <cell r="K783" t="str">
            <v>TIDAK</v>
          </cell>
          <cell r="N783" t="str">
            <v>122</v>
          </cell>
          <cell r="O783" t="str">
            <v>BPD KALSEL</v>
          </cell>
          <cell r="P783" t="str">
            <v>439099870731000</v>
          </cell>
          <cell r="Q783" t="str">
            <v>3200581759</v>
          </cell>
          <cell r="R783" t="str">
            <v>T0</v>
          </cell>
          <cell r="S783">
            <v>0</v>
          </cell>
          <cell r="T783">
            <v>0</v>
          </cell>
          <cell r="U783" t="str">
            <v>0</v>
          </cell>
          <cell r="V783">
            <v>2966500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185000</v>
          </cell>
          <cell r="AD783">
            <v>72420</v>
          </cell>
          <cell r="AE783">
            <v>0</v>
          </cell>
          <cell r="AF783">
            <v>6</v>
          </cell>
          <cell r="AG783">
            <v>126060</v>
          </cell>
          <cell r="AH783">
            <v>7120</v>
          </cell>
          <cell r="AI783">
            <v>21359</v>
          </cell>
          <cell r="AJ783">
            <v>96411</v>
          </cell>
          <cell r="AK783" t="str">
            <v>0</v>
          </cell>
          <cell r="AL783">
            <v>31515</v>
          </cell>
          <cell r="AM783">
            <v>0</v>
          </cell>
          <cell r="AN783" t="str">
            <v>0</v>
          </cell>
          <cell r="AO783">
            <v>282465</v>
          </cell>
          <cell r="AP783">
            <v>3096000</v>
          </cell>
          <cell r="AQ783">
            <v>0</v>
          </cell>
          <cell r="AR783">
            <v>0</v>
          </cell>
          <cell r="AS783" t="str">
            <v>0</v>
          </cell>
          <cell r="AT783" t="str">
            <v>0</v>
          </cell>
          <cell r="AU783" t="str">
            <v>062</v>
          </cell>
          <cell r="AV783" t="str">
            <v>DINAS PENDIDIKAN - PPPK</v>
          </cell>
          <cell r="AW783" t="str">
            <v>SDN SUNGAI ANDAI 03</v>
          </cell>
          <cell r="AX783" t="str">
            <v>U - 49</v>
          </cell>
        </row>
        <row r="784">
          <cell r="A784" t="str">
            <v>199708242022212002</v>
          </cell>
          <cell r="B784" t="str">
            <v>INDA AULIA AZMI, S.Pd</v>
          </cell>
          <cell r="C784" t="str">
            <v>6302066408970004</v>
          </cell>
          <cell r="D784" t="str">
            <v>24-Aug-97</v>
          </cell>
          <cell r="F784" t="str">
            <v>JFU</v>
          </cell>
          <cell r="G784" t="str">
            <v>00</v>
          </cell>
          <cell r="H784" t="str">
            <v>III/a</v>
          </cell>
          <cell r="I784" t="str">
            <v>P3K</v>
          </cell>
          <cell r="K784" t="str">
            <v>TIDAK</v>
          </cell>
          <cell r="N784" t="str">
            <v>122</v>
          </cell>
          <cell r="O784" t="str">
            <v>BPD KALSEL</v>
          </cell>
          <cell r="P784" t="str">
            <v>966453615731000</v>
          </cell>
          <cell r="Q784" t="str">
            <v>3200582488</v>
          </cell>
          <cell r="R784" t="str">
            <v>T0</v>
          </cell>
          <cell r="S784">
            <v>0</v>
          </cell>
          <cell r="T784">
            <v>0</v>
          </cell>
          <cell r="U784" t="str">
            <v>0</v>
          </cell>
          <cell r="V784">
            <v>2966500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185000</v>
          </cell>
          <cell r="AD784">
            <v>72420</v>
          </cell>
          <cell r="AE784">
            <v>0</v>
          </cell>
          <cell r="AF784">
            <v>6</v>
          </cell>
          <cell r="AG784">
            <v>126060</v>
          </cell>
          <cell r="AH784">
            <v>7120</v>
          </cell>
          <cell r="AI784">
            <v>21359</v>
          </cell>
          <cell r="AJ784">
            <v>96411</v>
          </cell>
          <cell r="AK784" t="str">
            <v>0</v>
          </cell>
          <cell r="AL784">
            <v>31515</v>
          </cell>
          <cell r="AM784">
            <v>0</v>
          </cell>
          <cell r="AN784" t="str">
            <v>0</v>
          </cell>
          <cell r="AO784">
            <v>282465</v>
          </cell>
          <cell r="AP784">
            <v>3096000</v>
          </cell>
          <cell r="AQ784">
            <v>0</v>
          </cell>
          <cell r="AR784">
            <v>0</v>
          </cell>
          <cell r="AS784" t="str">
            <v>0</v>
          </cell>
          <cell r="AT784" t="str">
            <v>0</v>
          </cell>
          <cell r="AU784" t="str">
            <v>062</v>
          </cell>
          <cell r="AV784" t="str">
            <v>DINAS PENDIDIKAN - PPPK</v>
          </cell>
          <cell r="AW784" t="str">
            <v>SDN SUNGAI ANDAI 03</v>
          </cell>
          <cell r="AX784" t="str">
            <v>U - 49</v>
          </cell>
        </row>
        <row r="785">
          <cell r="A785" t="str">
            <v>199802062022212004</v>
          </cell>
          <cell r="B785" t="str">
            <v>MAULY THERYIKA FENTI FIDIYANTI, S.Pd.</v>
          </cell>
          <cell r="C785" t="str">
            <v>6301094602980004</v>
          </cell>
          <cell r="D785" t="str">
            <v>06-Feb-98</v>
          </cell>
          <cell r="F785" t="str">
            <v>JFU</v>
          </cell>
          <cell r="G785" t="str">
            <v>00</v>
          </cell>
          <cell r="H785" t="str">
            <v>III/a</v>
          </cell>
          <cell r="I785" t="str">
            <v>P3K</v>
          </cell>
          <cell r="K785" t="str">
            <v>YA</v>
          </cell>
          <cell r="L785" t="str">
            <v/>
          </cell>
          <cell r="M785" t="str">
            <v>YUWONO UTOMO</v>
          </cell>
          <cell r="N785" t="str">
            <v>122</v>
          </cell>
          <cell r="O785" t="str">
            <v>BPD KALSEL</v>
          </cell>
          <cell r="P785" t="str">
            <v>966611584732000</v>
          </cell>
          <cell r="Q785" t="str">
            <v>3200581686</v>
          </cell>
          <cell r="R785" t="str">
            <v>K1</v>
          </cell>
          <cell r="S785">
            <v>0</v>
          </cell>
          <cell r="T785">
            <v>1</v>
          </cell>
          <cell r="U785" t="str">
            <v>1</v>
          </cell>
          <cell r="V785">
            <v>2966500</v>
          </cell>
          <cell r="W785">
            <v>296650</v>
          </cell>
          <cell r="X785">
            <v>0</v>
          </cell>
          <cell r="Y785">
            <v>296650</v>
          </cell>
          <cell r="Z785">
            <v>0</v>
          </cell>
          <cell r="AA785">
            <v>0</v>
          </cell>
          <cell r="AB785">
            <v>0</v>
          </cell>
          <cell r="AC785">
            <v>185000</v>
          </cell>
          <cell r="AD785">
            <v>144840</v>
          </cell>
          <cell r="AE785">
            <v>0</v>
          </cell>
          <cell r="AF785">
            <v>44</v>
          </cell>
          <cell r="AG785">
            <v>137926</v>
          </cell>
          <cell r="AH785">
            <v>7120</v>
          </cell>
          <cell r="AI785">
            <v>21359</v>
          </cell>
          <cell r="AJ785">
            <v>106052</v>
          </cell>
          <cell r="AK785" t="str">
            <v>0</v>
          </cell>
          <cell r="AL785">
            <v>34482</v>
          </cell>
          <cell r="AM785">
            <v>0</v>
          </cell>
          <cell r="AN785" t="str">
            <v>0</v>
          </cell>
          <cell r="AO785">
            <v>306939</v>
          </cell>
          <cell r="AP785">
            <v>3452500</v>
          </cell>
          <cell r="AQ785">
            <v>0</v>
          </cell>
          <cell r="AR785">
            <v>0</v>
          </cell>
          <cell r="AS785" t="str">
            <v>0</v>
          </cell>
          <cell r="AT785" t="str">
            <v>0</v>
          </cell>
          <cell r="AU785" t="str">
            <v>062</v>
          </cell>
          <cell r="AV785" t="str">
            <v>DINAS PENDIDIKAN - PPPK</v>
          </cell>
          <cell r="AW785" t="str">
            <v>SDN SUNGAI ANDAI 03</v>
          </cell>
          <cell r="AX785" t="str">
            <v>U - 49</v>
          </cell>
        </row>
        <row r="786">
          <cell r="A786" t="str">
            <v>199806132022212005</v>
          </cell>
          <cell r="B786" t="str">
            <v>MAULIDA SARI, S.Pd.</v>
          </cell>
          <cell r="C786" t="str">
            <v>6371055306980006</v>
          </cell>
          <cell r="D786" t="str">
            <v>13-Jun-98</v>
          </cell>
          <cell r="F786" t="str">
            <v>JFU</v>
          </cell>
          <cell r="G786" t="str">
            <v>00</v>
          </cell>
          <cell r="H786" t="str">
            <v>III/a</v>
          </cell>
          <cell r="I786" t="str">
            <v>P3K</v>
          </cell>
          <cell r="K786" t="str">
            <v>TIDAK</v>
          </cell>
          <cell r="N786" t="str">
            <v>122</v>
          </cell>
          <cell r="O786" t="str">
            <v>BPD KALSEL</v>
          </cell>
          <cell r="P786" t="str">
            <v>966637332731000</v>
          </cell>
          <cell r="Q786" t="str">
            <v>3200582496</v>
          </cell>
          <cell r="R786" t="str">
            <v>T0</v>
          </cell>
          <cell r="S786">
            <v>0</v>
          </cell>
          <cell r="T786">
            <v>0</v>
          </cell>
          <cell r="U786" t="str">
            <v>0</v>
          </cell>
          <cell r="V786">
            <v>2966500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185000</v>
          </cell>
          <cell r="AD786">
            <v>72420</v>
          </cell>
          <cell r="AE786">
            <v>0</v>
          </cell>
          <cell r="AF786">
            <v>6</v>
          </cell>
          <cell r="AG786">
            <v>126060</v>
          </cell>
          <cell r="AH786">
            <v>7120</v>
          </cell>
          <cell r="AI786">
            <v>21359</v>
          </cell>
          <cell r="AJ786">
            <v>96411</v>
          </cell>
          <cell r="AK786" t="str">
            <v>0</v>
          </cell>
          <cell r="AL786">
            <v>31515</v>
          </cell>
          <cell r="AM786">
            <v>0</v>
          </cell>
          <cell r="AN786" t="str">
            <v>0</v>
          </cell>
          <cell r="AO786">
            <v>282465</v>
          </cell>
          <cell r="AP786">
            <v>3096000</v>
          </cell>
          <cell r="AQ786">
            <v>0</v>
          </cell>
          <cell r="AR786">
            <v>0</v>
          </cell>
          <cell r="AS786" t="str">
            <v>0</v>
          </cell>
          <cell r="AT786" t="str">
            <v>0</v>
          </cell>
          <cell r="AU786" t="str">
            <v>062</v>
          </cell>
          <cell r="AV786" t="str">
            <v>DINAS PENDIDIKAN - PPPK</v>
          </cell>
          <cell r="AW786" t="str">
            <v>SDN SUNGAI ANDAI 03</v>
          </cell>
          <cell r="AX786" t="str">
            <v>U - 49</v>
          </cell>
        </row>
        <row r="787">
          <cell r="A787" t="str">
            <v>196807032022212004</v>
          </cell>
          <cell r="B787" t="str">
            <v>ANA MAHRAYANI, S.Pd</v>
          </cell>
          <cell r="C787" t="str">
            <v>6371044307680010</v>
          </cell>
          <cell r="D787" t="str">
            <v>03-Jul-68</v>
          </cell>
          <cell r="F787" t="str">
            <v>JFU</v>
          </cell>
          <cell r="G787" t="str">
            <v>00</v>
          </cell>
          <cell r="H787" t="str">
            <v>III/a</v>
          </cell>
          <cell r="I787" t="str">
            <v>P3K</v>
          </cell>
          <cell r="K787" t="str">
            <v>TIDAK</v>
          </cell>
          <cell r="N787" t="str">
            <v>122</v>
          </cell>
          <cell r="O787" t="str">
            <v>BPD KALSEL</v>
          </cell>
          <cell r="P787" t="str">
            <v>149521445731000</v>
          </cell>
          <cell r="Q787" t="str">
            <v>3200507931</v>
          </cell>
          <cell r="R787" t="str">
            <v>T1</v>
          </cell>
          <cell r="S787">
            <v>1</v>
          </cell>
          <cell r="T787">
            <v>0</v>
          </cell>
          <cell r="U787" t="str">
            <v>1</v>
          </cell>
          <cell r="V787">
            <v>2966500</v>
          </cell>
          <cell r="W787">
            <v>0</v>
          </cell>
          <cell r="X787">
            <v>59330</v>
          </cell>
          <cell r="Y787">
            <v>59330</v>
          </cell>
          <cell r="Z787">
            <v>0</v>
          </cell>
          <cell r="AA787">
            <v>0</v>
          </cell>
          <cell r="AB787">
            <v>0</v>
          </cell>
          <cell r="AC787">
            <v>185000</v>
          </cell>
          <cell r="AD787">
            <v>144840</v>
          </cell>
          <cell r="AE787">
            <v>0</v>
          </cell>
          <cell r="AF787">
            <v>77</v>
          </cell>
          <cell r="AG787">
            <v>128433</v>
          </cell>
          <cell r="AH787">
            <v>7120</v>
          </cell>
          <cell r="AI787">
            <v>21359</v>
          </cell>
          <cell r="AJ787">
            <v>98339</v>
          </cell>
          <cell r="AK787" t="str">
            <v>0</v>
          </cell>
          <cell r="AL787">
            <v>32108</v>
          </cell>
          <cell r="AM787">
            <v>0</v>
          </cell>
          <cell r="AN787" t="str">
            <v>0</v>
          </cell>
          <cell r="AO787">
            <v>287359</v>
          </cell>
          <cell r="AP787">
            <v>3225300</v>
          </cell>
          <cell r="AQ787">
            <v>0</v>
          </cell>
          <cell r="AR787">
            <v>0</v>
          </cell>
          <cell r="AS787" t="str">
            <v>0</v>
          </cell>
          <cell r="AT787" t="str">
            <v>0</v>
          </cell>
          <cell r="AU787" t="str">
            <v>062</v>
          </cell>
          <cell r="AV787" t="str">
            <v>DINAS PENDIDIKAN - PPPK</v>
          </cell>
          <cell r="AW787" t="str">
            <v>SDN SUNGAI ANDAI 04</v>
          </cell>
          <cell r="AX787" t="str">
            <v>U - 51</v>
          </cell>
        </row>
        <row r="788">
          <cell r="A788" t="str">
            <v>196807072022211002</v>
          </cell>
          <cell r="B788" t="str">
            <v>FAUZUL KABIR, S.Pd</v>
          </cell>
          <cell r="C788" t="str">
            <v>6304050707680001</v>
          </cell>
          <cell r="D788" t="str">
            <v>07-Jul-68</v>
          </cell>
          <cell r="F788" t="str">
            <v>JFU</v>
          </cell>
          <cell r="G788" t="str">
            <v>00</v>
          </cell>
          <cell r="H788" t="str">
            <v>III/a</v>
          </cell>
          <cell r="I788" t="str">
            <v>P3K</v>
          </cell>
          <cell r="K788" t="str">
            <v>YA</v>
          </cell>
          <cell r="M788" t="str">
            <v>SITI AISYAH</v>
          </cell>
          <cell r="N788" t="str">
            <v>122</v>
          </cell>
          <cell r="O788" t="str">
            <v>BPD KALSEL</v>
          </cell>
          <cell r="P788" t="str">
            <v>167407030731000</v>
          </cell>
          <cell r="Q788" t="str">
            <v>3200514385</v>
          </cell>
          <cell r="R788" t="str">
            <v>K1</v>
          </cell>
          <cell r="S788">
            <v>0</v>
          </cell>
          <cell r="T788">
            <v>1</v>
          </cell>
          <cell r="U788" t="str">
            <v>1</v>
          </cell>
          <cell r="V788">
            <v>2966500</v>
          </cell>
          <cell r="W788">
            <v>296650</v>
          </cell>
          <cell r="X788">
            <v>0</v>
          </cell>
          <cell r="Y788">
            <v>296650</v>
          </cell>
          <cell r="Z788">
            <v>0</v>
          </cell>
          <cell r="AA788">
            <v>0</v>
          </cell>
          <cell r="AB788">
            <v>0</v>
          </cell>
          <cell r="AC788">
            <v>185000</v>
          </cell>
          <cell r="AD788">
            <v>144840</v>
          </cell>
          <cell r="AE788">
            <v>0</v>
          </cell>
          <cell r="AF788">
            <v>44</v>
          </cell>
          <cell r="AG788">
            <v>137926</v>
          </cell>
          <cell r="AH788">
            <v>7120</v>
          </cell>
          <cell r="AI788">
            <v>21359</v>
          </cell>
          <cell r="AJ788">
            <v>106052</v>
          </cell>
          <cell r="AK788" t="str">
            <v>0</v>
          </cell>
          <cell r="AL788">
            <v>34482</v>
          </cell>
          <cell r="AM788">
            <v>0</v>
          </cell>
          <cell r="AN788" t="str">
            <v>0</v>
          </cell>
          <cell r="AO788">
            <v>306939</v>
          </cell>
          <cell r="AP788">
            <v>3452500</v>
          </cell>
          <cell r="AQ788">
            <v>0</v>
          </cell>
          <cell r="AR788">
            <v>0</v>
          </cell>
          <cell r="AS788" t="str">
            <v>0</v>
          </cell>
          <cell r="AT788" t="str">
            <v>0</v>
          </cell>
          <cell r="AU788" t="str">
            <v>062</v>
          </cell>
          <cell r="AV788" t="str">
            <v>DINAS PENDIDIKAN - PPPK</v>
          </cell>
          <cell r="AW788" t="str">
            <v>SDN SUNGAI ANDAI 04</v>
          </cell>
          <cell r="AX788" t="str">
            <v>U - 51</v>
          </cell>
        </row>
        <row r="789">
          <cell r="A789" t="str">
            <v>197205232022212002</v>
          </cell>
          <cell r="B789" t="str">
            <v>RODIAH, S.Pd</v>
          </cell>
          <cell r="C789" t="str">
            <v>6371026305720004</v>
          </cell>
          <cell r="D789" t="str">
            <v>23-May-72</v>
          </cell>
          <cell r="F789" t="str">
            <v>JFU</v>
          </cell>
          <cell r="G789" t="str">
            <v>00</v>
          </cell>
          <cell r="H789" t="str">
            <v>III/a</v>
          </cell>
          <cell r="I789" t="str">
            <v>P3K</v>
          </cell>
          <cell r="K789" t="str">
            <v>YA</v>
          </cell>
          <cell r="M789" t="str">
            <v>ISYA ANSYARI</v>
          </cell>
          <cell r="N789" t="str">
            <v>122</v>
          </cell>
          <cell r="O789" t="str">
            <v>BPD KALSEL</v>
          </cell>
          <cell r="P789" t="str">
            <v>165275876731000</v>
          </cell>
          <cell r="Q789" t="str">
            <v>3200510975</v>
          </cell>
          <cell r="R789" t="str">
            <v>K3</v>
          </cell>
          <cell r="S789">
            <v>2</v>
          </cell>
          <cell r="T789">
            <v>1</v>
          </cell>
          <cell r="U789" t="str">
            <v>3</v>
          </cell>
          <cell r="V789">
            <v>2966500</v>
          </cell>
          <cell r="W789">
            <v>296650</v>
          </cell>
          <cell r="X789">
            <v>118660</v>
          </cell>
          <cell r="Y789">
            <v>415310</v>
          </cell>
          <cell r="Z789">
            <v>0</v>
          </cell>
          <cell r="AA789">
            <v>0</v>
          </cell>
          <cell r="AB789">
            <v>0</v>
          </cell>
          <cell r="AC789">
            <v>185000</v>
          </cell>
          <cell r="AD789">
            <v>289680</v>
          </cell>
          <cell r="AE789">
            <v>0</v>
          </cell>
          <cell r="AF789">
            <v>87</v>
          </cell>
          <cell r="AG789">
            <v>142672</v>
          </cell>
          <cell r="AH789">
            <v>7120</v>
          </cell>
          <cell r="AI789">
            <v>21359</v>
          </cell>
          <cell r="AJ789">
            <v>109909</v>
          </cell>
          <cell r="AK789" t="str">
            <v>0</v>
          </cell>
          <cell r="AL789">
            <v>35668</v>
          </cell>
          <cell r="AM789">
            <v>0</v>
          </cell>
          <cell r="AN789" t="str">
            <v>0</v>
          </cell>
          <cell r="AO789">
            <v>316728</v>
          </cell>
          <cell r="AP789">
            <v>3711000</v>
          </cell>
          <cell r="AQ789">
            <v>0</v>
          </cell>
          <cell r="AR789">
            <v>0</v>
          </cell>
          <cell r="AS789" t="str">
            <v>0</v>
          </cell>
          <cell r="AT789" t="str">
            <v>0</v>
          </cell>
          <cell r="AU789" t="str">
            <v>062</v>
          </cell>
          <cell r="AV789" t="str">
            <v>DINAS PENDIDIKAN - PPPK</v>
          </cell>
          <cell r="AW789" t="str">
            <v>SDN SUNGAI ANDAI 04</v>
          </cell>
          <cell r="AX789" t="str">
            <v>U - 51</v>
          </cell>
        </row>
        <row r="790">
          <cell r="A790" t="str">
            <v>197512202022212005</v>
          </cell>
          <cell r="B790" t="str">
            <v>TA'ALIMAH, S.Ag</v>
          </cell>
          <cell r="C790" t="str">
            <v>6371056012750003</v>
          </cell>
          <cell r="D790" t="str">
            <v>20-Dec-75</v>
          </cell>
          <cell r="F790" t="str">
            <v>JFU</v>
          </cell>
          <cell r="G790" t="str">
            <v>00</v>
          </cell>
          <cell r="H790" t="str">
            <v>III/a</v>
          </cell>
          <cell r="I790" t="str">
            <v>P3K</v>
          </cell>
          <cell r="K790" t="str">
            <v>TIDAK</v>
          </cell>
          <cell r="N790" t="str">
            <v>122</v>
          </cell>
          <cell r="O790" t="str">
            <v>BPD KALSEL</v>
          </cell>
          <cell r="P790" t="str">
            <v>167357284731000</v>
          </cell>
          <cell r="Q790" t="str">
            <v>3200519727</v>
          </cell>
          <cell r="R790" t="str">
            <v>T0</v>
          </cell>
          <cell r="S790">
            <v>0</v>
          </cell>
          <cell r="T790">
            <v>0</v>
          </cell>
          <cell r="U790" t="str">
            <v>0</v>
          </cell>
          <cell r="V790">
            <v>2966500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185000</v>
          </cell>
          <cell r="AD790">
            <v>72420</v>
          </cell>
          <cell r="AE790">
            <v>0</v>
          </cell>
          <cell r="AF790">
            <v>6</v>
          </cell>
          <cell r="AG790">
            <v>126060</v>
          </cell>
          <cell r="AH790">
            <v>7120</v>
          </cell>
          <cell r="AI790">
            <v>21359</v>
          </cell>
          <cell r="AJ790">
            <v>96411</v>
          </cell>
          <cell r="AK790" t="str">
            <v>0</v>
          </cell>
          <cell r="AL790">
            <v>31515</v>
          </cell>
          <cell r="AM790">
            <v>0</v>
          </cell>
          <cell r="AN790" t="str">
            <v>0</v>
          </cell>
          <cell r="AO790">
            <v>282465</v>
          </cell>
          <cell r="AP790">
            <v>3096000</v>
          </cell>
          <cell r="AQ790">
            <v>0</v>
          </cell>
          <cell r="AR790">
            <v>0</v>
          </cell>
          <cell r="AS790" t="str">
            <v>0</v>
          </cell>
          <cell r="AT790" t="str">
            <v>0</v>
          </cell>
          <cell r="AU790" t="str">
            <v>062</v>
          </cell>
          <cell r="AV790" t="str">
            <v>DINAS PENDIDIKAN - PPPK</v>
          </cell>
          <cell r="AW790" t="str">
            <v>SDN SUNGAI ANDAI 04</v>
          </cell>
          <cell r="AX790" t="str">
            <v>U - 51</v>
          </cell>
        </row>
        <row r="791">
          <cell r="A791" t="str">
            <v>198305072022212020</v>
          </cell>
          <cell r="B791" t="str">
            <v>IDA SUSANTI, S.Pd</v>
          </cell>
          <cell r="C791" t="str">
            <v>6371034705830017</v>
          </cell>
          <cell r="D791" t="str">
            <v>07-May-83</v>
          </cell>
          <cell r="F791" t="str">
            <v>JFU</v>
          </cell>
          <cell r="G791" t="str">
            <v>00</v>
          </cell>
          <cell r="H791" t="str">
            <v>III/a</v>
          </cell>
          <cell r="I791" t="str">
            <v>P3K</v>
          </cell>
          <cell r="K791" t="str">
            <v>YA</v>
          </cell>
          <cell r="M791" t="str">
            <v>IQRA A. SYARIF, S.PD</v>
          </cell>
          <cell r="N791" t="str">
            <v>122</v>
          </cell>
          <cell r="O791" t="str">
            <v>BPD KALSEL</v>
          </cell>
          <cell r="P791" t="str">
            <v>164555120731000</v>
          </cell>
          <cell r="Q791" t="str">
            <v>3200503189</v>
          </cell>
          <cell r="R791" t="str">
            <v>K3</v>
          </cell>
          <cell r="S791">
            <v>2</v>
          </cell>
          <cell r="T791">
            <v>1</v>
          </cell>
          <cell r="U791" t="str">
            <v>3</v>
          </cell>
          <cell r="V791">
            <v>2966500</v>
          </cell>
          <cell r="W791">
            <v>296650</v>
          </cell>
          <cell r="X791">
            <v>118660</v>
          </cell>
          <cell r="Y791">
            <v>415310</v>
          </cell>
          <cell r="Z791">
            <v>0</v>
          </cell>
          <cell r="AA791">
            <v>0</v>
          </cell>
          <cell r="AB791">
            <v>0</v>
          </cell>
          <cell r="AC791">
            <v>185000</v>
          </cell>
          <cell r="AD791">
            <v>289680</v>
          </cell>
          <cell r="AE791">
            <v>0</v>
          </cell>
          <cell r="AF791">
            <v>87</v>
          </cell>
          <cell r="AG791">
            <v>142672</v>
          </cell>
          <cell r="AH791">
            <v>7120</v>
          </cell>
          <cell r="AI791">
            <v>21359</v>
          </cell>
          <cell r="AJ791">
            <v>109909</v>
          </cell>
          <cell r="AK791" t="str">
            <v>0</v>
          </cell>
          <cell r="AL791">
            <v>35668</v>
          </cell>
          <cell r="AM791">
            <v>0</v>
          </cell>
          <cell r="AN791" t="str">
            <v>0</v>
          </cell>
          <cell r="AO791">
            <v>316728</v>
          </cell>
          <cell r="AP791">
            <v>3711000</v>
          </cell>
          <cell r="AQ791">
            <v>0</v>
          </cell>
          <cell r="AR791">
            <v>0</v>
          </cell>
          <cell r="AS791" t="str">
            <v>0</v>
          </cell>
          <cell r="AT791" t="str">
            <v>0</v>
          </cell>
          <cell r="AU791" t="str">
            <v>062</v>
          </cell>
          <cell r="AV791" t="str">
            <v>DINAS PENDIDIKAN - PPPK</v>
          </cell>
          <cell r="AW791" t="str">
            <v>SDN SUNGAI ANDAI 04</v>
          </cell>
          <cell r="AX791" t="str">
            <v>U - 51</v>
          </cell>
        </row>
        <row r="792">
          <cell r="A792" t="str">
            <v>199109112022212006</v>
          </cell>
          <cell r="B792" t="str">
            <v>EKA SEPTIA MAULIDA ARLAYANTI, S.Pd</v>
          </cell>
          <cell r="C792" t="str">
            <v>6301015109910003</v>
          </cell>
          <cell r="D792" t="str">
            <v>11-Sep-91</v>
          </cell>
          <cell r="F792" t="str">
            <v>JFU</v>
          </cell>
          <cell r="G792" t="str">
            <v>00</v>
          </cell>
          <cell r="H792" t="str">
            <v>III/a</v>
          </cell>
          <cell r="I792" t="str">
            <v>P3K</v>
          </cell>
          <cell r="K792" t="str">
            <v>YA</v>
          </cell>
          <cell r="M792" t="str">
            <v>HALIMI</v>
          </cell>
          <cell r="N792" t="str">
            <v>122</v>
          </cell>
          <cell r="O792" t="str">
            <v>BPD KALSEL</v>
          </cell>
          <cell r="P792" t="str">
            <v>839740263731000</v>
          </cell>
          <cell r="Q792" t="str">
            <v>0010301415201</v>
          </cell>
          <cell r="R792" t="str">
            <v>K1</v>
          </cell>
          <cell r="S792">
            <v>0</v>
          </cell>
          <cell r="T792">
            <v>1</v>
          </cell>
          <cell r="U792" t="str">
            <v>1</v>
          </cell>
          <cell r="V792">
            <v>2966500</v>
          </cell>
          <cell r="W792">
            <v>296650</v>
          </cell>
          <cell r="X792">
            <v>0</v>
          </cell>
          <cell r="Y792">
            <v>296650</v>
          </cell>
          <cell r="Z792">
            <v>0</v>
          </cell>
          <cell r="AA792">
            <v>0</v>
          </cell>
          <cell r="AB792">
            <v>0</v>
          </cell>
          <cell r="AC792">
            <v>185000</v>
          </cell>
          <cell r="AD792">
            <v>144840</v>
          </cell>
          <cell r="AE792">
            <v>0</v>
          </cell>
          <cell r="AF792">
            <v>44</v>
          </cell>
          <cell r="AG792">
            <v>137926</v>
          </cell>
          <cell r="AH792">
            <v>7120</v>
          </cell>
          <cell r="AI792">
            <v>21359</v>
          </cell>
          <cell r="AJ792">
            <v>106052</v>
          </cell>
          <cell r="AK792" t="str">
            <v>0</v>
          </cell>
          <cell r="AL792">
            <v>34482</v>
          </cell>
          <cell r="AM792">
            <v>0</v>
          </cell>
          <cell r="AN792" t="str">
            <v>0</v>
          </cell>
          <cell r="AO792">
            <v>306939</v>
          </cell>
          <cell r="AP792">
            <v>3452500</v>
          </cell>
          <cell r="AQ792">
            <v>0</v>
          </cell>
          <cell r="AR792">
            <v>0</v>
          </cell>
          <cell r="AS792" t="str">
            <v>0</v>
          </cell>
          <cell r="AT792" t="str">
            <v>0</v>
          </cell>
          <cell r="AU792" t="str">
            <v>062</v>
          </cell>
          <cell r="AV792" t="str">
            <v>DINAS PENDIDIKAN - PPPK</v>
          </cell>
          <cell r="AW792" t="str">
            <v>SDN SUNGAI ANDAI 04</v>
          </cell>
          <cell r="AX792" t="str">
            <v>U - 51</v>
          </cell>
        </row>
        <row r="793">
          <cell r="A793" t="str">
            <v>199301302022212008</v>
          </cell>
          <cell r="B793" t="str">
            <v>DIANA ANINDYA, S.Pd</v>
          </cell>
          <cell r="C793" t="str">
            <v>6306077001930001</v>
          </cell>
          <cell r="D793" t="str">
            <v>30-Jan-93</v>
          </cell>
          <cell r="F793" t="str">
            <v>JFU</v>
          </cell>
          <cell r="G793" t="str">
            <v>00</v>
          </cell>
          <cell r="H793" t="str">
            <v>III/a</v>
          </cell>
          <cell r="I793" t="str">
            <v>P3K</v>
          </cell>
          <cell r="K793" t="str">
            <v>TIDAK</v>
          </cell>
          <cell r="N793" t="str">
            <v>122</v>
          </cell>
          <cell r="O793" t="str">
            <v>BPD KALSEL</v>
          </cell>
          <cell r="P793" t="str">
            <v>941095317731000</v>
          </cell>
          <cell r="Q793" t="str">
            <v>0170301055095</v>
          </cell>
          <cell r="R793" t="str">
            <v>T0</v>
          </cell>
          <cell r="S793">
            <v>0</v>
          </cell>
          <cell r="T793">
            <v>0</v>
          </cell>
          <cell r="U793" t="str">
            <v>0</v>
          </cell>
          <cell r="V793">
            <v>2966500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185000</v>
          </cell>
          <cell r="AD793">
            <v>72420</v>
          </cell>
          <cell r="AE793">
            <v>0</v>
          </cell>
          <cell r="AF793">
            <v>6</v>
          </cell>
          <cell r="AG793">
            <v>126060</v>
          </cell>
          <cell r="AH793">
            <v>7120</v>
          </cell>
          <cell r="AI793">
            <v>21359</v>
          </cell>
          <cell r="AJ793">
            <v>96411</v>
          </cell>
          <cell r="AK793" t="str">
            <v>0</v>
          </cell>
          <cell r="AL793">
            <v>31515</v>
          </cell>
          <cell r="AM793">
            <v>0</v>
          </cell>
          <cell r="AN793" t="str">
            <v>0</v>
          </cell>
          <cell r="AO793">
            <v>282465</v>
          </cell>
          <cell r="AP793">
            <v>3096000</v>
          </cell>
          <cell r="AQ793">
            <v>0</v>
          </cell>
          <cell r="AR793">
            <v>0</v>
          </cell>
          <cell r="AS793" t="str">
            <v>0</v>
          </cell>
          <cell r="AT793" t="str">
            <v>0</v>
          </cell>
          <cell r="AU793" t="str">
            <v>062</v>
          </cell>
          <cell r="AV793" t="str">
            <v>DINAS PENDIDIKAN - PPPK</v>
          </cell>
          <cell r="AW793" t="str">
            <v>SDN SUNGAI ANDAI 04</v>
          </cell>
          <cell r="AX793" t="str">
            <v>U - 51</v>
          </cell>
        </row>
        <row r="794">
          <cell r="A794" t="str">
            <v>199302082022212006</v>
          </cell>
          <cell r="B794" t="str">
            <v>ATINA LUTHPIA, S.Pd</v>
          </cell>
          <cell r="C794" t="str">
            <v>6371044802930005</v>
          </cell>
          <cell r="D794" t="str">
            <v>08-Feb-93</v>
          </cell>
          <cell r="F794" t="str">
            <v>JFU</v>
          </cell>
          <cell r="G794" t="str">
            <v>00</v>
          </cell>
          <cell r="H794" t="str">
            <v>III/a</v>
          </cell>
          <cell r="I794" t="str">
            <v>P3K</v>
          </cell>
          <cell r="K794" t="str">
            <v>YA</v>
          </cell>
          <cell r="M794" t="str">
            <v>MUHAMMAD HARTOHABIBI, S.A.P</v>
          </cell>
          <cell r="N794" t="str">
            <v>122</v>
          </cell>
          <cell r="O794" t="str">
            <v>BPD KALSEL</v>
          </cell>
          <cell r="P794" t="str">
            <v>847638558731000</v>
          </cell>
          <cell r="Q794" t="str">
            <v>0010301412315</v>
          </cell>
          <cell r="R794" t="str">
            <v>K1</v>
          </cell>
          <cell r="S794">
            <v>0</v>
          </cell>
          <cell r="T794">
            <v>1</v>
          </cell>
          <cell r="U794" t="str">
            <v>1</v>
          </cell>
          <cell r="V794">
            <v>2966500</v>
          </cell>
          <cell r="W794">
            <v>296650</v>
          </cell>
          <cell r="X794">
            <v>0</v>
          </cell>
          <cell r="Y794">
            <v>296650</v>
          </cell>
          <cell r="Z794">
            <v>0</v>
          </cell>
          <cell r="AA794">
            <v>0</v>
          </cell>
          <cell r="AB794">
            <v>0</v>
          </cell>
          <cell r="AC794">
            <v>185000</v>
          </cell>
          <cell r="AD794">
            <v>144840</v>
          </cell>
          <cell r="AE794">
            <v>0</v>
          </cell>
          <cell r="AF794">
            <v>44</v>
          </cell>
          <cell r="AG794">
            <v>137926</v>
          </cell>
          <cell r="AH794">
            <v>7120</v>
          </cell>
          <cell r="AI794">
            <v>21359</v>
          </cell>
          <cell r="AJ794">
            <v>106052</v>
          </cell>
          <cell r="AK794" t="str">
            <v>0</v>
          </cell>
          <cell r="AL794">
            <v>34482</v>
          </cell>
          <cell r="AM794">
            <v>0</v>
          </cell>
          <cell r="AN794" t="str">
            <v>0</v>
          </cell>
          <cell r="AO794">
            <v>306939</v>
          </cell>
          <cell r="AP794">
            <v>3452500</v>
          </cell>
          <cell r="AQ794">
            <v>0</v>
          </cell>
          <cell r="AR794">
            <v>0</v>
          </cell>
          <cell r="AS794" t="str">
            <v>0</v>
          </cell>
          <cell r="AT794" t="str">
            <v>0</v>
          </cell>
          <cell r="AU794" t="str">
            <v>062</v>
          </cell>
          <cell r="AV794" t="str">
            <v>DINAS PENDIDIKAN - PPPK</v>
          </cell>
          <cell r="AW794" t="str">
            <v>SDN SUNGAI ANDAI 04</v>
          </cell>
          <cell r="AX794" t="str">
            <v>U - 51</v>
          </cell>
        </row>
        <row r="795">
          <cell r="A795" t="str">
            <v>199408122022212009</v>
          </cell>
          <cell r="B795" t="str">
            <v>ANNISA MAULIDA, S.Pd</v>
          </cell>
          <cell r="C795" t="str">
            <v>6307085208940002</v>
          </cell>
          <cell r="D795" t="str">
            <v>12-Aug-94</v>
          </cell>
          <cell r="F795" t="str">
            <v>JFU</v>
          </cell>
          <cell r="G795" t="str">
            <v>00</v>
          </cell>
          <cell r="H795" t="str">
            <v>III/a</v>
          </cell>
          <cell r="I795" t="str">
            <v>P3K</v>
          </cell>
          <cell r="K795" t="str">
            <v>TIDAK</v>
          </cell>
          <cell r="N795" t="str">
            <v>122</v>
          </cell>
          <cell r="O795" t="str">
            <v>BPD KALSEL</v>
          </cell>
          <cell r="P795" t="str">
            <v>650359706731000</v>
          </cell>
          <cell r="Q795" t="str">
            <v>3200512323</v>
          </cell>
          <cell r="R795" t="str">
            <v>T0</v>
          </cell>
          <cell r="S795">
            <v>0</v>
          </cell>
          <cell r="T795">
            <v>0</v>
          </cell>
          <cell r="U795" t="str">
            <v>0</v>
          </cell>
          <cell r="V795">
            <v>2966500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185000</v>
          </cell>
          <cell r="AD795">
            <v>72420</v>
          </cell>
          <cell r="AE795">
            <v>0</v>
          </cell>
          <cell r="AF795">
            <v>6</v>
          </cell>
          <cell r="AG795">
            <v>126060</v>
          </cell>
          <cell r="AH795">
            <v>7120</v>
          </cell>
          <cell r="AI795">
            <v>21359</v>
          </cell>
          <cell r="AJ795">
            <v>96411</v>
          </cell>
          <cell r="AK795" t="str">
            <v>0</v>
          </cell>
          <cell r="AL795">
            <v>31515</v>
          </cell>
          <cell r="AM795">
            <v>0</v>
          </cell>
          <cell r="AN795" t="str">
            <v>0</v>
          </cell>
          <cell r="AO795">
            <v>282465</v>
          </cell>
          <cell r="AP795">
            <v>3096000</v>
          </cell>
          <cell r="AQ795">
            <v>0</v>
          </cell>
          <cell r="AR795">
            <v>0</v>
          </cell>
          <cell r="AS795" t="str">
            <v>0</v>
          </cell>
          <cell r="AT795" t="str">
            <v>0</v>
          </cell>
          <cell r="AU795" t="str">
            <v>062</v>
          </cell>
          <cell r="AV795" t="str">
            <v>DINAS PENDIDIKAN - PPPK</v>
          </cell>
          <cell r="AW795" t="str">
            <v>SDN SUNGAI ANDAI 04</v>
          </cell>
          <cell r="AX795" t="str">
            <v>U - 51</v>
          </cell>
        </row>
        <row r="796">
          <cell r="A796" t="str">
            <v>199511282022211003</v>
          </cell>
          <cell r="B796" t="str">
            <v>SYARIF RACHMAN, S.Pd</v>
          </cell>
          <cell r="C796" t="str">
            <v>6371042811950001</v>
          </cell>
          <cell r="D796" t="str">
            <v>28-Nov-95</v>
          </cell>
          <cell r="F796" t="str">
            <v>JFU</v>
          </cell>
          <cell r="G796" t="str">
            <v>00</v>
          </cell>
          <cell r="H796" t="str">
            <v>III/a</v>
          </cell>
          <cell r="I796" t="str">
            <v>P3K</v>
          </cell>
          <cell r="K796" t="str">
            <v>YA</v>
          </cell>
          <cell r="M796" t="str">
            <v>NOR AIMAH</v>
          </cell>
          <cell r="N796" t="str">
            <v>122</v>
          </cell>
          <cell r="O796" t="str">
            <v>BPD KALSEL</v>
          </cell>
          <cell r="P796" t="str">
            <v>941110926731000</v>
          </cell>
          <cell r="Q796" t="str">
            <v>0010301455397</v>
          </cell>
          <cell r="R796" t="str">
            <v>K1</v>
          </cell>
          <cell r="S796">
            <v>0</v>
          </cell>
          <cell r="T796">
            <v>1</v>
          </cell>
          <cell r="U796" t="str">
            <v>1</v>
          </cell>
          <cell r="V796">
            <v>2966500</v>
          </cell>
          <cell r="W796">
            <v>296650</v>
          </cell>
          <cell r="X796">
            <v>0</v>
          </cell>
          <cell r="Y796">
            <v>296650</v>
          </cell>
          <cell r="Z796">
            <v>0</v>
          </cell>
          <cell r="AA796">
            <v>0</v>
          </cell>
          <cell r="AB796">
            <v>0</v>
          </cell>
          <cell r="AC796">
            <v>185000</v>
          </cell>
          <cell r="AD796">
            <v>144840</v>
          </cell>
          <cell r="AE796">
            <v>0</v>
          </cell>
          <cell r="AF796">
            <v>44</v>
          </cell>
          <cell r="AG796">
            <v>137926</v>
          </cell>
          <cell r="AH796">
            <v>7120</v>
          </cell>
          <cell r="AI796">
            <v>21359</v>
          </cell>
          <cell r="AJ796">
            <v>106052</v>
          </cell>
          <cell r="AK796" t="str">
            <v>0</v>
          </cell>
          <cell r="AL796">
            <v>34482</v>
          </cell>
          <cell r="AM796">
            <v>0</v>
          </cell>
          <cell r="AN796" t="str">
            <v>0</v>
          </cell>
          <cell r="AO796">
            <v>306939</v>
          </cell>
          <cell r="AP796">
            <v>3452500</v>
          </cell>
          <cell r="AQ796">
            <v>0</v>
          </cell>
          <cell r="AR796">
            <v>0</v>
          </cell>
          <cell r="AS796" t="str">
            <v>0</v>
          </cell>
          <cell r="AT796" t="str">
            <v>0</v>
          </cell>
          <cell r="AU796" t="str">
            <v>062</v>
          </cell>
          <cell r="AV796" t="str">
            <v>DINAS PENDIDIKAN - PPPK</v>
          </cell>
          <cell r="AW796" t="str">
            <v>SDN SUNGAI ANDAI 04</v>
          </cell>
          <cell r="AX796" t="str">
            <v>U - 51</v>
          </cell>
        </row>
        <row r="797">
          <cell r="A797" t="str">
            <v>199101052022212009</v>
          </cell>
          <cell r="B797" t="str">
            <v>DITA RISTIANA, S.Pd</v>
          </cell>
          <cell r="C797" t="str">
            <v>6371034501910010</v>
          </cell>
          <cell r="D797" t="str">
            <v>05-Jan-91</v>
          </cell>
          <cell r="F797" t="str">
            <v>JFU</v>
          </cell>
          <cell r="G797" t="str">
            <v>00</v>
          </cell>
          <cell r="H797" t="str">
            <v>III/a</v>
          </cell>
          <cell r="I797" t="str">
            <v>P3K</v>
          </cell>
          <cell r="K797" t="str">
            <v>YA</v>
          </cell>
          <cell r="L797" t="str">
            <v/>
          </cell>
          <cell r="M797" t="str">
            <v>AHMAD INDERA BAYU, S.Pd.I</v>
          </cell>
          <cell r="N797" t="str">
            <v>122</v>
          </cell>
          <cell r="O797" t="str">
            <v>BPD KALSEL</v>
          </cell>
          <cell r="P797" t="str">
            <v>836995423731000</v>
          </cell>
          <cell r="Q797" t="str">
            <v>0010301202727</v>
          </cell>
          <cell r="R797" t="str">
            <v>K2</v>
          </cell>
          <cell r="S797">
            <v>1</v>
          </cell>
          <cell r="T797">
            <v>1</v>
          </cell>
          <cell r="U797" t="str">
            <v>2</v>
          </cell>
          <cell r="V797">
            <v>2966500</v>
          </cell>
          <cell r="W797">
            <v>296650</v>
          </cell>
          <cell r="X797">
            <v>59330</v>
          </cell>
          <cell r="Y797">
            <v>355980</v>
          </cell>
          <cell r="Z797">
            <v>0</v>
          </cell>
          <cell r="AA797">
            <v>0</v>
          </cell>
          <cell r="AB797">
            <v>0</v>
          </cell>
          <cell r="AC797">
            <v>185000</v>
          </cell>
          <cell r="AD797">
            <v>217260</v>
          </cell>
          <cell r="AE797">
            <v>0</v>
          </cell>
          <cell r="AF797">
            <v>16</v>
          </cell>
          <cell r="AG797">
            <v>140299</v>
          </cell>
          <cell r="AH797">
            <v>7120</v>
          </cell>
          <cell r="AI797">
            <v>21359</v>
          </cell>
          <cell r="AJ797">
            <v>107981</v>
          </cell>
          <cell r="AK797" t="str">
            <v>0</v>
          </cell>
          <cell r="AL797">
            <v>35075</v>
          </cell>
          <cell r="AM797">
            <v>0</v>
          </cell>
          <cell r="AN797" t="str">
            <v>0</v>
          </cell>
          <cell r="AO797">
            <v>311834</v>
          </cell>
          <cell r="AP797">
            <v>3581700</v>
          </cell>
          <cell r="AQ797">
            <v>0</v>
          </cell>
          <cell r="AR797">
            <v>0</v>
          </cell>
          <cell r="AS797" t="str">
            <v>0</v>
          </cell>
          <cell r="AT797" t="str">
            <v>0</v>
          </cell>
          <cell r="AU797" t="str">
            <v>062</v>
          </cell>
          <cell r="AV797" t="str">
            <v>DINAS PENDIDIKAN - PPPK</v>
          </cell>
          <cell r="AW797" t="str">
            <v>SMP NEGERI 01</v>
          </cell>
          <cell r="AX797" t="str">
            <v>SMP-01</v>
          </cell>
        </row>
        <row r="798">
          <cell r="A798" t="str">
            <v>199207022022212010</v>
          </cell>
          <cell r="B798" t="str">
            <v>LOTARI DEVI RIANA, S.Pd.</v>
          </cell>
          <cell r="C798" t="str">
            <v>3314104207920003</v>
          </cell>
          <cell r="D798" t="str">
            <v>02-Jul-92</v>
          </cell>
          <cell r="F798" t="str">
            <v>JFU</v>
          </cell>
          <cell r="G798" t="str">
            <v>00</v>
          </cell>
          <cell r="H798" t="str">
            <v>III/a</v>
          </cell>
          <cell r="I798" t="str">
            <v>P3K</v>
          </cell>
          <cell r="K798" t="str">
            <v>YA</v>
          </cell>
          <cell r="L798" t="str">
            <v/>
          </cell>
          <cell r="M798" t="str">
            <v>RAHMAT HIDAYAT</v>
          </cell>
          <cell r="N798" t="str">
            <v>122</v>
          </cell>
          <cell r="O798" t="str">
            <v>BPD KALSEL</v>
          </cell>
          <cell r="P798" t="str">
            <v>844283879731000</v>
          </cell>
          <cell r="Q798" t="str">
            <v>0010301404083</v>
          </cell>
          <cell r="R798" t="str">
            <v>K3</v>
          </cell>
          <cell r="S798">
            <v>2</v>
          </cell>
          <cell r="T798">
            <v>1</v>
          </cell>
          <cell r="U798" t="str">
            <v>3</v>
          </cell>
          <cell r="V798">
            <v>2966500</v>
          </cell>
          <cell r="W798">
            <v>296650</v>
          </cell>
          <cell r="X798">
            <v>118660</v>
          </cell>
          <cell r="Y798">
            <v>415310</v>
          </cell>
          <cell r="Z798">
            <v>0</v>
          </cell>
          <cell r="AA798">
            <v>0</v>
          </cell>
          <cell r="AB798">
            <v>0</v>
          </cell>
          <cell r="AC798">
            <v>185000</v>
          </cell>
          <cell r="AD798">
            <v>289680</v>
          </cell>
          <cell r="AE798">
            <v>0</v>
          </cell>
          <cell r="AF798">
            <v>87</v>
          </cell>
          <cell r="AG798">
            <v>142672</v>
          </cell>
          <cell r="AH798">
            <v>7120</v>
          </cell>
          <cell r="AI798">
            <v>21359</v>
          </cell>
          <cell r="AJ798">
            <v>109909</v>
          </cell>
          <cell r="AK798" t="str">
            <v>0</v>
          </cell>
          <cell r="AL798">
            <v>35668</v>
          </cell>
          <cell r="AM798">
            <v>0</v>
          </cell>
          <cell r="AN798" t="str">
            <v>0</v>
          </cell>
          <cell r="AO798">
            <v>316728</v>
          </cell>
          <cell r="AP798">
            <v>3711000</v>
          </cell>
          <cell r="AQ798">
            <v>0</v>
          </cell>
          <cell r="AR798">
            <v>0</v>
          </cell>
          <cell r="AS798" t="str">
            <v>0</v>
          </cell>
          <cell r="AT798" t="str">
            <v>0</v>
          </cell>
          <cell r="AU798" t="str">
            <v>062</v>
          </cell>
          <cell r="AV798" t="str">
            <v>DINAS PENDIDIKAN - PPPK</v>
          </cell>
          <cell r="AW798" t="str">
            <v>SMP NEGERI 01</v>
          </cell>
          <cell r="AX798" t="str">
            <v>SMP-01</v>
          </cell>
        </row>
        <row r="799">
          <cell r="A799" t="str">
            <v>199310302022212005</v>
          </cell>
          <cell r="B799" t="str">
            <v>DISKA DEWI OKTAVIA, S.Pd</v>
          </cell>
          <cell r="C799" t="str">
            <v>6303127010930002</v>
          </cell>
          <cell r="D799" t="str">
            <v>30-Oct-93</v>
          </cell>
          <cell r="F799" t="str">
            <v>JFU</v>
          </cell>
          <cell r="G799" t="str">
            <v>00</v>
          </cell>
          <cell r="H799" t="str">
            <v>III/a</v>
          </cell>
          <cell r="I799" t="str">
            <v>P3K</v>
          </cell>
          <cell r="K799" t="str">
            <v>YA</v>
          </cell>
          <cell r="M799" t="str">
            <v>HENGKI APRIYADI</v>
          </cell>
          <cell r="N799" t="str">
            <v>122</v>
          </cell>
          <cell r="O799" t="str">
            <v>BPD KALSEL</v>
          </cell>
          <cell r="P799" t="str">
            <v>844376228732000</v>
          </cell>
          <cell r="Q799" t="str">
            <v>0010301404079</v>
          </cell>
          <cell r="R799" t="str">
            <v>K2</v>
          </cell>
          <cell r="S799">
            <v>1</v>
          </cell>
          <cell r="T799">
            <v>1</v>
          </cell>
          <cell r="U799" t="str">
            <v>2</v>
          </cell>
          <cell r="V799">
            <v>2966500</v>
          </cell>
          <cell r="W799">
            <v>296650</v>
          </cell>
          <cell r="X799">
            <v>59330</v>
          </cell>
          <cell r="Y799">
            <v>355980</v>
          </cell>
          <cell r="Z799">
            <v>0</v>
          </cell>
          <cell r="AA799">
            <v>0</v>
          </cell>
          <cell r="AB799">
            <v>0</v>
          </cell>
          <cell r="AC799">
            <v>185000</v>
          </cell>
          <cell r="AD799">
            <v>217260</v>
          </cell>
          <cell r="AE799">
            <v>0</v>
          </cell>
          <cell r="AF799">
            <v>16</v>
          </cell>
          <cell r="AG799">
            <v>140299</v>
          </cell>
          <cell r="AH799">
            <v>7120</v>
          </cell>
          <cell r="AI799">
            <v>21359</v>
          </cell>
          <cell r="AJ799">
            <v>107981</v>
          </cell>
          <cell r="AK799" t="str">
            <v>0</v>
          </cell>
          <cell r="AL799">
            <v>35075</v>
          </cell>
          <cell r="AM799">
            <v>0</v>
          </cell>
          <cell r="AN799" t="str">
            <v>0</v>
          </cell>
          <cell r="AO799">
            <v>311834</v>
          </cell>
          <cell r="AP799">
            <v>3581700</v>
          </cell>
          <cell r="AQ799">
            <v>0</v>
          </cell>
          <cell r="AR799">
            <v>0</v>
          </cell>
          <cell r="AS799" t="str">
            <v>0</v>
          </cell>
          <cell r="AT799" t="str">
            <v>0</v>
          </cell>
          <cell r="AU799" t="str">
            <v>062</v>
          </cell>
          <cell r="AV799" t="str">
            <v>DINAS PENDIDIKAN - PPPK</v>
          </cell>
          <cell r="AW799" t="str">
            <v>SMP NEGERI 01</v>
          </cell>
          <cell r="AX799" t="str">
            <v>SMP-01</v>
          </cell>
        </row>
        <row r="800">
          <cell r="A800" t="str">
            <v>199411142022212008</v>
          </cell>
          <cell r="B800" t="str">
            <v>MUTIA ANNISA RAKHMA, S.Pd.</v>
          </cell>
          <cell r="C800" t="str">
            <v>6304055411940001</v>
          </cell>
          <cell r="D800" t="str">
            <v>14-Nov-94</v>
          </cell>
          <cell r="F800" t="str">
            <v>JFU</v>
          </cell>
          <cell r="G800" t="str">
            <v>00</v>
          </cell>
          <cell r="H800" t="str">
            <v>III/a</v>
          </cell>
          <cell r="I800" t="str">
            <v>P3K</v>
          </cell>
          <cell r="K800" t="str">
            <v>TIDAK</v>
          </cell>
          <cell r="L800" t="str">
            <v/>
          </cell>
          <cell r="M800" t="str">
            <v>YUDA RAMADHANI, S.Pd</v>
          </cell>
          <cell r="N800" t="str">
            <v>122</v>
          </cell>
          <cell r="O800" t="str">
            <v>BPD KALSEL</v>
          </cell>
          <cell r="P800" t="str">
            <v>844282798731000</v>
          </cell>
          <cell r="Q800" t="str">
            <v>0010301357269</v>
          </cell>
          <cell r="R800" t="str">
            <v>T0</v>
          </cell>
          <cell r="S800">
            <v>0</v>
          </cell>
          <cell r="T800">
            <v>0</v>
          </cell>
          <cell r="U800" t="str">
            <v>0</v>
          </cell>
          <cell r="V800">
            <v>2966500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185000</v>
          </cell>
          <cell r="AD800">
            <v>72420</v>
          </cell>
          <cell r="AE800">
            <v>0</v>
          </cell>
          <cell r="AF800">
            <v>6</v>
          </cell>
          <cell r="AG800">
            <v>126060</v>
          </cell>
          <cell r="AH800">
            <v>7120</v>
          </cell>
          <cell r="AI800">
            <v>21359</v>
          </cell>
          <cell r="AJ800">
            <v>96411</v>
          </cell>
          <cell r="AK800" t="str">
            <v>0</v>
          </cell>
          <cell r="AL800">
            <v>31515</v>
          </cell>
          <cell r="AM800">
            <v>0</v>
          </cell>
          <cell r="AN800" t="str">
            <v>0</v>
          </cell>
          <cell r="AO800">
            <v>282465</v>
          </cell>
          <cell r="AP800">
            <v>3096000</v>
          </cell>
          <cell r="AQ800">
            <v>0</v>
          </cell>
          <cell r="AR800">
            <v>0</v>
          </cell>
          <cell r="AS800" t="str">
            <v>0</v>
          </cell>
          <cell r="AT800" t="str">
            <v>0</v>
          </cell>
          <cell r="AU800" t="str">
            <v>062</v>
          </cell>
          <cell r="AV800" t="str">
            <v>DINAS PENDIDIKAN - PPPK</v>
          </cell>
          <cell r="AW800" t="str">
            <v>SMP NEGERI 01</v>
          </cell>
          <cell r="AX800" t="str">
            <v>SMP-01</v>
          </cell>
        </row>
        <row r="801">
          <cell r="A801" t="str">
            <v>199504052022212010</v>
          </cell>
          <cell r="B801" t="str">
            <v>NURUL AISYA TUR RIDHA, S.Pd.</v>
          </cell>
          <cell r="C801" t="str">
            <v>6371044504950003</v>
          </cell>
          <cell r="D801" t="str">
            <v>05-Apr-95</v>
          </cell>
          <cell r="F801" t="str">
            <v>JFU</v>
          </cell>
          <cell r="G801" t="str">
            <v>00</v>
          </cell>
          <cell r="H801" t="str">
            <v>III/a</v>
          </cell>
          <cell r="I801" t="str">
            <v>P3K</v>
          </cell>
          <cell r="K801" t="str">
            <v>TIDAK</v>
          </cell>
          <cell r="N801" t="str">
            <v>122</v>
          </cell>
          <cell r="O801" t="str">
            <v>BPD KALSEL</v>
          </cell>
          <cell r="P801" t="str">
            <v>960023018731000</v>
          </cell>
          <cell r="Q801" t="str">
            <v>0010301469403</v>
          </cell>
          <cell r="R801" t="str">
            <v>T0</v>
          </cell>
          <cell r="S801">
            <v>0</v>
          </cell>
          <cell r="T801">
            <v>0</v>
          </cell>
          <cell r="U801" t="str">
            <v>0</v>
          </cell>
          <cell r="V801">
            <v>2966500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185000</v>
          </cell>
          <cell r="AD801">
            <v>72420</v>
          </cell>
          <cell r="AE801">
            <v>0</v>
          </cell>
          <cell r="AF801">
            <v>6</v>
          </cell>
          <cell r="AG801">
            <v>126060</v>
          </cell>
          <cell r="AH801">
            <v>7120</v>
          </cell>
          <cell r="AI801">
            <v>21359</v>
          </cell>
          <cell r="AJ801">
            <v>96411</v>
          </cell>
          <cell r="AK801" t="str">
            <v>0</v>
          </cell>
          <cell r="AL801">
            <v>31515</v>
          </cell>
          <cell r="AM801">
            <v>0</v>
          </cell>
          <cell r="AN801" t="str">
            <v>0</v>
          </cell>
          <cell r="AO801">
            <v>282465</v>
          </cell>
          <cell r="AP801">
            <v>3096000</v>
          </cell>
          <cell r="AQ801">
            <v>0</v>
          </cell>
          <cell r="AR801">
            <v>0</v>
          </cell>
          <cell r="AS801" t="str">
            <v>0</v>
          </cell>
          <cell r="AT801" t="str">
            <v>0</v>
          </cell>
          <cell r="AU801" t="str">
            <v>062</v>
          </cell>
          <cell r="AV801" t="str">
            <v>DINAS PENDIDIKAN - PPPK</v>
          </cell>
          <cell r="AW801" t="str">
            <v>SMP NEGERI 01</v>
          </cell>
          <cell r="AX801" t="str">
            <v>SMP-01</v>
          </cell>
        </row>
        <row r="802">
          <cell r="A802" t="str">
            <v>199811012022212002</v>
          </cell>
          <cell r="B802" t="str">
            <v>AHADINA HUSNUL MAWADAH, S.Pd.</v>
          </cell>
          <cell r="C802" t="str">
            <v>6371014111980006</v>
          </cell>
          <cell r="D802" t="str">
            <v>01-Nov-98</v>
          </cell>
          <cell r="F802" t="str">
            <v>JFU</v>
          </cell>
          <cell r="G802" t="str">
            <v>00</v>
          </cell>
          <cell r="H802" t="str">
            <v>III/a</v>
          </cell>
          <cell r="I802" t="str">
            <v>P3K</v>
          </cell>
          <cell r="K802" t="str">
            <v>TIDAK</v>
          </cell>
          <cell r="N802" t="str">
            <v>122</v>
          </cell>
          <cell r="O802" t="str">
            <v>BPD KALSEL</v>
          </cell>
          <cell r="P802" t="str">
            <v>855924098731000</v>
          </cell>
          <cell r="Q802" t="str">
            <v>3200515306</v>
          </cell>
          <cell r="R802" t="str">
            <v>T0</v>
          </cell>
          <cell r="S802">
            <v>0</v>
          </cell>
          <cell r="T802">
            <v>0</v>
          </cell>
          <cell r="U802" t="str">
            <v>0</v>
          </cell>
          <cell r="V802">
            <v>2966500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185000</v>
          </cell>
          <cell r="AD802">
            <v>72420</v>
          </cell>
          <cell r="AE802">
            <v>0</v>
          </cell>
          <cell r="AF802">
            <v>6</v>
          </cell>
          <cell r="AG802">
            <v>126060</v>
          </cell>
          <cell r="AH802">
            <v>7120</v>
          </cell>
          <cell r="AI802">
            <v>21359</v>
          </cell>
          <cell r="AJ802">
            <v>96411</v>
          </cell>
          <cell r="AK802" t="str">
            <v>0</v>
          </cell>
          <cell r="AL802">
            <v>31515</v>
          </cell>
          <cell r="AM802">
            <v>0</v>
          </cell>
          <cell r="AN802" t="str">
            <v>0</v>
          </cell>
          <cell r="AO802">
            <v>282465</v>
          </cell>
          <cell r="AP802">
            <v>3096000</v>
          </cell>
          <cell r="AQ802">
            <v>0</v>
          </cell>
          <cell r="AR802">
            <v>0</v>
          </cell>
          <cell r="AS802" t="str">
            <v>0</v>
          </cell>
          <cell r="AT802" t="str">
            <v>0</v>
          </cell>
          <cell r="AU802" t="str">
            <v>062</v>
          </cell>
          <cell r="AV802" t="str">
            <v>DINAS PENDIDIKAN - PPPK</v>
          </cell>
          <cell r="AW802" t="str">
            <v>SMP NEGERI 01</v>
          </cell>
          <cell r="AX802" t="str">
            <v>SMP-01</v>
          </cell>
        </row>
        <row r="803">
          <cell r="A803" t="str">
            <v>196901122022212003</v>
          </cell>
          <cell r="B803" t="str">
            <v>NOOR ISMIYATI, S.Pd</v>
          </cell>
          <cell r="C803" t="str">
            <v>6304055201690002</v>
          </cell>
          <cell r="D803" t="str">
            <v>12-Jan-69</v>
          </cell>
          <cell r="F803" t="str">
            <v>JFU</v>
          </cell>
          <cell r="G803" t="str">
            <v>00</v>
          </cell>
          <cell r="H803" t="str">
            <v>III/a</v>
          </cell>
          <cell r="I803" t="str">
            <v>P3K</v>
          </cell>
          <cell r="K803" t="str">
            <v>TIDAK</v>
          </cell>
          <cell r="L803" t="str">
            <v/>
          </cell>
          <cell r="M803" t="str">
            <v>WAHYUDIN NOOR</v>
          </cell>
          <cell r="N803" t="str">
            <v>122</v>
          </cell>
          <cell r="O803" t="str">
            <v>BPD KALSEL</v>
          </cell>
          <cell r="P803" t="str">
            <v>51850980731000</v>
          </cell>
          <cell r="Q803" t="str">
            <v>3200582259</v>
          </cell>
          <cell r="R803" t="str">
            <v>T0</v>
          </cell>
          <cell r="S803">
            <v>0</v>
          </cell>
          <cell r="T803">
            <v>0</v>
          </cell>
          <cell r="U803" t="str">
            <v>0</v>
          </cell>
          <cell r="V803">
            <v>2966500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185000</v>
          </cell>
          <cell r="AD803">
            <v>72420</v>
          </cell>
          <cell r="AE803">
            <v>0</v>
          </cell>
          <cell r="AF803">
            <v>6</v>
          </cell>
          <cell r="AG803">
            <v>126060</v>
          </cell>
          <cell r="AH803">
            <v>7120</v>
          </cell>
          <cell r="AI803">
            <v>21359</v>
          </cell>
          <cell r="AJ803">
            <v>96411</v>
          </cell>
          <cell r="AK803" t="str">
            <v>0</v>
          </cell>
          <cell r="AL803">
            <v>31515</v>
          </cell>
          <cell r="AM803">
            <v>0</v>
          </cell>
          <cell r="AN803" t="str">
            <v>0</v>
          </cell>
          <cell r="AO803">
            <v>282465</v>
          </cell>
          <cell r="AP803">
            <v>3096000</v>
          </cell>
          <cell r="AQ803">
            <v>0</v>
          </cell>
          <cell r="AR803">
            <v>0</v>
          </cell>
          <cell r="AS803" t="str">
            <v>0</v>
          </cell>
          <cell r="AT803" t="str">
            <v>0</v>
          </cell>
          <cell r="AU803" t="str">
            <v>062</v>
          </cell>
          <cell r="AV803" t="str">
            <v>DINAS PENDIDIKAN - PPPK</v>
          </cell>
          <cell r="AW803" t="str">
            <v>SMP NEGERI 02</v>
          </cell>
          <cell r="AX803" t="str">
            <v>SMP-02</v>
          </cell>
        </row>
        <row r="804">
          <cell r="A804" t="str">
            <v>197204212022211001</v>
          </cell>
          <cell r="B804" t="str">
            <v>NURPUADI, S.Pd</v>
          </cell>
          <cell r="C804" t="str">
            <v>6371042104720012</v>
          </cell>
          <cell r="D804" t="str">
            <v>21-Apr-72</v>
          </cell>
          <cell r="F804" t="str">
            <v>JFU</v>
          </cell>
          <cell r="G804" t="str">
            <v>00</v>
          </cell>
          <cell r="H804" t="str">
            <v>III/a</v>
          </cell>
          <cell r="I804" t="str">
            <v>P3K</v>
          </cell>
          <cell r="K804" t="str">
            <v>YA</v>
          </cell>
          <cell r="L804" t="str">
            <v/>
          </cell>
          <cell r="M804" t="str">
            <v>MAWARNI</v>
          </cell>
          <cell r="N804" t="str">
            <v>122</v>
          </cell>
          <cell r="O804" t="str">
            <v>BPD KALSEL</v>
          </cell>
          <cell r="P804" t="str">
            <v>167356898731000</v>
          </cell>
          <cell r="Q804" t="str">
            <v>3200582011</v>
          </cell>
          <cell r="R804" t="str">
            <v>K2</v>
          </cell>
          <cell r="S804">
            <v>1</v>
          </cell>
          <cell r="T804">
            <v>1</v>
          </cell>
          <cell r="U804" t="str">
            <v>2</v>
          </cell>
          <cell r="V804">
            <v>2966500</v>
          </cell>
          <cell r="W804">
            <v>296650</v>
          </cell>
          <cell r="X804">
            <v>59330</v>
          </cell>
          <cell r="Y804">
            <v>355980</v>
          </cell>
          <cell r="Z804">
            <v>0</v>
          </cell>
          <cell r="AA804">
            <v>0</v>
          </cell>
          <cell r="AB804">
            <v>0</v>
          </cell>
          <cell r="AC804">
            <v>185000</v>
          </cell>
          <cell r="AD804">
            <v>217260</v>
          </cell>
          <cell r="AE804">
            <v>0</v>
          </cell>
          <cell r="AF804">
            <v>16</v>
          </cell>
          <cell r="AG804">
            <v>140299</v>
          </cell>
          <cell r="AH804">
            <v>7120</v>
          </cell>
          <cell r="AI804">
            <v>21359</v>
          </cell>
          <cell r="AJ804">
            <v>107981</v>
          </cell>
          <cell r="AK804" t="str">
            <v>0</v>
          </cell>
          <cell r="AL804">
            <v>35075</v>
          </cell>
          <cell r="AM804">
            <v>0</v>
          </cell>
          <cell r="AN804" t="str">
            <v>0</v>
          </cell>
          <cell r="AO804">
            <v>311834</v>
          </cell>
          <cell r="AP804">
            <v>3581700</v>
          </cell>
          <cell r="AQ804">
            <v>0</v>
          </cell>
          <cell r="AR804">
            <v>0</v>
          </cell>
          <cell r="AS804" t="str">
            <v>0</v>
          </cell>
          <cell r="AT804" t="str">
            <v>0</v>
          </cell>
          <cell r="AU804" t="str">
            <v>062</v>
          </cell>
          <cell r="AV804" t="str">
            <v>DINAS PENDIDIKAN - PPPK</v>
          </cell>
          <cell r="AW804" t="str">
            <v>SMP NEGERI 02</v>
          </cell>
          <cell r="AX804" t="str">
            <v>SMP-02</v>
          </cell>
        </row>
        <row r="805">
          <cell r="A805" t="str">
            <v>198312232022211003</v>
          </cell>
          <cell r="B805" t="str">
            <v>MUHAMMAD NOOR SYADZALI, S.Kom</v>
          </cell>
          <cell r="C805" t="str">
            <v>6371022312830007</v>
          </cell>
          <cell r="D805" t="str">
            <v>23-Dec-83</v>
          </cell>
          <cell r="F805" t="str">
            <v>JFU</v>
          </cell>
          <cell r="G805" t="str">
            <v>00</v>
          </cell>
          <cell r="H805" t="str">
            <v>III/a</v>
          </cell>
          <cell r="I805" t="str">
            <v>P3K</v>
          </cell>
          <cell r="K805" t="str">
            <v>YA</v>
          </cell>
          <cell r="M805" t="str">
            <v>NOORIL AZMI</v>
          </cell>
          <cell r="N805" t="str">
            <v>122</v>
          </cell>
          <cell r="O805" t="str">
            <v>BPD KALSEL</v>
          </cell>
          <cell r="P805" t="str">
            <v>160469607731000</v>
          </cell>
          <cell r="Q805" t="str">
            <v>0010301145619</v>
          </cell>
          <cell r="R805" t="str">
            <v>K3</v>
          </cell>
          <cell r="S805">
            <v>2</v>
          </cell>
          <cell r="T805">
            <v>1</v>
          </cell>
          <cell r="U805" t="str">
            <v>3</v>
          </cell>
          <cell r="V805">
            <v>2966500</v>
          </cell>
          <cell r="W805">
            <v>296650</v>
          </cell>
          <cell r="X805">
            <v>118660</v>
          </cell>
          <cell r="Y805">
            <v>415310</v>
          </cell>
          <cell r="Z805">
            <v>0</v>
          </cell>
          <cell r="AA805">
            <v>0</v>
          </cell>
          <cell r="AB805">
            <v>0</v>
          </cell>
          <cell r="AC805">
            <v>185000</v>
          </cell>
          <cell r="AD805">
            <v>289680</v>
          </cell>
          <cell r="AE805">
            <v>0</v>
          </cell>
          <cell r="AF805">
            <v>87</v>
          </cell>
          <cell r="AG805">
            <v>142672</v>
          </cell>
          <cell r="AH805">
            <v>7120</v>
          </cell>
          <cell r="AI805">
            <v>21359</v>
          </cell>
          <cell r="AJ805">
            <v>109909</v>
          </cell>
          <cell r="AK805" t="str">
            <v>0</v>
          </cell>
          <cell r="AL805">
            <v>35668</v>
          </cell>
          <cell r="AM805">
            <v>0</v>
          </cell>
          <cell r="AN805" t="str">
            <v>0</v>
          </cell>
          <cell r="AO805">
            <v>316728</v>
          </cell>
          <cell r="AP805">
            <v>3711000</v>
          </cell>
          <cell r="AQ805">
            <v>0</v>
          </cell>
          <cell r="AR805">
            <v>0</v>
          </cell>
          <cell r="AS805" t="str">
            <v>0</v>
          </cell>
          <cell r="AT805" t="str">
            <v>0</v>
          </cell>
          <cell r="AU805" t="str">
            <v>062</v>
          </cell>
          <cell r="AV805" t="str">
            <v>DINAS PENDIDIKAN - PPPK</v>
          </cell>
          <cell r="AW805" t="str">
            <v>SMP NEGERI 02</v>
          </cell>
          <cell r="AX805" t="str">
            <v>SMP-02</v>
          </cell>
        </row>
        <row r="806">
          <cell r="A806" t="str">
            <v>198606202022212029</v>
          </cell>
          <cell r="B806" t="str">
            <v>MARLINA, S.Pd</v>
          </cell>
          <cell r="C806" t="str">
            <v>6371046006860017</v>
          </cell>
          <cell r="D806" t="str">
            <v>20-Jun-86</v>
          </cell>
          <cell r="F806" t="str">
            <v>JFU</v>
          </cell>
          <cell r="G806" t="str">
            <v>00</v>
          </cell>
          <cell r="H806" t="str">
            <v>III/a</v>
          </cell>
          <cell r="I806" t="str">
            <v>P3K</v>
          </cell>
          <cell r="K806" t="str">
            <v>YA</v>
          </cell>
          <cell r="M806" t="str">
            <v>TEGUH KURNIAWAN</v>
          </cell>
          <cell r="N806" t="str">
            <v>122</v>
          </cell>
          <cell r="O806" t="str">
            <v>BPD KALSEL</v>
          </cell>
          <cell r="P806" t="str">
            <v>941127300711000</v>
          </cell>
          <cell r="Q806" t="str">
            <v>0010301404151</v>
          </cell>
          <cell r="R806" t="str">
            <v>K3</v>
          </cell>
          <cell r="S806">
            <v>2</v>
          </cell>
          <cell r="T806">
            <v>1</v>
          </cell>
          <cell r="U806" t="str">
            <v>3</v>
          </cell>
          <cell r="V806">
            <v>2966500</v>
          </cell>
          <cell r="W806">
            <v>296650</v>
          </cell>
          <cell r="X806">
            <v>118660</v>
          </cell>
          <cell r="Y806">
            <v>415310</v>
          </cell>
          <cell r="Z806">
            <v>0</v>
          </cell>
          <cell r="AA806">
            <v>0</v>
          </cell>
          <cell r="AB806">
            <v>0</v>
          </cell>
          <cell r="AC806">
            <v>185000</v>
          </cell>
          <cell r="AD806">
            <v>289680</v>
          </cell>
          <cell r="AE806">
            <v>0</v>
          </cell>
          <cell r="AF806">
            <v>87</v>
          </cell>
          <cell r="AG806">
            <v>142672</v>
          </cell>
          <cell r="AH806">
            <v>7120</v>
          </cell>
          <cell r="AI806">
            <v>21359</v>
          </cell>
          <cell r="AJ806">
            <v>109909</v>
          </cell>
          <cell r="AK806" t="str">
            <v>0</v>
          </cell>
          <cell r="AL806">
            <v>35668</v>
          </cell>
          <cell r="AM806">
            <v>0</v>
          </cell>
          <cell r="AN806" t="str">
            <v>0</v>
          </cell>
          <cell r="AO806">
            <v>316728</v>
          </cell>
          <cell r="AP806">
            <v>3711000</v>
          </cell>
          <cell r="AQ806">
            <v>0</v>
          </cell>
          <cell r="AR806">
            <v>0</v>
          </cell>
          <cell r="AS806" t="str">
            <v>0</v>
          </cell>
          <cell r="AT806" t="str">
            <v>0</v>
          </cell>
          <cell r="AU806" t="str">
            <v>062</v>
          </cell>
          <cell r="AV806" t="str">
            <v>DINAS PENDIDIKAN - PPPK</v>
          </cell>
          <cell r="AW806" t="str">
            <v>SMP NEGERI 02</v>
          </cell>
          <cell r="AX806" t="str">
            <v>SMP-02</v>
          </cell>
        </row>
        <row r="807">
          <cell r="A807" t="str">
            <v>198910202022212009</v>
          </cell>
          <cell r="B807" t="str">
            <v>NORVIA, S. Pd</v>
          </cell>
          <cell r="C807" t="str">
            <v>6371046010890010</v>
          </cell>
          <cell r="D807" t="str">
            <v>20-Oct-89</v>
          </cell>
          <cell r="F807" t="str">
            <v>JFU</v>
          </cell>
          <cell r="G807" t="str">
            <v>00</v>
          </cell>
          <cell r="H807" t="str">
            <v>III/a</v>
          </cell>
          <cell r="I807" t="str">
            <v>P3K</v>
          </cell>
          <cell r="K807" t="str">
            <v>YA</v>
          </cell>
          <cell r="M807" t="str">
            <v>RUDHY SUPRIYADI</v>
          </cell>
          <cell r="N807" t="str">
            <v>122</v>
          </cell>
          <cell r="O807" t="str">
            <v>BPD KALSEL</v>
          </cell>
          <cell r="P807" t="str">
            <v>718553472731000</v>
          </cell>
          <cell r="Q807" t="str">
            <v>3200512657</v>
          </cell>
          <cell r="R807" t="str">
            <v>K3</v>
          </cell>
          <cell r="S807">
            <v>2</v>
          </cell>
          <cell r="T807">
            <v>1</v>
          </cell>
          <cell r="U807" t="str">
            <v>3</v>
          </cell>
          <cell r="V807">
            <v>2966500</v>
          </cell>
          <cell r="W807">
            <v>296650</v>
          </cell>
          <cell r="X807">
            <v>118660</v>
          </cell>
          <cell r="Y807">
            <v>415310</v>
          </cell>
          <cell r="Z807">
            <v>0</v>
          </cell>
          <cell r="AA807">
            <v>0</v>
          </cell>
          <cell r="AB807">
            <v>0</v>
          </cell>
          <cell r="AC807">
            <v>185000</v>
          </cell>
          <cell r="AD807">
            <v>289680</v>
          </cell>
          <cell r="AE807">
            <v>0</v>
          </cell>
          <cell r="AF807">
            <v>87</v>
          </cell>
          <cell r="AG807">
            <v>142672</v>
          </cell>
          <cell r="AH807">
            <v>7120</v>
          </cell>
          <cell r="AI807">
            <v>21359</v>
          </cell>
          <cell r="AJ807">
            <v>109909</v>
          </cell>
          <cell r="AK807" t="str">
            <v>0</v>
          </cell>
          <cell r="AL807">
            <v>35668</v>
          </cell>
          <cell r="AM807">
            <v>0</v>
          </cell>
          <cell r="AN807" t="str">
            <v>0</v>
          </cell>
          <cell r="AO807">
            <v>316728</v>
          </cell>
          <cell r="AP807">
            <v>3711000</v>
          </cell>
          <cell r="AQ807">
            <v>0</v>
          </cell>
          <cell r="AR807">
            <v>0</v>
          </cell>
          <cell r="AS807" t="str">
            <v>0</v>
          </cell>
          <cell r="AT807" t="str">
            <v>0</v>
          </cell>
          <cell r="AU807" t="str">
            <v>062</v>
          </cell>
          <cell r="AV807" t="str">
            <v>DINAS PENDIDIKAN - PPPK</v>
          </cell>
          <cell r="AW807" t="str">
            <v>SMP NEGERI 02</v>
          </cell>
          <cell r="AX807" t="str">
            <v>SMP-02</v>
          </cell>
        </row>
        <row r="808">
          <cell r="A808" t="str">
            <v>199007262022211001</v>
          </cell>
          <cell r="B808" t="str">
            <v>YUDI PRAMANA PUTRA, S.Pd</v>
          </cell>
          <cell r="C808" t="str">
            <v>6371042607900005</v>
          </cell>
          <cell r="D808" t="str">
            <v>26-Jul-90</v>
          </cell>
          <cell r="F808" t="str">
            <v>JFU</v>
          </cell>
          <cell r="G808" t="str">
            <v>00</v>
          </cell>
          <cell r="H808" t="str">
            <v>III/a</v>
          </cell>
          <cell r="I808" t="str">
            <v>P3K</v>
          </cell>
          <cell r="K808" t="str">
            <v>TIDAK</v>
          </cell>
          <cell r="N808" t="str">
            <v>122</v>
          </cell>
          <cell r="O808" t="str">
            <v>BPD KALSEL</v>
          </cell>
          <cell r="P808" t="str">
            <v>821741527731000</v>
          </cell>
          <cell r="Q808" t="str">
            <v>3200581937</v>
          </cell>
          <cell r="R808" t="str">
            <v>T0</v>
          </cell>
          <cell r="S808">
            <v>0</v>
          </cell>
          <cell r="T808">
            <v>0</v>
          </cell>
          <cell r="U808" t="str">
            <v>0</v>
          </cell>
          <cell r="V808">
            <v>2966500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185000</v>
          </cell>
          <cell r="AD808">
            <v>72420</v>
          </cell>
          <cell r="AE808">
            <v>0</v>
          </cell>
          <cell r="AF808">
            <v>6</v>
          </cell>
          <cell r="AG808">
            <v>126060</v>
          </cell>
          <cell r="AH808">
            <v>7120</v>
          </cell>
          <cell r="AI808">
            <v>21359</v>
          </cell>
          <cell r="AJ808">
            <v>96411</v>
          </cell>
          <cell r="AK808" t="str">
            <v>0</v>
          </cell>
          <cell r="AL808">
            <v>31515</v>
          </cell>
          <cell r="AM808">
            <v>0</v>
          </cell>
          <cell r="AN808" t="str">
            <v>0</v>
          </cell>
          <cell r="AO808">
            <v>282465</v>
          </cell>
          <cell r="AP808">
            <v>3096000</v>
          </cell>
          <cell r="AQ808">
            <v>0</v>
          </cell>
          <cell r="AR808">
            <v>0</v>
          </cell>
          <cell r="AS808" t="str">
            <v>0</v>
          </cell>
          <cell r="AT808" t="str">
            <v>0</v>
          </cell>
          <cell r="AU808" t="str">
            <v>062</v>
          </cell>
          <cell r="AV808" t="str">
            <v>DINAS PENDIDIKAN - PPPK</v>
          </cell>
          <cell r="AW808" t="str">
            <v>SMP NEGERI 02</v>
          </cell>
          <cell r="AX808" t="str">
            <v>SMP-02</v>
          </cell>
        </row>
        <row r="809">
          <cell r="A809" t="str">
            <v>199106022022211006</v>
          </cell>
          <cell r="B809" t="str">
            <v>MUHAMMAD RIDHA, S.Pd.I</v>
          </cell>
          <cell r="C809" t="str">
            <v>6371020206910008</v>
          </cell>
          <cell r="D809" t="str">
            <v>02-Jun-91</v>
          </cell>
          <cell r="F809" t="str">
            <v>JFU</v>
          </cell>
          <cell r="G809" t="str">
            <v>00</v>
          </cell>
          <cell r="H809" t="str">
            <v>III/a</v>
          </cell>
          <cell r="I809" t="str">
            <v>P3K</v>
          </cell>
          <cell r="K809" t="str">
            <v>YA</v>
          </cell>
          <cell r="L809" t="str">
            <v/>
          </cell>
          <cell r="M809" t="str">
            <v>VERA FRIAL</v>
          </cell>
          <cell r="N809" t="str">
            <v>122</v>
          </cell>
          <cell r="O809" t="str">
            <v>BPD KALSEL</v>
          </cell>
          <cell r="P809" t="str">
            <v>936356658736000</v>
          </cell>
          <cell r="Q809" t="str">
            <v>0010301418132</v>
          </cell>
          <cell r="R809" t="str">
            <v>K3</v>
          </cell>
          <cell r="S809">
            <v>2</v>
          </cell>
          <cell r="T809">
            <v>1</v>
          </cell>
          <cell r="U809" t="str">
            <v>3</v>
          </cell>
          <cell r="V809">
            <v>2966500</v>
          </cell>
          <cell r="W809">
            <v>296650</v>
          </cell>
          <cell r="X809">
            <v>118660</v>
          </cell>
          <cell r="Y809">
            <v>415310</v>
          </cell>
          <cell r="Z809">
            <v>0</v>
          </cell>
          <cell r="AA809">
            <v>0</v>
          </cell>
          <cell r="AB809">
            <v>0</v>
          </cell>
          <cell r="AC809">
            <v>185000</v>
          </cell>
          <cell r="AD809">
            <v>289680</v>
          </cell>
          <cell r="AE809">
            <v>0</v>
          </cell>
          <cell r="AF809">
            <v>87</v>
          </cell>
          <cell r="AG809">
            <v>142672</v>
          </cell>
          <cell r="AH809">
            <v>7120</v>
          </cell>
          <cell r="AI809">
            <v>21359</v>
          </cell>
          <cell r="AJ809">
            <v>109909</v>
          </cell>
          <cell r="AK809" t="str">
            <v>0</v>
          </cell>
          <cell r="AL809">
            <v>35668</v>
          </cell>
          <cell r="AM809">
            <v>0</v>
          </cell>
          <cell r="AN809" t="str">
            <v>0</v>
          </cell>
          <cell r="AO809">
            <v>316728</v>
          </cell>
          <cell r="AP809">
            <v>3711000</v>
          </cell>
          <cell r="AQ809">
            <v>0</v>
          </cell>
          <cell r="AR809">
            <v>0</v>
          </cell>
          <cell r="AS809" t="str">
            <v>0</v>
          </cell>
          <cell r="AT809" t="str">
            <v>0</v>
          </cell>
          <cell r="AU809" t="str">
            <v>062</v>
          </cell>
          <cell r="AV809" t="str">
            <v>DINAS PENDIDIKAN - PPPK</v>
          </cell>
          <cell r="AW809" t="str">
            <v>SMP NEGERI 02</v>
          </cell>
          <cell r="AX809" t="str">
            <v>SMP-02</v>
          </cell>
        </row>
        <row r="810">
          <cell r="A810" t="str">
            <v>199204202022211005</v>
          </cell>
          <cell r="B810" t="str">
            <v>SALMANI, S.Pd</v>
          </cell>
          <cell r="C810" t="str">
            <v>6303042004920007</v>
          </cell>
          <cell r="D810" t="str">
            <v>20-Apr-92</v>
          </cell>
          <cell r="F810" t="str">
            <v>JFU</v>
          </cell>
          <cell r="G810" t="str">
            <v>00</v>
          </cell>
          <cell r="H810" t="str">
            <v>III/a</v>
          </cell>
          <cell r="I810" t="str">
            <v>P3K</v>
          </cell>
          <cell r="K810" t="str">
            <v>YA</v>
          </cell>
          <cell r="L810" t="str">
            <v/>
          </cell>
          <cell r="M810" t="str">
            <v>SITI AISYAH, S.Pd</v>
          </cell>
          <cell r="N810" t="str">
            <v>122</v>
          </cell>
          <cell r="O810" t="str">
            <v>BPD KALSEL</v>
          </cell>
          <cell r="P810" t="str">
            <v>922171897732000</v>
          </cell>
          <cell r="Q810" t="str">
            <v>0010301418092</v>
          </cell>
          <cell r="R810" t="str">
            <v>K3</v>
          </cell>
          <cell r="S810">
            <v>2</v>
          </cell>
          <cell r="T810">
            <v>1</v>
          </cell>
          <cell r="U810" t="str">
            <v>3</v>
          </cell>
          <cell r="V810">
            <v>2966500</v>
          </cell>
          <cell r="W810">
            <v>296650</v>
          </cell>
          <cell r="X810">
            <v>118660</v>
          </cell>
          <cell r="Y810">
            <v>415310</v>
          </cell>
          <cell r="Z810">
            <v>0</v>
          </cell>
          <cell r="AA810">
            <v>0</v>
          </cell>
          <cell r="AB810">
            <v>0</v>
          </cell>
          <cell r="AC810">
            <v>185000</v>
          </cell>
          <cell r="AD810">
            <v>289680</v>
          </cell>
          <cell r="AE810">
            <v>0</v>
          </cell>
          <cell r="AF810">
            <v>87</v>
          </cell>
          <cell r="AG810">
            <v>142672</v>
          </cell>
          <cell r="AH810">
            <v>7120</v>
          </cell>
          <cell r="AI810">
            <v>21359</v>
          </cell>
          <cell r="AJ810">
            <v>109909</v>
          </cell>
          <cell r="AK810" t="str">
            <v>0</v>
          </cell>
          <cell r="AL810">
            <v>35668</v>
          </cell>
          <cell r="AM810">
            <v>0</v>
          </cell>
          <cell r="AN810" t="str">
            <v>0</v>
          </cell>
          <cell r="AO810">
            <v>316728</v>
          </cell>
          <cell r="AP810">
            <v>3711000</v>
          </cell>
          <cell r="AQ810">
            <v>0</v>
          </cell>
          <cell r="AR810">
            <v>0</v>
          </cell>
          <cell r="AS810" t="str">
            <v>0</v>
          </cell>
          <cell r="AT810" t="str">
            <v>0</v>
          </cell>
          <cell r="AU810" t="str">
            <v>062</v>
          </cell>
          <cell r="AV810" t="str">
            <v>DINAS PENDIDIKAN - PPPK</v>
          </cell>
          <cell r="AW810" t="str">
            <v>SMP NEGERI 02</v>
          </cell>
          <cell r="AX810" t="str">
            <v>SMP-02</v>
          </cell>
        </row>
        <row r="811">
          <cell r="A811" t="str">
            <v>199512122022212005</v>
          </cell>
          <cell r="B811" t="str">
            <v>DESSY ET LAURA ANDINA, S.Pd</v>
          </cell>
          <cell r="C811" t="str">
            <v>6371055212950003</v>
          </cell>
          <cell r="D811" t="str">
            <v>12-Dec-95</v>
          </cell>
          <cell r="F811" t="str">
            <v>JFU</v>
          </cell>
          <cell r="G811" t="str">
            <v>00</v>
          </cell>
          <cell r="H811" t="str">
            <v>III/a</v>
          </cell>
          <cell r="I811" t="str">
            <v>P3K</v>
          </cell>
          <cell r="K811" t="str">
            <v>YA</v>
          </cell>
          <cell r="M811" t="str">
            <v>ACHMAD FERDIAN</v>
          </cell>
          <cell r="N811" t="str">
            <v>122</v>
          </cell>
          <cell r="O811" t="str">
            <v>BPD KALSEL</v>
          </cell>
          <cell r="P811" t="str">
            <v>927875617731000</v>
          </cell>
          <cell r="Q811" t="str">
            <v>0010301424796</v>
          </cell>
          <cell r="R811" t="str">
            <v>K1</v>
          </cell>
          <cell r="S811">
            <v>0</v>
          </cell>
          <cell r="T811">
            <v>1</v>
          </cell>
          <cell r="U811" t="str">
            <v>1</v>
          </cell>
          <cell r="V811">
            <v>2966500</v>
          </cell>
          <cell r="W811">
            <v>296650</v>
          </cell>
          <cell r="X811">
            <v>0</v>
          </cell>
          <cell r="Y811">
            <v>296650</v>
          </cell>
          <cell r="Z811">
            <v>0</v>
          </cell>
          <cell r="AA811">
            <v>0</v>
          </cell>
          <cell r="AB811">
            <v>0</v>
          </cell>
          <cell r="AC811">
            <v>185000</v>
          </cell>
          <cell r="AD811">
            <v>144840</v>
          </cell>
          <cell r="AE811">
            <v>0</v>
          </cell>
          <cell r="AF811">
            <v>44</v>
          </cell>
          <cell r="AG811">
            <v>137926</v>
          </cell>
          <cell r="AH811">
            <v>7120</v>
          </cell>
          <cell r="AI811">
            <v>21359</v>
          </cell>
          <cell r="AJ811">
            <v>106052</v>
          </cell>
          <cell r="AK811" t="str">
            <v>0</v>
          </cell>
          <cell r="AL811">
            <v>34482</v>
          </cell>
          <cell r="AM811">
            <v>0</v>
          </cell>
          <cell r="AN811" t="str">
            <v>0</v>
          </cell>
          <cell r="AO811">
            <v>306939</v>
          </cell>
          <cell r="AP811">
            <v>3452500</v>
          </cell>
          <cell r="AQ811">
            <v>0</v>
          </cell>
          <cell r="AR811">
            <v>0</v>
          </cell>
          <cell r="AS811" t="str">
            <v>0</v>
          </cell>
          <cell r="AT811" t="str">
            <v>0</v>
          </cell>
          <cell r="AU811" t="str">
            <v>062</v>
          </cell>
          <cell r="AV811" t="str">
            <v>DINAS PENDIDIKAN - PPPK</v>
          </cell>
          <cell r="AW811" t="str">
            <v>SMP NEGERI 02</v>
          </cell>
          <cell r="AX811" t="str">
            <v>SMP-02</v>
          </cell>
        </row>
        <row r="812">
          <cell r="A812" t="str">
            <v>199705112022211003</v>
          </cell>
          <cell r="B812" t="str">
            <v>REYNALDI CAKRA BUANA, S.Pd</v>
          </cell>
          <cell r="C812" t="str">
            <v>6371031105970007</v>
          </cell>
          <cell r="D812" t="str">
            <v>11-May-97</v>
          </cell>
          <cell r="F812" t="str">
            <v>JFU</v>
          </cell>
          <cell r="G812" t="str">
            <v>00</v>
          </cell>
          <cell r="H812" t="str">
            <v>III/a</v>
          </cell>
          <cell r="I812" t="str">
            <v>P3K</v>
          </cell>
          <cell r="K812" t="str">
            <v>TIDAK</v>
          </cell>
          <cell r="N812" t="str">
            <v>122</v>
          </cell>
          <cell r="O812" t="str">
            <v>BPD KALSEL</v>
          </cell>
          <cell r="P812" t="str">
            <v>632962411731000</v>
          </cell>
          <cell r="Q812" t="str">
            <v>3200514377</v>
          </cell>
          <cell r="R812" t="str">
            <v>T0</v>
          </cell>
          <cell r="S812">
            <v>0</v>
          </cell>
          <cell r="T812">
            <v>0</v>
          </cell>
          <cell r="U812" t="str">
            <v>0</v>
          </cell>
          <cell r="V812">
            <v>2966500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185000</v>
          </cell>
          <cell r="AD812">
            <v>72420</v>
          </cell>
          <cell r="AE812">
            <v>0</v>
          </cell>
          <cell r="AF812">
            <v>6</v>
          </cell>
          <cell r="AG812">
            <v>126060</v>
          </cell>
          <cell r="AH812">
            <v>7120</v>
          </cell>
          <cell r="AI812">
            <v>21359</v>
          </cell>
          <cell r="AJ812">
            <v>96411</v>
          </cell>
          <cell r="AK812" t="str">
            <v>0</v>
          </cell>
          <cell r="AL812">
            <v>31515</v>
          </cell>
          <cell r="AM812">
            <v>0</v>
          </cell>
          <cell r="AN812" t="str">
            <v>0</v>
          </cell>
          <cell r="AO812">
            <v>282465</v>
          </cell>
          <cell r="AP812">
            <v>3096000</v>
          </cell>
          <cell r="AQ812">
            <v>0</v>
          </cell>
          <cell r="AR812">
            <v>0</v>
          </cell>
          <cell r="AS812" t="str">
            <v>0</v>
          </cell>
          <cell r="AT812" t="str">
            <v>0</v>
          </cell>
          <cell r="AU812" t="str">
            <v>062</v>
          </cell>
          <cell r="AV812" t="str">
            <v>DINAS PENDIDIKAN - PPPK</v>
          </cell>
          <cell r="AW812" t="str">
            <v>SMP NEGERI 02</v>
          </cell>
          <cell r="AX812" t="str">
            <v>SMP-02</v>
          </cell>
        </row>
        <row r="813">
          <cell r="A813" t="str">
            <v>199709092022212011</v>
          </cell>
          <cell r="B813" t="str">
            <v>HAMDIAH, S.Pd.</v>
          </cell>
          <cell r="C813" t="str">
            <v>3578284909970001</v>
          </cell>
          <cell r="D813" t="str">
            <v>09-Sep-97</v>
          </cell>
          <cell r="F813" t="str">
            <v>JFU</v>
          </cell>
          <cell r="G813" t="str">
            <v>00</v>
          </cell>
          <cell r="H813" t="str">
            <v>III/a</v>
          </cell>
          <cell r="I813" t="str">
            <v>P3K</v>
          </cell>
          <cell r="K813" t="str">
            <v>YA</v>
          </cell>
          <cell r="L813" t="str">
            <v/>
          </cell>
          <cell r="M813" t="str">
            <v>MUHAMMAD CANDRA EKBAL RUSPITA</v>
          </cell>
          <cell r="N813" t="str">
            <v>122</v>
          </cell>
          <cell r="O813" t="str">
            <v>BPD KALSEL</v>
          </cell>
          <cell r="P813" t="str">
            <v>633947437731000</v>
          </cell>
          <cell r="Q813" t="str">
            <v>3200581791</v>
          </cell>
          <cell r="R813" t="str">
            <v>K2</v>
          </cell>
          <cell r="S813">
            <v>1</v>
          </cell>
          <cell r="T813">
            <v>1</v>
          </cell>
          <cell r="U813" t="str">
            <v>2</v>
          </cell>
          <cell r="V813">
            <v>2966500</v>
          </cell>
          <cell r="W813">
            <v>296650</v>
          </cell>
          <cell r="X813">
            <v>59330</v>
          </cell>
          <cell r="Y813">
            <v>355980</v>
          </cell>
          <cell r="Z813">
            <v>0</v>
          </cell>
          <cell r="AA813">
            <v>0</v>
          </cell>
          <cell r="AB813">
            <v>0</v>
          </cell>
          <cell r="AC813">
            <v>185000</v>
          </cell>
          <cell r="AD813">
            <v>217260</v>
          </cell>
          <cell r="AE813">
            <v>0</v>
          </cell>
          <cell r="AF813">
            <v>16</v>
          </cell>
          <cell r="AG813">
            <v>140299</v>
          </cell>
          <cell r="AH813">
            <v>7120</v>
          </cell>
          <cell r="AI813">
            <v>21359</v>
          </cell>
          <cell r="AJ813">
            <v>107981</v>
          </cell>
          <cell r="AK813" t="str">
            <v>0</v>
          </cell>
          <cell r="AL813">
            <v>35075</v>
          </cell>
          <cell r="AM813">
            <v>0</v>
          </cell>
          <cell r="AN813" t="str">
            <v>0</v>
          </cell>
          <cell r="AO813">
            <v>311834</v>
          </cell>
          <cell r="AP813">
            <v>3581700</v>
          </cell>
          <cell r="AQ813">
            <v>0</v>
          </cell>
          <cell r="AR813">
            <v>0</v>
          </cell>
          <cell r="AS813" t="str">
            <v>0</v>
          </cell>
          <cell r="AT813" t="str">
            <v>0</v>
          </cell>
          <cell r="AU813" t="str">
            <v>062</v>
          </cell>
          <cell r="AV813" t="str">
            <v>DINAS PENDIDIKAN - PPPK</v>
          </cell>
          <cell r="AW813" t="str">
            <v>SMP NEGERI 02</v>
          </cell>
          <cell r="AX813" t="str">
            <v>SMP-02</v>
          </cell>
        </row>
        <row r="814">
          <cell r="A814" t="str">
            <v>199306272022211003</v>
          </cell>
          <cell r="B814" t="str">
            <v>REDHA A RACHMAN, S.Pd</v>
          </cell>
          <cell r="C814" t="str">
            <v>6301052706930001</v>
          </cell>
          <cell r="D814" t="str">
            <v>27-Jun-93</v>
          </cell>
          <cell r="F814" t="str">
            <v>JFU</v>
          </cell>
          <cell r="G814" t="str">
            <v>00</v>
          </cell>
          <cell r="H814" t="str">
            <v>III/a</v>
          </cell>
          <cell r="I814" t="str">
            <v>P3K</v>
          </cell>
          <cell r="K814" t="str">
            <v>TIDAK</v>
          </cell>
          <cell r="N814" t="str">
            <v>122</v>
          </cell>
          <cell r="O814" t="str">
            <v>BPD KALSEL</v>
          </cell>
          <cell r="P814" t="str">
            <v>764196150732000</v>
          </cell>
          <cell r="Q814" t="str">
            <v>3200581732</v>
          </cell>
          <cell r="R814" t="str">
            <v>T0</v>
          </cell>
          <cell r="S814">
            <v>0</v>
          </cell>
          <cell r="T814">
            <v>0</v>
          </cell>
          <cell r="U814" t="str">
            <v>0</v>
          </cell>
          <cell r="V814">
            <v>2966500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185000</v>
          </cell>
          <cell r="AD814">
            <v>72420</v>
          </cell>
          <cell r="AE814">
            <v>0</v>
          </cell>
          <cell r="AF814">
            <v>6</v>
          </cell>
          <cell r="AG814">
            <v>126060</v>
          </cell>
          <cell r="AH814">
            <v>7120</v>
          </cell>
          <cell r="AI814">
            <v>21359</v>
          </cell>
          <cell r="AJ814">
            <v>96411</v>
          </cell>
          <cell r="AK814" t="str">
            <v>0</v>
          </cell>
          <cell r="AL814">
            <v>31515</v>
          </cell>
          <cell r="AM814">
            <v>0</v>
          </cell>
          <cell r="AN814" t="str">
            <v>0</v>
          </cell>
          <cell r="AO814">
            <v>282465</v>
          </cell>
          <cell r="AP814">
            <v>3096000</v>
          </cell>
          <cell r="AQ814">
            <v>0</v>
          </cell>
          <cell r="AR814">
            <v>0</v>
          </cell>
          <cell r="AS814" t="str">
            <v>0</v>
          </cell>
          <cell r="AT814" t="str">
            <v>0</v>
          </cell>
          <cell r="AU814" t="str">
            <v>062</v>
          </cell>
          <cell r="AV814" t="str">
            <v>DINAS PENDIDIKAN - PPPK</v>
          </cell>
          <cell r="AW814" t="str">
            <v>SMP NEGERI 03</v>
          </cell>
          <cell r="AX814" t="str">
            <v>SMP-03</v>
          </cell>
        </row>
        <row r="815">
          <cell r="A815" t="str">
            <v>199712222022212002</v>
          </cell>
          <cell r="B815" t="str">
            <v>DESTY RUSIANA HUTAMI, S.Pd</v>
          </cell>
          <cell r="C815" t="str">
            <v>6371036212970009</v>
          </cell>
          <cell r="D815" t="str">
            <v>22-Dec-97</v>
          </cell>
          <cell r="F815" t="str">
            <v>JFU</v>
          </cell>
          <cell r="G815" t="str">
            <v>00</v>
          </cell>
          <cell r="H815" t="str">
            <v>III/a</v>
          </cell>
          <cell r="I815" t="str">
            <v>P3K</v>
          </cell>
          <cell r="K815" t="str">
            <v>YA</v>
          </cell>
          <cell r="M815" t="str">
            <v>AHMAD MUBARRID</v>
          </cell>
          <cell r="N815" t="str">
            <v>122</v>
          </cell>
          <cell r="O815" t="str">
            <v>BPD KALSEL</v>
          </cell>
          <cell r="P815" t="str">
            <v>639291319731000</v>
          </cell>
          <cell r="Q815" t="str">
            <v>3200582097</v>
          </cell>
          <cell r="R815" t="str">
            <v>K2</v>
          </cell>
          <cell r="S815">
            <v>1</v>
          </cell>
          <cell r="T815">
            <v>1</v>
          </cell>
          <cell r="U815" t="str">
            <v>2</v>
          </cell>
          <cell r="V815">
            <v>2966500</v>
          </cell>
          <cell r="W815">
            <v>296650</v>
          </cell>
          <cell r="X815">
            <v>59330</v>
          </cell>
          <cell r="Y815">
            <v>355980</v>
          </cell>
          <cell r="Z815">
            <v>0</v>
          </cell>
          <cell r="AA815">
            <v>0</v>
          </cell>
          <cell r="AB815">
            <v>0</v>
          </cell>
          <cell r="AC815">
            <v>185000</v>
          </cell>
          <cell r="AD815">
            <v>217260</v>
          </cell>
          <cell r="AE815">
            <v>0</v>
          </cell>
          <cell r="AF815">
            <v>16</v>
          </cell>
          <cell r="AG815">
            <v>140299</v>
          </cell>
          <cell r="AH815">
            <v>7120</v>
          </cell>
          <cell r="AI815">
            <v>21359</v>
          </cell>
          <cell r="AJ815">
            <v>107981</v>
          </cell>
          <cell r="AK815" t="str">
            <v>0</v>
          </cell>
          <cell r="AL815">
            <v>35075</v>
          </cell>
          <cell r="AM815">
            <v>0</v>
          </cell>
          <cell r="AN815" t="str">
            <v>0</v>
          </cell>
          <cell r="AO815">
            <v>311834</v>
          </cell>
          <cell r="AP815">
            <v>3581700</v>
          </cell>
          <cell r="AQ815">
            <v>0</v>
          </cell>
          <cell r="AR815">
            <v>0</v>
          </cell>
          <cell r="AS815" t="str">
            <v>0</v>
          </cell>
          <cell r="AT815" t="str">
            <v>0</v>
          </cell>
          <cell r="AU815" t="str">
            <v>062</v>
          </cell>
          <cell r="AV815" t="str">
            <v>DINAS PENDIDIKAN - PPPK</v>
          </cell>
          <cell r="AW815" t="str">
            <v>SMP NEGERI 03</v>
          </cell>
          <cell r="AX815" t="str">
            <v>SMP-03</v>
          </cell>
        </row>
        <row r="816">
          <cell r="A816" t="str">
            <v>197505152022212006</v>
          </cell>
          <cell r="B816" t="str">
            <v>MUSRIATI, S.Pd</v>
          </cell>
          <cell r="C816" t="str">
            <v>6371035505750006</v>
          </cell>
          <cell r="D816" t="str">
            <v>15-May-75</v>
          </cell>
          <cell r="F816" t="str">
            <v>JFU</v>
          </cell>
          <cell r="G816" t="str">
            <v>00</v>
          </cell>
          <cell r="H816" t="str">
            <v>III/a</v>
          </cell>
          <cell r="I816" t="str">
            <v>P3K</v>
          </cell>
          <cell r="K816" t="str">
            <v>YA</v>
          </cell>
          <cell r="L816" t="str">
            <v/>
          </cell>
          <cell r="M816" t="str">
            <v>HOLIK</v>
          </cell>
          <cell r="N816" t="str">
            <v>122</v>
          </cell>
          <cell r="O816" t="str">
            <v>BPD KALSEL</v>
          </cell>
          <cell r="P816" t="str">
            <v>922251095731000</v>
          </cell>
          <cell r="Q816" t="str">
            <v>0010301181885</v>
          </cell>
          <cell r="R816" t="str">
            <v>K3</v>
          </cell>
          <cell r="S816">
            <v>2</v>
          </cell>
          <cell r="T816">
            <v>1</v>
          </cell>
          <cell r="U816" t="str">
            <v>3</v>
          </cell>
          <cell r="V816">
            <v>2966500</v>
          </cell>
          <cell r="W816">
            <v>296650</v>
          </cell>
          <cell r="X816">
            <v>118660</v>
          </cell>
          <cell r="Y816">
            <v>415310</v>
          </cell>
          <cell r="Z816">
            <v>0</v>
          </cell>
          <cell r="AA816">
            <v>0</v>
          </cell>
          <cell r="AB816">
            <v>0</v>
          </cell>
          <cell r="AC816">
            <v>185000</v>
          </cell>
          <cell r="AD816">
            <v>289680</v>
          </cell>
          <cell r="AE816">
            <v>0</v>
          </cell>
          <cell r="AF816">
            <v>87</v>
          </cell>
          <cell r="AG816">
            <v>142672</v>
          </cell>
          <cell r="AH816">
            <v>7120</v>
          </cell>
          <cell r="AI816">
            <v>21359</v>
          </cell>
          <cell r="AJ816">
            <v>109909</v>
          </cell>
          <cell r="AK816" t="str">
            <v>0</v>
          </cell>
          <cell r="AL816">
            <v>35668</v>
          </cell>
          <cell r="AM816">
            <v>0</v>
          </cell>
          <cell r="AN816" t="str">
            <v>0</v>
          </cell>
          <cell r="AO816">
            <v>316728</v>
          </cell>
          <cell r="AP816">
            <v>3711000</v>
          </cell>
          <cell r="AQ816">
            <v>0</v>
          </cell>
          <cell r="AR816">
            <v>0</v>
          </cell>
          <cell r="AS816" t="str">
            <v>0</v>
          </cell>
          <cell r="AT816" t="str">
            <v>0</v>
          </cell>
          <cell r="AU816" t="str">
            <v>062</v>
          </cell>
          <cell r="AV816" t="str">
            <v>DINAS PENDIDIKAN - PPPK</v>
          </cell>
          <cell r="AW816" t="str">
            <v>SMP NEGERI 04</v>
          </cell>
          <cell r="AX816" t="str">
            <v>SMP-04</v>
          </cell>
        </row>
        <row r="817">
          <cell r="A817" t="str">
            <v>197906262022211004</v>
          </cell>
          <cell r="B817" t="str">
            <v>ALFIAN NOOR, S.Kom</v>
          </cell>
          <cell r="C817" t="str">
            <v>6371032606790006</v>
          </cell>
          <cell r="D817" t="str">
            <v>26-Jun-79</v>
          </cell>
          <cell r="F817" t="str">
            <v>JFU</v>
          </cell>
          <cell r="G817" t="str">
            <v>00</v>
          </cell>
          <cell r="H817" t="str">
            <v>III/a</v>
          </cell>
          <cell r="I817" t="str">
            <v>P3K</v>
          </cell>
          <cell r="K817" t="str">
            <v>YA</v>
          </cell>
          <cell r="L817" t="str">
            <v/>
          </cell>
          <cell r="M817" t="str">
            <v>NOOR AISYAH</v>
          </cell>
          <cell r="N817" t="str">
            <v>122</v>
          </cell>
          <cell r="O817" t="str">
            <v>BPD KALSEL</v>
          </cell>
          <cell r="P817" t="str">
            <v>163018583731000</v>
          </cell>
          <cell r="Q817" t="str">
            <v>3200531603</v>
          </cell>
          <cell r="R817" t="str">
            <v>K3</v>
          </cell>
          <cell r="S817">
            <v>2</v>
          </cell>
          <cell r="T817">
            <v>1</v>
          </cell>
          <cell r="U817" t="str">
            <v>3</v>
          </cell>
          <cell r="V817">
            <v>2966500</v>
          </cell>
          <cell r="W817">
            <v>296650</v>
          </cell>
          <cell r="X817">
            <v>118660</v>
          </cell>
          <cell r="Y817">
            <v>415310</v>
          </cell>
          <cell r="Z817">
            <v>0</v>
          </cell>
          <cell r="AA817">
            <v>0</v>
          </cell>
          <cell r="AB817">
            <v>0</v>
          </cell>
          <cell r="AC817">
            <v>185000</v>
          </cell>
          <cell r="AD817">
            <v>289680</v>
          </cell>
          <cell r="AE817">
            <v>0</v>
          </cell>
          <cell r="AF817">
            <v>87</v>
          </cell>
          <cell r="AG817">
            <v>142672</v>
          </cell>
          <cell r="AH817">
            <v>7120</v>
          </cell>
          <cell r="AI817">
            <v>21359</v>
          </cell>
          <cell r="AJ817">
            <v>109909</v>
          </cell>
          <cell r="AK817" t="str">
            <v>0</v>
          </cell>
          <cell r="AL817">
            <v>35668</v>
          </cell>
          <cell r="AM817">
            <v>0</v>
          </cell>
          <cell r="AN817" t="str">
            <v>0</v>
          </cell>
          <cell r="AO817">
            <v>316728</v>
          </cell>
          <cell r="AP817">
            <v>3711000</v>
          </cell>
          <cell r="AQ817">
            <v>0</v>
          </cell>
          <cell r="AR817">
            <v>0</v>
          </cell>
          <cell r="AS817" t="str">
            <v>0</v>
          </cell>
          <cell r="AT817" t="str">
            <v>0</v>
          </cell>
          <cell r="AU817" t="str">
            <v>062</v>
          </cell>
          <cell r="AV817" t="str">
            <v>DINAS PENDIDIKAN - PPPK</v>
          </cell>
          <cell r="AW817" t="str">
            <v>SMP NEGERI 04</v>
          </cell>
          <cell r="AX817" t="str">
            <v>SMP-04</v>
          </cell>
        </row>
        <row r="818">
          <cell r="A818" t="str">
            <v>198207142022211004</v>
          </cell>
          <cell r="B818" t="str">
            <v>HERU HARYANTO, S.Pd</v>
          </cell>
          <cell r="C818" t="str">
            <v>6301011407820003</v>
          </cell>
          <cell r="D818" t="str">
            <v>14-Jul-82</v>
          </cell>
          <cell r="F818" t="str">
            <v>JFU</v>
          </cell>
          <cell r="G818" t="str">
            <v>00</v>
          </cell>
          <cell r="H818" t="str">
            <v>III/a</v>
          </cell>
          <cell r="I818" t="str">
            <v>P3K</v>
          </cell>
          <cell r="K818" t="str">
            <v>YA</v>
          </cell>
          <cell r="M818" t="str">
            <v>LINDA ASTUTI</v>
          </cell>
          <cell r="N818" t="str">
            <v>122</v>
          </cell>
          <cell r="O818" t="str">
            <v>BPD KALSEL</v>
          </cell>
          <cell r="P818" t="str">
            <v>167174689732000</v>
          </cell>
          <cell r="Q818" t="str">
            <v>0010301161859</v>
          </cell>
          <cell r="R818" t="str">
            <v>K3</v>
          </cell>
          <cell r="S818">
            <v>2</v>
          </cell>
          <cell r="T818">
            <v>1</v>
          </cell>
          <cell r="U818" t="str">
            <v>3</v>
          </cell>
          <cell r="V818">
            <v>2966500</v>
          </cell>
          <cell r="W818">
            <v>296650</v>
          </cell>
          <cell r="X818">
            <v>118660</v>
          </cell>
          <cell r="Y818">
            <v>415310</v>
          </cell>
          <cell r="Z818">
            <v>0</v>
          </cell>
          <cell r="AA818">
            <v>0</v>
          </cell>
          <cell r="AB818">
            <v>0</v>
          </cell>
          <cell r="AC818">
            <v>185000</v>
          </cell>
          <cell r="AD818">
            <v>289680</v>
          </cell>
          <cell r="AE818">
            <v>0</v>
          </cell>
          <cell r="AF818">
            <v>87</v>
          </cell>
          <cell r="AG818">
            <v>142672</v>
          </cell>
          <cell r="AH818">
            <v>7120</v>
          </cell>
          <cell r="AI818">
            <v>21359</v>
          </cell>
          <cell r="AJ818">
            <v>109909</v>
          </cell>
          <cell r="AK818" t="str">
            <v>0</v>
          </cell>
          <cell r="AL818">
            <v>35668</v>
          </cell>
          <cell r="AM818">
            <v>0</v>
          </cell>
          <cell r="AN818" t="str">
            <v>0</v>
          </cell>
          <cell r="AO818">
            <v>316728</v>
          </cell>
          <cell r="AP818">
            <v>3711000</v>
          </cell>
          <cell r="AQ818">
            <v>0</v>
          </cell>
          <cell r="AR818">
            <v>0</v>
          </cell>
          <cell r="AS818" t="str">
            <v>0</v>
          </cell>
          <cell r="AT818" t="str">
            <v>0</v>
          </cell>
          <cell r="AU818" t="str">
            <v>062</v>
          </cell>
          <cell r="AV818" t="str">
            <v>DINAS PENDIDIKAN - PPPK</v>
          </cell>
          <cell r="AW818" t="str">
            <v>SMP NEGERI 04</v>
          </cell>
          <cell r="AX818" t="str">
            <v>SMP-04</v>
          </cell>
        </row>
        <row r="819">
          <cell r="A819" t="str">
            <v>199101182022212004</v>
          </cell>
          <cell r="B819" t="str">
            <v>DHELIA AZIZAH RENATAMI, S.KG</v>
          </cell>
          <cell r="C819" t="str">
            <v>6371035801910003</v>
          </cell>
          <cell r="D819" t="str">
            <v>18-Jan-91</v>
          </cell>
          <cell r="F819" t="str">
            <v>JFU</v>
          </cell>
          <cell r="G819" t="str">
            <v>00</v>
          </cell>
          <cell r="H819" t="str">
            <v>III/a</v>
          </cell>
          <cell r="I819" t="str">
            <v>P3K</v>
          </cell>
          <cell r="K819" t="str">
            <v>TIDAK</v>
          </cell>
          <cell r="N819" t="str">
            <v>122</v>
          </cell>
          <cell r="O819" t="str">
            <v>BPD KALSEL</v>
          </cell>
          <cell r="P819" t="str">
            <v>650261050731000</v>
          </cell>
          <cell r="Q819" t="str">
            <v>3200581837</v>
          </cell>
          <cell r="R819" t="str">
            <v>T0</v>
          </cell>
          <cell r="S819">
            <v>0</v>
          </cell>
          <cell r="T819">
            <v>0</v>
          </cell>
          <cell r="U819" t="str">
            <v>0</v>
          </cell>
          <cell r="V819">
            <v>2966500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185000</v>
          </cell>
          <cell r="AD819">
            <v>72420</v>
          </cell>
          <cell r="AE819">
            <v>0</v>
          </cell>
          <cell r="AF819">
            <v>6</v>
          </cell>
          <cell r="AG819">
            <v>126060</v>
          </cell>
          <cell r="AH819">
            <v>7120</v>
          </cell>
          <cell r="AI819">
            <v>21359</v>
          </cell>
          <cell r="AJ819">
            <v>96411</v>
          </cell>
          <cell r="AK819" t="str">
            <v>0</v>
          </cell>
          <cell r="AL819">
            <v>31515</v>
          </cell>
          <cell r="AM819">
            <v>0</v>
          </cell>
          <cell r="AN819" t="str">
            <v>0</v>
          </cell>
          <cell r="AO819">
            <v>282465</v>
          </cell>
          <cell r="AP819">
            <v>3096000</v>
          </cell>
          <cell r="AQ819">
            <v>0</v>
          </cell>
          <cell r="AR819">
            <v>0</v>
          </cell>
          <cell r="AS819" t="str">
            <v>0</v>
          </cell>
          <cell r="AT819" t="str">
            <v>0</v>
          </cell>
          <cell r="AU819" t="str">
            <v>062</v>
          </cell>
          <cell r="AV819" t="str">
            <v>DINAS PENDIDIKAN - PPPK</v>
          </cell>
          <cell r="AW819" t="str">
            <v>SMP NEGERI 04</v>
          </cell>
          <cell r="AX819" t="str">
            <v>SMP-04</v>
          </cell>
        </row>
        <row r="820">
          <cell r="A820" t="str">
            <v>199611202022212005</v>
          </cell>
          <cell r="B820" t="str">
            <v>NURHIDAYANTI, S.Pd</v>
          </cell>
          <cell r="C820" t="str">
            <v>6371046011960003</v>
          </cell>
          <cell r="D820" t="str">
            <v>20-Nov-96</v>
          </cell>
          <cell r="F820" t="str">
            <v>JFU</v>
          </cell>
          <cell r="G820" t="str">
            <v>00</v>
          </cell>
          <cell r="H820" t="str">
            <v>III/a</v>
          </cell>
          <cell r="I820" t="str">
            <v>P3K</v>
          </cell>
          <cell r="K820" t="str">
            <v>TIDAK</v>
          </cell>
          <cell r="N820" t="str">
            <v>122</v>
          </cell>
          <cell r="O820" t="str">
            <v>BPD KALSEL</v>
          </cell>
          <cell r="P820" t="str">
            <v>413051210731000</v>
          </cell>
          <cell r="Q820" t="str">
            <v>3200531654</v>
          </cell>
          <cell r="R820" t="str">
            <v>T0</v>
          </cell>
          <cell r="S820">
            <v>0</v>
          </cell>
          <cell r="T820">
            <v>0</v>
          </cell>
          <cell r="U820" t="str">
            <v>0</v>
          </cell>
          <cell r="V820">
            <v>2966500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185000</v>
          </cell>
          <cell r="AD820">
            <v>72420</v>
          </cell>
          <cell r="AE820">
            <v>0</v>
          </cell>
          <cell r="AF820">
            <v>6</v>
          </cell>
          <cell r="AG820">
            <v>126060</v>
          </cell>
          <cell r="AH820">
            <v>7120</v>
          </cell>
          <cell r="AI820">
            <v>21359</v>
          </cell>
          <cell r="AJ820">
            <v>96411</v>
          </cell>
          <cell r="AK820" t="str">
            <v>0</v>
          </cell>
          <cell r="AL820">
            <v>31515</v>
          </cell>
          <cell r="AM820">
            <v>0</v>
          </cell>
          <cell r="AN820" t="str">
            <v>0</v>
          </cell>
          <cell r="AO820">
            <v>282465</v>
          </cell>
          <cell r="AP820">
            <v>3096000</v>
          </cell>
          <cell r="AQ820">
            <v>0</v>
          </cell>
          <cell r="AR820">
            <v>0</v>
          </cell>
          <cell r="AS820" t="str">
            <v>0</v>
          </cell>
          <cell r="AT820" t="str">
            <v>0</v>
          </cell>
          <cell r="AU820" t="str">
            <v>062</v>
          </cell>
          <cell r="AV820" t="str">
            <v>DINAS PENDIDIKAN - PPPK</v>
          </cell>
          <cell r="AW820" t="str">
            <v>SMP NEGERI 04</v>
          </cell>
          <cell r="AX820" t="str">
            <v>SMP-04</v>
          </cell>
        </row>
        <row r="821">
          <cell r="A821" t="str">
            <v>198107272022211005</v>
          </cell>
          <cell r="B821" t="str">
            <v>M. FAUZI, S.Pd</v>
          </cell>
          <cell r="C821" t="str">
            <v>6371032707810009</v>
          </cell>
          <cell r="D821" t="str">
            <v>27-Jul-81</v>
          </cell>
          <cell r="F821" t="str">
            <v>JFU</v>
          </cell>
          <cell r="G821" t="str">
            <v>00</v>
          </cell>
          <cell r="H821" t="str">
            <v>III/a</v>
          </cell>
          <cell r="I821" t="str">
            <v>P3K</v>
          </cell>
          <cell r="K821" t="str">
            <v>YA</v>
          </cell>
          <cell r="L821" t="str">
            <v/>
          </cell>
          <cell r="M821" t="str">
            <v>IDA IRLIANA</v>
          </cell>
          <cell r="N821" t="str">
            <v>122</v>
          </cell>
          <cell r="O821" t="str">
            <v>BPD KALSEL</v>
          </cell>
          <cell r="P821" t="str">
            <v>163019326731000</v>
          </cell>
          <cell r="Q821" t="str">
            <v>0010301441272</v>
          </cell>
          <cell r="R821" t="str">
            <v>K3</v>
          </cell>
          <cell r="S821">
            <v>2</v>
          </cell>
          <cell r="T821">
            <v>1</v>
          </cell>
          <cell r="U821" t="str">
            <v>3</v>
          </cell>
          <cell r="V821">
            <v>2966500</v>
          </cell>
          <cell r="W821">
            <v>296650</v>
          </cell>
          <cell r="X821">
            <v>118660</v>
          </cell>
          <cell r="Y821">
            <v>415310</v>
          </cell>
          <cell r="Z821">
            <v>0</v>
          </cell>
          <cell r="AA821">
            <v>0</v>
          </cell>
          <cell r="AB821">
            <v>0</v>
          </cell>
          <cell r="AC821">
            <v>185000</v>
          </cell>
          <cell r="AD821">
            <v>289680</v>
          </cell>
          <cell r="AE821">
            <v>0</v>
          </cell>
          <cell r="AF821">
            <v>87</v>
          </cell>
          <cell r="AG821">
            <v>142672</v>
          </cell>
          <cell r="AH821">
            <v>7120</v>
          </cell>
          <cell r="AI821">
            <v>21359</v>
          </cell>
          <cell r="AJ821">
            <v>109909</v>
          </cell>
          <cell r="AK821" t="str">
            <v>0</v>
          </cell>
          <cell r="AL821">
            <v>35668</v>
          </cell>
          <cell r="AM821">
            <v>0</v>
          </cell>
          <cell r="AN821" t="str">
            <v>0</v>
          </cell>
          <cell r="AO821">
            <v>316728</v>
          </cell>
          <cell r="AP821">
            <v>3711000</v>
          </cell>
          <cell r="AQ821">
            <v>0</v>
          </cell>
          <cell r="AR821">
            <v>0</v>
          </cell>
          <cell r="AS821" t="str">
            <v>0</v>
          </cell>
          <cell r="AT821" t="str">
            <v>0</v>
          </cell>
          <cell r="AU821" t="str">
            <v>062</v>
          </cell>
          <cell r="AV821" t="str">
            <v>DINAS PENDIDIKAN - PPPK</v>
          </cell>
          <cell r="AW821" t="str">
            <v>SMP NEGERI 05</v>
          </cell>
          <cell r="AX821" t="str">
            <v>SMP-05</v>
          </cell>
        </row>
        <row r="822">
          <cell r="A822" t="str">
            <v>198202192022211007</v>
          </cell>
          <cell r="B822" t="str">
            <v>EDDE WIBOWO, S.Pd</v>
          </cell>
          <cell r="C822" t="str">
            <v>6371041902820011</v>
          </cell>
          <cell r="D822" t="str">
            <v>19-Feb-82</v>
          </cell>
          <cell r="F822" t="str">
            <v>JFU</v>
          </cell>
          <cell r="G822" t="str">
            <v>00</v>
          </cell>
          <cell r="H822" t="str">
            <v>III/a</v>
          </cell>
          <cell r="I822" t="str">
            <v>P3K</v>
          </cell>
          <cell r="K822" t="str">
            <v>YA</v>
          </cell>
          <cell r="M822" t="str">
            <v>NILAM</v>
          </cell>
          <cell r="N822" t="str">
            <v>122</v>
          </cell>
          <cell r="O822" t="str">
            <v>BPD KALSEL</v>
          </cell>
          <cell r="P822" t="str">
            <v>844753137731000</v>
          </cell>
          <cell r="Q822" t="str">
            <v>0010301364772</v>
          </cell>
          <cell r="R822" t="str">
            <v>K3</v>
          </cell>
          <cell r="S822">
            <v>2</v>
          </cell>
          <cell r="T822">
            <v>1</v>
          </cell>
          <cell r="U822" t="str">
            <v>3</v>
          </cell>
          <cell r="V822">
            <v>2966500</v>
          </cell>
          <cell r="W822">
            <v>296650</v>
          </cell>
          <cell r="X822">
            <v>118660</v>
          </cell>
          <cell r="Y822">
            <v>415310</v>
          </cell>
          <cell r="Z822">
            <v>0</v>
          </cell>
          <cell r="AA822">
            <v>0</v>
          </cell>
          <cell r="AB822">
            <v>0</v>
          </cell>
          <cell r="AC822">
            <v>185000</v>
          </cell>
          <cell r="AD822">
            <v>289680</v>
          </cell>
          <cell r="AE822">
            <v>0</v>
          </cell>
          <cell r="AF822">
            <v>87</v>
          </cell>
          <cell r="AG822">
            <v>142672</v>
          </cell>
          <cell r="AH822">
            <v>7120</v>
          </cell>
          <cell r="AI822">
            <v>21359</v>
          </cell>
          <cell r="AJ822">
            <v>109909</v>
          </cell>
          <cell r="AK822" t="str">
            <v>0</v>
          </cell>
          <cell r="AL822">
            <v>35668</v>
          </cell>
          <cell r="AM822">
            <v>0</v>
          </cell>
          <cell r="AN822" t="str">
            <v>0</v>
          </cell>
          <cell r="AO822">
            <v>316728</v>
          </cell>
          <cell r="AP822">
            <v>3711000</v>
          </cell>
          <cell r="AQ822">
            <v>0</v>
          </cell>
          <cell r="AR822">
            <v>0</v>
          </cell>
          <cell r="AS822" t="str">
            <v>0</v>
          </cell>
          <cell r="AT822" t="str">
            <v>0</v>
          </cell>
          <cell r="AU822" t="str">
            <v>062</v>
          </cell>
          <cell r="AV822" t="str">
            <v>DINAS PENDIDIKAN - PPPK</v>
          </cell>
          <cell r="AW822" t="str">
            <v>SMP NEGERI 05</v>
          </cell>
          <cell r="AX822" t="str">
            <v>SMP-05</v>
          </cell>
        </row>
        <row r="823">
          <cell r="A823" t="str">
            <v>198212262022212008</v>
          </cell>
          <cell r="B823" t="str">
            <v>SUSANTI, S.Pd</v>
          </cell>
          <cell r="C823" t="str">
            <v>6371016612820004</v>
          </cell>
          <cell r="D823" t="str">
            <v>26-Dec-82</v>
          </cell>
          <cell r="F823" t="str">
            <v>JFU</v>
          </cell>
          <cell r="G823" t="str">
            <v>00</v>
          </cell>
          <cell r="H823" t="str">
            <v>III/a</v>
          </cell>
          <cell r="I823" t="str">
            <v>P3K</v>
          </cell>
          <cell r="K823" t="str">
            <v>YA</v>
          </cell>
          <cell r="L823" t="str">
            <v/>
          </cell>
          <cell r="M823" t="str">
            <v>ADI RAHMADANI</v>
          </cell>
          <cell r="N823" t="str">
            <v>122</v>
          </cell>
          <cell r="O823" t="str">
            <v>BPD KALSEL</v>
          </cell>
          <cell r="P823" t="str">
            <v>844752063731000</v>
          </cell>
          <cell r="Q823" t="str">
            <v>0010301386144</v>
          </cell>
          <cell r="R823" t="str">
            <v>K3</v>
          </cell>
          <cell r="S823">
            <v>2</v>
          </cell>
          <cell r="T823">
            <v>1</v>
          </cell>
          <cell r="U823" t="str">
            <v>3</v>
          </cell>
          <cell r="V823">
            <v>2966500</v>
          </cell>
          <cell r="W823">
            <v>296650</v>
          </cell>
          <cell r="X823">
            <v>118660</v>
          </cell>
          <cell r="Y823">
            <v>415310</v>
          </cell>
          <cell r="Z823">
            <v>0</v>
          </cell>
          <cell r="AA823">
            <v>0</v>
          </cell>
          <cell r="AB823">
            <v>0</v>
          </cell>
          <cell r="AC823">
            <v>185000</v>
          </cell>
          <cell r="AD823">
            <v>289680</v>
          </cell>
          <cell r="AE823">
            <v>0</v>
          </cell>
          <cell r="AF823">
            <v>87</v>
          </cell>
          <cell r="AG823">
            <v>142672</v>
          </cell>
          <cell r="AH823">
            <v>7120</v>
          </cell>
          <cell r="AI823">
            <v>21359</v>
          </cell>
          <cell r="AJ823">
            <v>109909</v>
          </cell>
          <cell r="AK823" t="str">
            <v>0</v>
          </cell>
          <cell r="AL823">
            <v>35668</v>
          </cell>
          <cell r="AM823">
            <v>0</v>
          </cell>
          <cell r="AN823" t="str">
            <v>0</v>
          </cell>
          <cell r="AO823">
            <v>316728</v>
          </cell>
          <cell r="AP823">
            <v>3711000</v>
          </cell>
          <cell r="AQ823">
            <v>0</v>
          </cell>
          <cell r="AR823">
            <v>0</v>
          </cell>
          <cell r="AS823" t="str">
            <v>0</v>
          </cell>
          <cell r="AT823" t="str">
            <v>0</v>
          </cell>
          <cell r="AU823" t="str">
            <v>062</v>
          </cell>
          <cell r="AV823" t="str">
            <v>DINAS PENDIDIKAN - PPPK</v>
          </cell>
          <cell r="AW823" t="str">
            <v>SMP NEGERI 05</v>
          </cell>
          <cell r="AX823" t="str">
            <v>SMP-05</v>
          </cell>
        </row>
        <row r="824">
          <cell r="A824" t="str">
            <v>198801292022212004</v>
          </cell>
          <cell r="B824" t="str">
            <v>DINA MARIANA, S.Pd</v>
          </cell>
          <cell r="C824" t="str">
            <v>6304156901880001</v>
          </cell>
          <cell r="D824" t="str">
            <v>29-Jan-88</v>
          </cell>
          <cell r="F824" t="str">
            <v>JFU</v>
          </cell>
          <cell r="G824" t="str">
            <v>00</v>
          </cell>
          <cell r="H824" t="str">
            <v>III/a</v>
          </cell>
          <cell r="I824" t="str">
            <v>P3K</v>
          </cell>
          <cell r="K824" t="str">
            <v>YA</v>
          </cell>
          <cell r="M824" t="str">
            <v>IWAN WAHYUNI</v>
          </cell>
          <cell r="N824" t="str">
            <v>122</v>
          </cell>
          <cell r="O824" t="str">
            <v>BPD KALSEL</v>
          </cell>
          <cell r="P824" t="str">
            <v>651249732731000</v>
          </cell>
          <cell r="Q824" t="str">
            <v>3200540343</v>
          </cell>
          <cell r="R824" t="str">
            <v>K2</v>
          </cell>
          <cell r="S824">
            <v>1</v>
          </cell>
          <cell r="T824">
            <v>1</v>
          </cell>
          <cell r="U824" t="str">
            <v>2</v>
          </cell>
          <cell r="V824">
            <v>2966500</v>
          </cell>
          <cell r="W824">
            <v>296650</v>
          </cell>
          <cell r="X824">
            <v>59330</v>
          </cell>
          <cell r="Y824">
            <v>355980</v>
          </cell>
          <cell r="Z824">
            <v>0</v>
          </cell>
          <cell r="AA824">
            <v>0</v>
          </cell>
          <cell r="AB824">
            <v>0</v>
          </cell>
          <cell r="AC824">
            <v>185000</v>
          </cell>
          <cell r="AD824">
            <v>217260</v>
          </cell>
          <cell r="AE824">
            <v>0</v>
          </cell>
          <cell r="AF824">
            <v>16</v>
          </cell>
          <cell r="AG824">
            <v>140299</v>
          </cell>
          <cell r="AH824">
            <v>7120</v>
          </cell>
          <cell r="AI824">
            <v>21359</v>
          </cell>
          <cell r="AJ824">
            <v>107981</v>
          </cell>
          <cell r="AK824" t="str">
            <v>0</v>
          </cell>
          <cell r="AL824">
            <v>35075</v>
          </cell>
          <cell r="AM824">
            <v>0</v>
          </cell>
          <cell r="AN824" t="str">
            <v>0</v>
          </cell>
          <cell r="AO824">
            <v>311834</v>
          </cell>
          <cell r="AP824">
            <v>3581700</v>
          </cell>
          <cell r="AQ824">
            <v>0</v>
          </cell>
          <cell r="AR824">
            <v>0</v>
          </cell>
          <cell r="AS824" t="str">
            <v>0</v>
          </cell>
          <cell r="AT824" t="str">
            <v>0</v>
          </cell>
          <cell r="AU824" t="str">
            <v>062</v>
          </cell>
          <cell r="AV824" t="str">
            <v>DINAS PENDIDIKAN - PPPK</v>
          </cell>
          <cell r="AW824" t="str">
            <v>SMP NEGERI 05</v>
          </cell>
          <cell r="AX824" t="str">
            <v>SMP-05</v>
          </cell>
        </row>
        <row r="825">
          <cell r="A825" t="str">
            <v>199305232022212006</v>
          </cell>
          <cell r="B825" t="str">
            <v>SHELLA MEINOOR, S.Pd</v>
          </cell>
          <cell r="C825" t="str">
            <v>6307026305930003</v>
          </cell>
          <cell r="D825" t="str">
            <v>23-May-93</v>
          </cell>
          <cell r="F825" t="str">
            <v>JFU</v>
          </cell>
          <cell r="G825" t="str">
            <v>00</v>
          </cell>
          <cell r="H825" t="str">
            <v>III/a</v>
          </cell>
          <cell r="I825" t="str">
            <v>P3K</v>
          </cell>
          <cell r="K825" t="str">
            <v>TIDAK</v>
          </cell>
          <cell r="N825" t="str">
            <v>122</v>
          </cell>
          <cell r="O825" t="str">
            <v>BPD KALSEL</v>
          </cell>
          <cell r="P825" t="str">
            <v>637624081731000</v>
          </cell>
          <cell r="Q825" t="str">
            <v>3200542028</v>
          </cell>
          <cell r="R825" t="str">
            <v>T1</v>
          </cell>
          <cell r="S825">
            <v>1</v>
          </cell>
          <cell r="T825">
            <v>0</v>
          </cell>
          <cell r="U825" t="str">
            <v>1</v>
          </cell>
          <cell r="V825">
            <v>2966500</v>
          </cell>
          <cell r="W825">
            <v>0</v>
          </cell>
          <cell r="X825">
            <v>59330</v>
          </cell>
          <cell r="Y825">
            <v>59330</v>
          </cell>
          <cell r="Z825">
            <v>0</v>
          </cell>
          <cell r="AA825">
            <v>0</v>
          </cell>
          <cell r="AB825">
            <v>0</v>
          </cell>
          <cell r="AC825">
            <v>185000</v>
          </cell>
          <cell r="AD825">
            <v>144840</v>
          </cell>
          <cell r="AE825">
            <v>0</v>
          </cell>
          <cell r="AF825">
            <v>77</v>
          </cell>
          <cell r="AG825">
            <v>128433</v>
          </cell>
          <cell r="AH825">
            <v>7120</v>
          </cell>
          <cell r="AI825">
            <v>21359</v>
          </cell>
          <cell r="AJ825">
            <v>98339</v>
          </cell>
          <cell r="AK825" t="str">
            <v>0</v>
          </cell>
          <cell r="AL825">
            <v>32108</v>
          </cell>
          <cell r="AM825">
            <v>0</v>
          </cell>
          <cell r="AN825" t="str">
            <v>0</v>
          </cell>
          <cell r="AO825">
            <v>287359</v>
          </cell>
          <cell r="AP825">
            <v>3225300</v>
          </cell>
          <cell r="AQ825">
            <v>0</v>
          </cell>
          <cell r="AR825">
            <v>0</v>
          </cell>
          <cell r="AS825" t="str">
            <v>0</v>
          </cell>
          <cell r="AT825" t="str">
            <v>0</v>
          </cell>
          <cell r="AU825" t="str">
            <v>062</v>
          </cell>
          <cell r="AV825" t="str">
            <v>DINAS PENDIDIKAN - PPPK</v>
          </cell>
          <cell r="AW825" t="str">
            <v>SMP NEGERI 05</v>
          </cell>
          <cell r="AX825" t="str">
            <v>SMP-05</v>
          </cell>
        </row>
        <row r="826">
          <cell r="A826" t="str">
            <v>199501252022212006</v>
          </cell>
          <cell r="B826" t="str">
            <v>ENDAH KARTIKO SARI, S.Pd</v>
          </cell>
          <cell r="C826" t="str">
            <v>6371046501950004</v>
          </cell>
          <cell r="D826" t="str">
            <v>25-Jan-95</v>
          </cell>
          <cell r="F826" t="str">
            <v>JFU</v>
          </cell>
          <cell r="G826" t="str">
            <v>00</v>
          </cell>
          <cell r="H826" t="str">
            <v>III/a</v>
          </cell>
          <cell r="I826" t="str">
            <v>P3K</v>
          </cell>
          <cell r="K826" t="str">
            <v>YA</v>
          </cell>
          <cell r="M826" t="str">
            <v>M. JAINURI, S.PD</v>
          </cell>
          <cell r="N826" t="str">
            <v>122</v>
          </cell>
          <cell r="O826" t="str">
            <v>BPD KALSEL</v>
          </cell>
          <cell r="P826" t="str">
            <v>909613416731000</v>
          </cell>
          <cell r="Q826" t="str">
            <v>0010301471686</v>
          </cell>
          <cell r="R826" t="str">
            <v>K2</v>
          </cell>
          <cell r="S826">
            <v>1</v>
          </cell>
          <cell r="T826">
            <v>1</v>
          </cell>
          <cell r="U826" t="str">
            <v>2</v>
          </cell>
          <cell r="V826">
            <v>2966500</v>
          </cell>
          <cell r="W826">
            <v>296650</v>
          </cell>
          <cell r="X826">
            <v>59330</v>
          </cell>
          <cell r="Y826">
            <v>355980</v>
          </cell>
          <cell r="Z826">
            <v>0</v>
          </cell>
          <cell r="AA826">
            <v>0</v>
          </cell>
          <cell r="AB826">
            <v>0</v>
          </cell>
          <cell r="AC826">
            <v>185000</v>
          </cell>
          <cell r="AD826">
            <v>217260</v>
          </cell>
          <cell r="AE826">
            <v>0</v>
          </cell>
          <cell r="AF826">
            <v>16</v>
          </cell>
          <cell r="AG826">
            <v>140299</v>
          </cell>
          <cell r="AH826">
            <v>7120</v>
          </cell>
          <cell r="AI826">
            <v>21359</v>
          </cell>
          <cell r="AJ826">
            <v>107981</v>
          </cell>
          <cell r="AK826" t="str">
            <v>0</v>
          </cell>
          <cell r="AL826">
            <v>35075</v>
          </cell>
          <cell r="AM826">
            <v>0</v>
          </cell>
          <cell r="AN826" t="str">
            <v>0</v>
          </cell>
          <cell r="AO826">
            <v>311834</v>
          </cell>
          <cell r="AP826">
            <v>3581700</v>
          </cell>
          <cell r="AQ826">
            <v>0</v>
          </cell>
          <cell r="AR826">
            <v>0</v>
          </cell>
          <cell r="AS826" t="str">
            <v>0</v>
          </cell>
          <cell r="AT826" t="str">
            <v>0</v>
          </cell>
          <cell r="AU826" t="str">
            <v>062</v>
          </cell>
          <cell r="AV826" t="str">
            <v>DINAS PENDIDIKAN - PPPK</v>
          </cell>
          <cell r="AW826" t="str">
            <v>SMP NEGERI 05</v>
          </cell>
          <cell r="AX826" t="str">
            <v>SMP-05</v>
          </cell>
        </row>
        <row r="827">
          <cell r="A827" t="str">
            <v>199502112022212007</v>
          </cell>
          <cell r="B827" t="str">
            <v>NORDINA FEBRINA, S.Pd</v>
          </cell>
          <cell r="C827" t="str">
            <v>6371015102950003</v>
          </cell>
          <cell r="D827" t="str">
            <v>11-Feb-95</v>
          </cell>
          <cell r="F827" t="str">
            <v>JFU</v>
          </cell>
          <cell r="G827" t="str">
            <v>00</v>
          </cell>
          <cell r="H827" t="str">
            <v>III/a</v>
          </cell>
          <cell r="I827" t="str">
            <v>P3K</v>
          </cell>
          <cell r="K827" t="str">
            <v>TIDAK</v>
          </cell>
          <cell r="N827" t="str">
            <v>122</v>
          </cell>
          <cell r="O827" t="str">
            <v>BPD KALSEL</v>
          </cell>
          <cell r="P827" t="str">
            <v>934000563731000</v>
          </cell>
          <cell r="Q827" t="str">
            <v>0170301054287</v>
          </cell>
          <cell r="R827" t="str">
            <v>T0</v>
          </cell>
          <cell r="S827">
            <v>0</v>
          </cell>
          <cell r="T827">
            <v>0</v>
          </cell>
          <cell r="U827" t="str">
            <v>0</v>
          </cell>
          <cell r="V827">
            <v>2966500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185000</v>
          </cell>
          <cell r="AD827">
            <v>72420</v>
          </cell>
          <cell r="AE827">
            <v>0</v>
          </cell>
          <cell r="AF827">
            <v>6</v>
          </cell>
          <cell r="AG827">
            <v>126060</v>
          </cell>
          <cell r="AH827">
            <v>7120</v>
          </cell>
          <cell r="AI827">
            <v>21359</v>
          </cell>
          <cell r="AJ827">
            <v>96411</v>
          </cell>
          <cell r="AK827" t="str">
            <v>0</v>
          </cell>
          <cell r="AL827">
            <v>31515</v>
          </cell>
          <cell r="AM827">
            <v>0</v>
          </cell>
          <cell r="AN827" t="str">
            <v>0</v>
          </cell>
          <cell r="AO827">
            <v>282465</v>
          </cell>
          <cell r="AP827">
            <v>3096000</v>
          </cell>
          <cell r="AQ827">
            <v>0</v>
          </cell>
          <cell r="AR827">
            <v>0</v>
          </cell>
          <cell r="AS827" t="str">
            <v>0</v>
          </cell>
          <cell r="AT827" t="str">
            <v>0</v>
          </cell>
          <cell r="AU827" t="str">
            <v>062</v>
          </cell>
          <cell r="AV827" t="str">
            <v>DINAS PENDIDIKAN - PPPK</v>
          </cell>
          <cell r="AW827" t="str">
            <v>SMP NEGERI 05</v>
          </cell>
          <cell r="AX827" t="str">
            <v>SMP-05</v>
          </cell>
        </row>
        <row r="828">
          <cell r="A828" t="str">
            <v>199502172022212005</v>
          </cell>
          <cell r="B828" t="str">
            <v>NADIYATUL MUKARROMAH, S.Pd</v>
          </cell>
          <cell r="C828" t="str">
            <v>6371025702950006</v>
          </cell>
          <cell r="D828" t="str">
            <v>17-Feb-95</v>
          </cell>
          <cell r="F828" t="str">
            <v>JFU</v>
          </cell>
          <cell r="G828" t="str">
            <v>00</v>
          </cell>
          <cell r="H828" t="str">
            <v>III/a</v>
          </cell>
          <cell r="I828" t="str">
            <v>P3K</v>
          </cell>
          <cell r="K828" t="str">
            <v>TIDAK</v>
          </cell>
          <cell r="N828" t="str">
            <v>122</v>
          </cell>
          <cell r="O828" t="str">
            <v>BPD KALSEL</v>
          </cell>
          <cell r="P828" t="str">
            <v>412560054736000</v>
          </cell>
          <cell r="Q828" t="str">
            <v>0320301022533</v>
          </cell>
          <cell r="R828" t="str">
            <v>T0</v>
          </cell>
          <cell r="S828">
            <v>0</v>
          </cell>
          <cell r="T828">
            <v>0</v>
          </cell>
          <cell r="U828" t="str">
            <v>0</v>
          </cell>
          <cell r="V828">
            <v>2966500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185000</v>
          </cell>
          <cell r="AD828">
            <v>72420</v>
          </cell>
          <cell r="AE828">
            <v>0</v>
          </cell>
          <cell r="AF828">
            <v>6</v>
          </cell>
          <cell r="AG828">
            <v>126060</v>
          </cell>
          <cell r="AH828">
            <v>7120</v>
          </cell>
          <cell r="AI828">
            <v>21359</v>
          </cell>
          <cell r="AJ828">
            <v>96411</v>
          </cell>
          <cell r="AK828" t="str">
            <v>0</v>
          </cell>
          <cell r="AL828">
            <v>31515</v>
          </cell>
          <cell r="AM828">
            <v>0</v>
          </cell>
          <cell r="AN828" t="str">
            <v>0</v>
          </cell>
          <cell r="AO828">
            <v>282465</v>
          </cell>
          <cell r="AP828">
            <v>3096000</v>
          </cell>
          <cell r="AQ828">
            <v>0</v>
          </cell>
          <cell r="AR828">
            <v>0</v>
          </cell>
          <cell r="AS828" t="str">
            <v>0</v>
          </cell>
          <cell r="AT828" t="str">
            <v>0</v>
          </cell>
          <cell r="AU828" t="str">
            <v>062</v>
          </cell>
          <cell r="AV828" t="str">
            <v>DINAS PENDIDIKAN - PPPK</v>
          </cell>
          <cell r="AW828" t="str">
            <v>SMP NEGERI 05</v>
          </cell>
          <cell r="AX828" t="str">
            <v>SMP-05</v>
          </cell>
        </row>
        <row r="829">
          <cell r="A829" t="str">
            <v>197112142022212001</v>
          </cell>
          <cell r="B829" t="str">
            <v>HAIRUN NISA, SH</v>
          </cell>
          <cell r="C829" t="str">
            <v>6371025412710003</v>
          </cell>
          <cell r="D829" t="str">
            <v>14-Dec-71</v>
          </cell>
          <cell r="F829" t="str">
            <v>JFU</v>
          </cell>
          <cell r="G829" t="str">
            <v>00</v>
          </cell>
          <cell r="H829" t="str">
            <v>III/a</v>
          </cell>
          <cell r="I829" t="str">
            <v>P3K</v>
          </cell>
          <cell r="K829" t="str">
            <v>YA</v>
          </cell>
          <cell r="L829" t="str">
            <v/>
          </cell>
          <cell r="M829" t="str">
            <v>IWAN SETIAWAN</v>
          </cell>
          <cell r="N829" t="str">
            <v>122</v>
          </cell>
          <cell r="O829" t="str">
            <v>BPD KALSEL</v>
          </cell>
          <cell r="P829" t="str">
            <v>167321892731000</v>
          </cell>
          <cell r="Q829" t="str">
            <v>0010301117980</v>
          </cell>
          <cell r="R829" t="str">
            <v>K2</v>
          </cell>
          <cell r="S829">
            <v>1</v>
          </cell>
          <cell r="T829">
            <v>1</v>
          </cell>
          <cell r="U829" t="str">
            <v>2</v>
          </cell>
          <cell r="V829">
            <v>2966500</v>
          </cell>
          <cell r="W829">
            <v>296650</v>
          </cell>
          <cell r="X829">
            <v>59330</v>
          </cell>
          <cell r="Y829">
            <v>355980</v>
          </cell>
          <cell r="Z829">
            <v>0</v>
          </cell>
          <cell r="AA829">
            <v>0</v>
          </cell>
          <cell r="AB829">
            <v>0</v>
          </cell>
          <cell r="AC829">
            <v>185000</v>
          </cell>
          <cell r="AD829">
            <v>217260</v>
          </cell>
          <cell r="AE829">
            <v>0</v>
          </cell>
          <cell r="AF829">
            <v>16</v>
          </cell>
          <cell r="AG829">
            <v>140299</v>
          </cell>
          <cell r="AH829">
            <v>7120</v>
          </cell>
          <cell r="AI829">
            <v>21359</v>
          </cell>
          <cell r="AJ829">
            <v>107981</v>
          </cell>
          <cell r="AK829" t="str">
            <v>0</v>
          </cell>
          <cell r="AL829">
            <v>35075</v>
          </cell>
          <cell r="AM829">
            <v>0</v>
          </cell>
          <cell r="AN829" t="str">
            <v>0</v>
          </cell>
          <cell r="AO829">
            <v>311834</v>
          </cell>
          <cell r="AP829">
            <v>3581700</v>
          </cell>
          <cell r="AQ829">
            <v>0</v>
          </cell>
          <cell r="AR829">
            <v>0</v>
          </cell>
          <cell r="AS829" t="str">
            <v>0</v>
          </cell>
          <cell r="AT829" t="str">
            <v>0</v>
          </cell>
          <cell r="AU829" t="str">
            <v>062</v>
          </cell>
          <cell r="AV829" t="str">
            <v>DINAS PENDIDIKAN - PPPK</v>
          </cell>
          <cell r="AW829" t="str">
            <v>SMP NEGERI 06</v>
          </cell>
          <cell r="AX829" t="str">
            <v>SMP-06</v>
          </cell>
        </row>
        <row r="830">
          <cell r="A830" t="str">
            <v>197609112022212007</v>
          </cell>
          <cell r="B830" t="str">
            <v>IDA RAKHMAYANTI NOOR'ID, S.Pd</v>
          </cell>
          <cell r="C830" t="str">
            <v>6371045109760005</v>
          </cell>
          <cell r="D830" t="str">
            <v>11-Sep-76</v>
          </cell>
          <cell r="F830" t="str">
            <v>JFU</v>
          </cell>
          <cell r="G830" t="str">
            <v>00</v>
          </cell>
          <cell r="H830" t="str">
            <v>III/a</v>
          </cell>
          <cell r="I830" t="str">
            <v>P3K</v>
          </cell>
          <cell r="K830" t="str">
            <v>YA</v>
          </cell>
          <cell r="L830" t="str">
            <v/>
          </cell>
          <cell r="M830" t="str">
            <v>AKHYAT</v>
          </cell>
          <cell r="N830" t="str">
            <v>122</v>
          </cell>
          <cell r="O830" t="str">
            <v>BPD KALSEL</v>
          </cell>
          <cell r="P830" t="str">
            <v>844785022731000</v>
          </cell>
          <cell r="Q830" t="str">
            <v>0010301418697</v>
          </cell>
          <cell r="R830" t="str">
            <v>K1</v>
          </cell>
          <cell r="S830">
            <v>0</v>
          </cell>
          <cell r="T830">
            <v>1</v>
          </cell>
          <cell r="U830" t="str">
            <v>1</v>
          </cell>
          <cell r="V830">
            <v>2966500</v>
          </cell>
          <cell r="W830">
            <v>296650</v>
          </cell>
          <cell r="X830">
            <v>0</v>
          </cell>
          <cell r="Y830">
            <v>296650</v>
          </cell>
          <cell r="Z830">
            <v>0</v>
          </cell>
          <cell r="AA830">
            <v>0</v>
          </cell>
          <cell r="AB830">
            <v>0</v>
          </cell>
          <cell r="AC830">
            <v>185000</v>
          </cell>
          <cell r="AD830">
            <v>144840</v>
          </cell>
          <cell r="AE830">
            <v>0</v>
          </cell>
          <cell r="AF830">
            <v>44</v>
          </cell>
          <cell r="AG830">
            <v>137926</v>
          </cell>
          <cell r="AH830">
            <v>7120</v>
          </cell>
          <cell r="AI830">
            <v>21359</v>
          </cell>
          <cell r="AJ830">
            <v>106052</v>
          </cell>
          <cell r="AK830" t="str">
            <v>0</v>
          </cell>
          <cell r="AL830">
            <v>34482</v>
          </cell>
          <cell r="AM830">
            <v>0</v>
          </cell>
          <cell r="AN830" t="str">
            <v>0</v>
          </cell>
          <cell r="AO830">
            <v>306939</v>
          </cell>
          <cell r="AP830">
            <v>3452500</v>
          </cell>
          <cell r="AQ830">
            <v>0</v>
          </cell>
          <cell r="AR830">
            <v>0</v>
          </cell>
          <cell r="AS830" t="str">
            <v>0</v>
          </cell>
          <cell r="AT830" t="str">
            <v>0</v>
          </cell>
          <cell r="AU830" t="str">
            <v>062</v>
          </cell>
          <cell r="AV830" t="str">
            <v>DINAS PENDIDIKAN - PPPK</v>
          </cell>
          <cell r="AW830" t="str">
            <v>SMP NEGERI 06</v>
          </cell>
          <cell r="AX830" t="str">
            <v>SMP-06</v>
          </cell>
        </row>
        <row r="831">
          <cell r="A831" t="str">
            <v>198411252022211006</v>
          </cell>
          <cell r="B831" t="str">
            <v>GT. MUHAMMAD IRWANSYAH, S. Pd</v>
          </cell>
          <cell r="C831" t="str">
            <v>6371042511840005</v>
          </cell>
          <cell r="D831" t="str">
            <v>25-Nov-84</v>
          </cell>
          <cell r="F831" t="str">
            <v>JFU</v>
          </cell>
          <cell r="G831" t="str">
            <v>00</v>
          </cell>
          <cell r="H831" t="str">
            <v>III/a</v>
          </cell>
          <cell r="I831" t="str">
            <v>P3K</v>
          </cell>
          <cell r="K831" t="str">
            <v>YA</v>
          </cell>
          <cell r="L831" t="str">
            <v/>
          </cell>
          <cell r="M831" t="str">
            <v>KARTIKA DEWI AMALIA</v>
          </cell>
          <cell r="N831" t="str">
            <v>122</v>
          </cell>
          <cell r="O831" t="str">
            <v>BPD KALSEL</v>
          </cell>
          <cell r="P831" t="str">
            <v>923497333731000</v>
          </cell>
          <cell r="Q831" t="str">
            <v>0160301058523</v>
          </cell>
          <cell r="R831" t="str">
            <v>K3</v>
          </cell>
          <cell r="S831">
            <v>2</v>
          </cell>
          <cell r="T831">
            <v>1</v>
          </cell>
          <cell r="U831" t="str">
            <v>3</v>
          </cell>
          <cell r="V831">
            <v>2966500</v>
          </cell>
          <cell r="W831">
            <v>296650</v>
          </cell>
          <cell r="X831">
            <v>118660</v>
          </cell>
          <cell r="Y831">
            <v>415310</v>
          </cell>
          <cell r="Z831">
            <v>0</v>
          </cell>
          <cell r="AA831">
            <v>0</v>
          </cell>
          <cell r="AB831">
            <v>0</v>
          </cell>
          <cell r="AC831">
            <v>185000</v>
          </cell>
          <cell r="AD831">
            <v>289680</v>
          </cell>
          <cell r="AE831">
            <v>0</v>
          </cell>
          <cell r="AF831">
            <v>87</v>
          </cell>
          <cell r="AG831">
            <v>142672</v>
          </cell>
          <cell r="AH831">
            <v>7120</v>
          </cell>
          <cell r="AI831">
            <v>21359</v>
          </cell>
          <cell r="AJ831">
            <v>109909</v>
          </cell>
          <cell r="AK831" t="str">
            <v>0</v>
          </cell>
          <cell r="AL831">
            <v>35668</v>
          </cell>
          <cell r="AM831">
            <v>0</v>
          </cell>
          <cell r="AN831" t="str">
            <v>0</v>
          </cell>
          <cell r="AO831">
            <v>316728</v>
          </cell>
          <cell r="AP831">
            <v>3711000</v>
          </cell>
          <cell r="AQ831">
            <v>0</v>
          </cell>
          <cell r="AR831">
            <v>0</v>
          </cell>
          <cell r="AS831" t="str">
            <v>0</v>
          </cell>
          <cell r="AT831" t="str">
            <v>0</v>
          </cell>
          <cell r="AU831" t="str">
            <v>062</v>
          </cell>
          <cell r="AV831" t="str">
            <v>DINAS PENDIDIKAN - PPPK</v>
          </cell>
          <cell r="AW831" t="str">
            <v>SMP NEGERI 06</v>
          </cell>
          <cell r="AX831" t="str">
            <v>SMP-06</v>
          </cell>
        </row>
        <row r="832">
          <cell r="A832" t="str">
            <v>198806272022212009</v>
          </cell>
          <cell r="B832" t="str">
            <v>NI'MAH, S.Pd</v>
          </cell>
          <cell r="C832" t="str">
            <v>6304036706880001</v>
          </cell>
          <cell r="D832" t="str">
            <v>27-Jun-88</v>
          </cell>
          <cell r="F832" t="str">
            <v>JFU</v>
          </cell>
          <cell r="G832" t="str">
            <v>00</v>
          </cell>
          <cell r="H832" t="str">
            <v>III/a</v>
          </cell>
          <cell r="I832" t="str">
            <v>P3K</v>
          </cell>
          <cell r="K832" t="str">
            <v>YA</v>
          </cell>
          <cell r="L832" t="str">
            <v/>
          </cell>
          <cell r="M832" t="str">
            <v>AHMAD SANUSI</v>
          </cell>
          <cell r="N832" t="str">
            <v>122</v>
          </cell>
          <cell r="O832" t="str">
            <v>BPD KALSEL</v>
          </cell>
          <cell r="P832" t="str">
            <v>166056275731000</v>
          </cell>
          <cell r="Q832" t="str">
            <v>0010301418856</v>
          </cell>
          <cell r="R832" t="str">
            <v>K3</v>
          </cell>
          <cell r="S832">
            <v>2</v>
          </cell>
          <cell r="T832">
            <v>1</v>
          </cell>
          <cell r="U832" t="str">
            <v>3</v>
          </cell>
          <cell r="V832">
            <v>2966500</v>
          </cell>
          <cell r="W832">
            <v>296650</v>
          </cell>
          <cell r="X832">
            <v>118660</v>
          </cell>
          <cell r="Y832">
            <v>415310</v>
          </cell>
          <cell r="Z832">
            <v>0</v>
          </cell>
          <cell r="AA832">
            <v>0</v>
          </cell>
          <cell r="AB832">
            <v>0</v>
          </cell>
          <cell r="AC832">
            <v>185000</v>
          </cell>
          <cell r="AD832">
            <v>289680</v>
          </cell>
          <cell r="AE832">
            <v>0</v>
          </cell>
          <cell r="AF832">
            <v>87</v>
          </cell>
          <cell r="AG832">
            <v>142672</v>
          </cell>
          <cell r="AH832">
            <v>7120</v>
          </cell>
          <cell r="AI832">
            <v>21359</v>
          </cell>
          <cell r="AJ832">
            <v>109909</v>
          </cell>
          <cell r="AK832" t="str">
            <v>0</v>
          </cell>
          <cell r="AL832">
            <v>35668</v>
          </cell>
          <cell r="AM832">
            <v>0</v>
          </cell>
          <cell r="AN832" t="str">
            <v>0</v>
          </cell>
          <cell r="AO832">
            <v>316728</v>
          </cell>
          <cell r="AP832">
            <v>3711000</v>
          </cell>
          <cell r="AQ832">
            <v>0</v>
          </cell>
          <cell r="AR832">
            <v>0</v>
          </cell>
          <cell r="AS832" t="str">
            <v>0</v>
          </cell>
          <cell r="AT832" t="str">
            <v>0</v>
          </cell>
          <cell r="AU832" t="str">
            <v>062</v>
          </cell>
          <cell r="AV832" t="str">
            <v>DINAS PENDIDIKAN - PPPK</v>
          </cell>
          <cell r="AW832" t="str">
            <v>SMP NEGERI 06</v>
          </cell>
          <cell r="AX832" t="str">
            <v>SMP-06</v>
          </cell>
        </row>
        <row r="833">
          <cell r="A833" t="str">
            <v>199002222022211004</v>
          </cell>
          <cell r="B833" t="str">
            <v>IWAN HARIADI, S.Pd</v>
          </cell>
          <cell r="C833" t="str">
            <v>6307032202900002</v>
          </cell>
          <cell r="D833" t="str">
            <v>22-Feb-90</v>
          </cell>
          <cell r="F833" t="str">
            <v>JFU</v>
          </cell>
          <cell r="G833" t="str">
            <v>00</v>
          </cell>
          <cell r="H833" t="str">
            <v>III/a</v>
          </cell>
          <cell r="I833" t="str">
            <v>P3K</v>
          </cell>
          <cell r="K833" t="str">
            <v>YA</v>
          </cell>
          <cell r="L833" t="str">
            <v/>
          </cell>
          <cell r="M833" t="str">
            <v>RADINA, S.Pd</v>
          </cell>
          <cell r="N833" t="str">
            <v>122</v>
          </cell>
          <cell r="O833" t="str">
            <v>BPD KALSEL</v>
          </cell>
          <cell r="P833" t="str">
            <v>961345519731000</v>
          </cell>
          <cell r="Q833" t="str">
            <v>3200582127</v>
          </cell>
          <cell r="R833" t="str">
            <v>K3</v>
          </cell>
          <cell r="S833">
            <v>2</v>
          </cell>
          <cell r="T833">
            <v>1</v>
          </cell>
          <cell r="U833" t="str">
            <v>3</v>
          </cell>
          <cell r="V833">
            <v>2966500</v>
          </cell>
          <cell r="W833">
            <v>296650</v>
          </cell>
          <cell r="X833">
            <v>118660</v>
          </cell>
          <cell r="Y833">
            <v>415310</v>
          </cell>
          <cell r="Z833">
            <v>0</v>
          </cell>
          <cell r="AA833">
            <v>0</v>
          </cell>
          <cell r="AB833">
            <v>0</v>
          </cell>
          <cell r="AC833">
            <v>185000</v>
          </cell>
          <cell r="AD833">
            <v>289680</v>
          </cell>
          <cell r="AE833">
            <v>0</v>
          </cell>
          <cell r="AF833">
            <v>87</v>
          </cell>
          <cell r="AG833">
            <v>142672</v>
          </cell>
          <cell r="AH833">
            <v>7120</v>
          </cell>
          <cell r="AI833">
            <v>21359</v>
          </cell>
          <cell r="AJ833">
            <v>109909</v>
          </cell>
          <cell r="AK833" t="str">
            <v>0</v>
          </cell>
          <cell r="AL833">
            <v>35668</v>
          </cell>
          <cell r="AM833">
            <v>0</v>
          </cell>
          <cell r="AN833" t="str">
            <v>0</v>
          </cell>
          <cell r="AO833">
            <v>316728</v>
          </cell>
          <cell r="AP833">
            <v>3711000</v>
          </cell>
          <cell r="AQ833">
            <v>0</v>
          </cell>
          <cell r="AR833">
            <v>0</v>
          </cell>
          <cell r="AS833" t="str">
            <v>0</v>
          </cell>
          <cell r="AT833" t="str">
            <v>0</v>
          </cell>
          <cell r="AU833" t="str">
            <v>062</v>
          </cell>
          <cell r="AV833" t="str">
            <v>DINAS PENDIDIKAN - PPPK</v>
          </cell>
          <cell r="AW833" t="str">
            <v>SMP NEGERI 06</v>
          </cell>
          <cell r="AX833" t="str">
            <v>SMP-06</v>
          </cell>
        </row>
        <row r="834">
          <cell r="A834" t="str">
            <v>199112102022212009</v>
          </cell>
          <cell r="B834" t="str">
            <v>DESSY AMALIA, S.Pd</v>
          </cell>
          <cell r="C834" t="str">
            <v>6306055012910001</v>
          </cell>
          <cell r="D834" t="str">
            <v>10-Dec-91</v>
          </cell>
          <cell r="F834" t="str">
            <v>JFU</v>
          </cell>
          <cell r="G834" t="str">
            <v>00</v>
          </cell>
          <cell r="H834" t="str">
            <v>III/a</v>
          </cell>
          <cell r="I834" t="str">
            <v>P3K</v>
          </cell>
          <cell r="K834" t="str">
            <v>YA</v>
          </cell>
          <cell r="M834" t="str">
            <v>ANDI HERMAWAN</v>
          </cell>
          <cell r="N834" t="str">
            <v>122</v>
          </cell>
          <cell r="O834" t="str">
            <v>BPD KALSEL</v>
          </cell>
          <cell r="P834" t="str">
            <v>844248187731000</v>
          </cell>
          <cell r="Q834" t="str">
            <v>0010301418773</v>
          </cell>
          <cell r="R834" t="str">
            <v>K2</v>
          </cell>
          <cell r="S834">
            <v>1</v>
          </cell>
          <cell r="T834">
            <v>1</v>
          </cell>
          <cell r="U834" t="str">
            <v>2</v>
          </cell>
          <cell r="V834">
            <v>2966500</v>
          </cell>
          <cell r="W834">
            <v>296650</v>
          </cell>
          <cell r="X834">
            <v>59330</v>
          </cell>
          <cell r="Y834">
            <v>355980</v>
          </cell>
          <cell r="Z834">
            <v>0</v>
          </cell>
          <cell r="AA834">
            <v>0</v>
          </cell>
          <cell r="AB834">
            <v>0</v>
          </cell>
          <cell r="AC834">
            <v>185000</v>
          </cell>
          <cell r="AD834">
            <v>217260</v>
          </cell>
          <cell r="AE834">
            <v>0</v>
          </cell>
          <cell r="AF834">
            <v>16</v>
          </cell>
          <cell r="AG834">
            <v>140299</v>
          </cell>
          <cell r="AH834">
            <v>7120</v>
          </cell>
          <cell r="AI834">
            <v>21359</v>
          </cell>
          <cell r="AJ834">
            <v>107981</v>
          </cell>
          <cell r="AK834" t="str">
            <v>0</v>
          </cell>
          <cell r="AL834">
            <v>35075</v>
          </cell>
          <cell r="AM834">
            <v>0</v>
          </cell>
          <cell r="AN834" t="str">
            <v>0</v>
          </cell>
          <cell r="AO834">
            <v>311834</v>
          </cell>
          <cell r="AP834">
            <v>3581700</v>
          </cell>
          <cell r="AQ834">
            <v>0</v>
          </cell>
          <cell r="AR834">
            <v>0</v>
          </cell>
          <cell r="AS834" t="str">
            <v>0</v>
          </cell>
          <cell r="AT834" t="str">
            <v>0</v>
          </cell>
          <cell r="AU834" t="str">
            <v>062</v>
          </cell>
          <cell r="AV834" t="str">
            <v>DINAS PENDIDIKAN - PPPK</v>
          </cell>
          <cell r="AW834" t="str">
            <v>SMP NEGERI 06</v>
          </cell>
          <cell r="AX834" t="str">
            <v>SMP-06</v>
          </cell>
        </row>
        <row r="835">
          <cell r="A835" t="str">
            <v>199212032022212005</v>
          </cell>
          <cell r="B835" t="str">
            <v>DESSY AMELIA, S.Pd.</v>
          </cell>
          <cell r="C835" t="str">
            <v>6371034312920010</v>
          </cell>
          <cell r="D835" t="str">
            <v>03-Dec-92</v>
          </cell>
          <cell r="F835" t="str">
            <v>JFU</v>
          </cell>
          <cell r="G835" t="str">
            <v>00</v>
          </cell>
          <cell r="H835" t="str">
            <v>III/a</v>
          </cell>
          <cell r="I835" t="str">
            <v>P3K</v>
          </cell>
          <cell r="K835" t="str">
            <v>YA</v>
          </cell>
          <cell r="L835" t="str">
            <v/>
          </cell>
          <cell r="M835" t="str">
            <v>MUHAMMAD HENDRI</v>
          </cell>
          <cell r="N835" t="str">
            <v>122</v>
          </cell>
          <cell r="O835" t="str">
            <v>BPD KALSEL</v>
          </cell>
          <cell r="P835" t="str">
            <v>844749820731000</v>
          </cell>
          <cell r="Q835" t="str">
            <v>0010301418737</v>
          </cell>
          <cell r="R835" t="str">
            <v>K3</v>
          </cell>
          <cell r="S835">
            <v>2</v>
          </cell>
          <cell r="T835">
            <v>1</v>
          </cell>
          <cell r="U835" t="str">
            <v>3</v>
          </cell>
          <cell r="V835">
            <v>2966500</v>
          </cell>
          <cell r="W835">
            <v>296650</v>
          </cell>
          <cell r="X835">
            <v>118660</v>
          </cell>
          <cell r="Y835">
            <v>415310</v>
          </cell>
          <cell r="Z835">
            <v>0</v>
          </cell>
          <cell r="AA835">
            <v>0</v>
          </cell>
          <cell r="AB835">
            <v>0</v>
          </cell>
          <cell r="AC835">
            <v>185000</v>
          </cell>
          <cell r="AD835">
            <v>289680</v>
          </cell>
          <cell r="AE835">
            <v>0</v>
          </cell>
          <cell r="AF835">
            <v>87</v>
          </cell>
          <cell r="AG835">
            <v>142672</v>
          </cell>
          <cell r="AH835">
            <v>7120</v>
          </cell>
          <cell r="AI835">
            <v>21359</v>
          </cell>
          <cell r="AJ835">
            <v>109909</v>
          </cell>
          <cell r="AK835" t="str">
            <v>0</v>
          </cell>
          <cell r="AL835">
            <v>35668</v>
          </cell>
          <cell r="AM835">
            <v>0</v>
          </cell>
          <cell r="AN835" t="str">
            <v>0</v>
          </cell>
          <cell r="AO835">
            <v>316728</v>
          </cell>
          <cell r="AP835">
            <v>3711000</v>
          </cell>
          <cell r="AQ835">
            <v>0</v>
          </cell>
          <cell r="AR835">
            <v>0</v>
          </cell>
          <cell r="AS835" t="str">
            <v>0</v>
          </cell>
          <cell r="AT835" t="str">
            <v>0</v>
          </cell>
          <cell r="AU835" t="str">
            <v>062</v>
          </cell>
          <cell r="AV835" t="str">
            <v>DINAS PENDIDIKAN - PPPK</v>
          </cell>
          <cell r="AW835" t="str">
            <v>SMP NEGERI 06</v>
          </cell>
          <cell r="AX835" t="str">
            <v>SMP-06</v>
          </cell>
        </row>
        <row r="836">
          <cell r="A836" t="str">
            <v>199401022022211001</v>
          </cell>
          <cell r="B836" t="str">
            <v>HADLIANSYAH, S. Pd</v>
          </cell>
          <cell r="C836" t="str">
            <v>6307050201940002</v>
          </cell>
          <cell r="D836" t="str">
            <v>02-Jan-94</v>
          </cell>
          <cell r="F836" t="str">
            <v>JFU</v>
          </cell>
          <cell r="G836" t="str">
            <v>00</v>
          </cell>
          <cell r="H836" t="str">
            <v>III/a</v>
          </cell>
          <cell r="I836" t="str">
            <v>P3K</v>
          </cell>
          <cell r="K836" t="str">
            <v>YA</v>
          </cell>
          <cell r="M836" t="str">
            <v>TUTI APRIANI</v>
          </cell>
          <cell r="N836" t="str">
            <v>122</v>
          </cell>
          <cell r="O836" t="str">
            <v>BPD KALSEL</v>
          </cell>
          <cell r="P836" t="str">
            <v>650466121731000</v>
          </cell>
          <cell r="Q836" t="str">
            <v>0010301424888</v>
          </cell>
          <cell r="R836" t="str">
            <v>K2</v>
          </cell>
          <cell r="S836">
            <v>1</v>
          </cell>
          <cell r="T836">
            <v>1</v>
          </cell>
          <cell r="U836" t="str">
            <v>2</v>
          </cell>
          <cell r="V836">
            <v>2966500</v>
          </cell>
          <cell r="W836">
            <v>296650</v>
          </cell>
          <cell r="X836">
            <v>59330</v>
          </cell>
          <cell r="Y836">
            <v>355980</v>
          </cell>
          <cell r="Z836">
            <v>0</v>
          </cell>
          <cell r="AA836">
            <v>0</v>
          </cell>
          <cell r="AB836">
            <v>0</v>
          </cell>
          <cell r="AC836">
            <v>185000</v>
          </cell>
          <cell r="AD836">
            <v>217260</v>
          </cell>
          <cell r="AE836">
            <v>0</v>
          </cell>
          <cell r="AF836">
            <v>16</v>
          </cell>
          <cell r="AG836">
            <v>140299</v>
          </cell>
          <cell r="AH836">
            <v>7120</v>
          </cell>
          <cell r="AI836">
            <v>21359</v>
          </cell>
          <cell r="AJ836">
            <v>107981</v>
          </cell>
          <cell r="AK836" t="str">
            <v>0</v>
          </cell>
          <cell r="AL836">
            <v>35075</v>
          </cell>
          <cell r="AM836">
            <v>0</v>
          </cell>
          <cell r="AN836" t="str">
            <v>0</v>
          </cell>
          <cell r="AO836">
            <v>311834</v>
          </cell>
          <cell r="AP836">
            <v>3581700</v>
          </cell>
          <cell r="AQ836">
            <v>0</v>
          </cell>
          <cell r="AR836">
            <v>0</v>
          </cell>
          <cell r="AS836" t="str">
            <v>0</v>
          </cell>
          <cell r="AT836" t="str">
            <v>0</v>
          </cell>
          <cell r="AU836" t="str">
            <v>062</v>
          </cell>
          <cell r="AV836" t="str">
            <v>DINAS PENDIDIKAN - PPPK</v>
          </cell>
          <cell r="AW836" t="str">
            <v>SMP NEGERI 06</v>
          </cell>
          <cell r="AX836" t="str">
            <v>SMP-06</v>
          </cell>
        </row>
        <row r="837">
          <cell r="A837" t="str">
            <v>199501052022212004</v>
          </cell>
          <cell r="B837" t="str">
            <v>MERY ANGGRAINI, S. Pd</v>
          </cell>
          <cell r="C837" t="str">
            <v>6371024501950004</v>
          </cell>
          <cell r="D837" t="str">
            <v>05-Jan-95</v>
          </cell>
          <cell r="F837" t="str">
            <v>JFU</v>
          </cell>
          <cell r="G837" t="str">
            <v>00</v>
          </cell>
          <cell r="H837" t="str">
            <v>III/a</v>
          </cell>
          <cell r="I837" t="str">
            <v>P3K</v>
          </cell>
          <cell r="K837" t="str">
            <v>YA</v>
          </cell>
          <cell r="L837" t="str">
            <v/>
          </cell>
          <cell r="M837" t="str">
            <v>OSLO ADIPUTRA</v>
          </cell>
          <cell r="N837" t="str">
            <v>122</v>
          </cell>
          <cell r="O837" t="str">
            <v>BPD KALSEL</v>
          </cell>
          <cell r="P837" t="str">
            <v>844749630731000</v>
          </cell>
          <cell r="Q837" t="str">
            <v>2000055975</v>
          </cell>
          <cell r="R837" t="str">
            <v>K3</v>
          </cell>
          <cell r="S837">
            <v>2</v>
          </cell>
          <cell r="T837">
            <v>1</v>
          </cell>
          <cell r="U837" t="str">
            <v>3</v>
          </cell>
          <cell r="V837">
            <v>2966500</v>
          </cell>
          <cell r="W837">
            <v>296650</v>
          </cell>
          <cell r="X837">
            <v>118660</v>
          </cell>
          <cell r="Y837">
            <v>415310</v>
          </cell>
          <cell r="Z837">
            <v>0</v>
          </cell>
          <cell r="AA837">
            <v>0</v>
          </cell>
          <cell r="AB837">
            <v>0</v>
          </cell>
          <cell r="AC837">
            <v>185000</v>
          </cell>
          <cell r="AD837">
            <v>289680</v>
          </cell>
          <cell r="AE837">
            <v>0</v>
          </cell>
          <cell r="AF837">
            <v>87</v>
          </cell>
          <cell r="AG837">
            <v>142672</v>
          </cell>
          <cell r="AH837">
            <v>7120</v>
          </cell>
          <cell r="AI837">
            <v>21359</v>
          </cell>
          <cell r="AJ837">
            <v>109909</v>
          </cell>
          <cell r="AK837" t="str">
            <v>0</v>
          </cell>
          <cell r="AL837">
            <v>35668</v>
          </cell>
          <cell r="AM837">
            <v>0</v>
          </cell>
          <cell r="AN837" t="str">
            <v>0</v>
          </cell>
          <cell r="AO837">
            <v>316728</v>
          </cell>
          <cell r="AP837">
            <v>3711000</v>
          </cell>
          <cell r="AQ837">
            <v>0</v>
          </cell>
          <cell r="AR837">
            <v>0</v>
          </cell>
          <cell r="AS837" t="str">
            <v>0</v>
          </cell>
          <cell r="AT837" t="str">
            <v>0</v>
          </cell>
          <cell r="AU837" t="str">
            <v>062</v>
          </cell>
          <cell r="AV837" t="str">
            <v>DINAS PENDIDIKAN - PPPK</v>
          </cell>
          <cell r="AW837" t="str">
            <v>SMP NEGERI 06</v>
          </cell>
          <cell r="AX837" t="str">
            <v>SMP-06</v>
          </cell>
        </row>
        <row r="838">
          <cell r="A838" t="str">
            <v>199610132022212007</v>
          </cell>
          <cell r="B838" t="str">
            <v>VIKY FATMAWATI, S.Pd</v>
          </cell>
          <cell r="C838" t="str">
            <v>6371035310960002</v>
          </cell>
          <cell r="D838" t="str">
            <v>13-Oct-96</v>
          </cell>
          <cell r="F838" t="str">
            <v>JFU</v>
          </cell>
          <cell r="G838" t="str">
            <v>00</v>
          </cell>
          <cell r="H838" t="str">
            <v>III/a</v>
          </cell>
          <cell r="I838" t="str">
            <v>P3K</v>
          </cell>
          <cell r="K838" t="str">
            <v>TIDAK</v>
          </cell>
          <cell r="N838" t="str">
            <v>122</v>
          </cell>
          <cell r="O838" t="str">
            <v>BPD KALSEL</v>
          </cell>
          <cell r="P838" t="str">
            <v>936862093731000</v>
          </cell>
          <cell r="Q838" t="str">
            <v>0370319018441</v>
          </cell>
          <cell r="R838" t="str">
            <v>T0</v>
          </cell>
          <cell r="S838">
            <v>0</v>
          </cell>
          <cell r="T838">
            <v>0</v>
          </cell>
          <cell r="U838" t="str">
            <v>0</v>
          </cell>
          <cell r="V838">
            <v>2966500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185000</v>
          </cell>
          <cell r="AD838">
            <v>72420</v>
          </cell>
          <cell r="AE838">
            <v>0</v>
          </cell>
          <cell r="AF838">
            <v>6</v>
          </cell>
          <cell r="AG838">
            <v>126060</v>
          </cell>
          <cell r="AH838">
            <v>7120</v>
          </cell>
          <cell r="AI838">
            <v>21359</v>
          </cell>
          <cell r="AJ838">
            <v>96411</v>
          </cell>
          <cell r="AK838" t="str">
            <v>0</v>
          </cell>
          <cell r="AL838">
            <v>31515</v>
          </cell>
          <cell r="AM838">
            <v>0</v>
          </cell>
          <cell r="AN838" t="str">
            <v>0</v>
          </cell>
          <cell r="AO838">
            <v>282465</v>
          </cell>
          <cell r="AP838">
            <v>3096000</v>
          </cell>
          <cell r="AQ838">
            <v>0</v>
          </cell>
          <cell r="AR838">
            <v>0</v>
          </cell>
          <cell r="AS838" t="str">
            <v>0</v>
          </cell>
          <cell r="AT838" t="str">
            <v>0</v>
          </cell>
          <cell r="AU838" t="str">
            <v>062</v>
          </cell>
          <cell r="AV838" t="str">
            <v>DINAS PENDIDIKAN - PPPK</v>
          </cell>
          <cell r="AW838" t="str">
            <v>SMP NEGERI 06</v>
          </cell>
          <cell r="AX838" t="str">
            <v>SMP-06</v>
          </cell>
        </row>
        <row r="839">
          <cell r="A839" t="str">
            <v>199711182022212004</v>
          </cell>
          <cell r="B839" t="str">
            <v>NOR RAINI SYARIPAH, S.Pd</v>
          </cell>
          <cell r="C839" t="str">
            <v>6371045811970002</v>
          </cell>
          <cell r="D839" t="str">
            <v>18-Nov-97</v>
          </cell>
          <cell r="F839" t="str">
            <v>JFU</v>
          </cell>
          <cell r="G839" t="str">
            <v>00</v>
          </cell>
          <cell r="H839" t="str">
            <v>III/a</v>
          </cell>
          <cell r="I839" t="str">
            <v>P3K</v>
          </cell>
          <cell r="K839" t="str">
            <v>TIDAK</v>
          </cell>
          <cell r="L839" t="str">
            <v/>
          </cell>
          <cell r="M839" t="str">
            <v>PANJI RIFQI MAULANA</v>
          </cell>
          <cell r="N839" t="str">
            <v>122</v>
          </cell>
          <cell r="O839" t="str">
            <v>BPD KALSEL</v>
          </cell>
          <cell r="P839" t="str">
            <v>412434409731000</v>
          </cell>
          <cell r="Q839" t="str">
            <v>3200582119</v>
          </cell>
          <cell r="R839" t="str">
            <v>T0</v>
          </cell>
          <cell r="S839">
            <v>0</v>
          </cell>
          <cell r="T839">
            <v>0</v>
          </cell>
          <cell r="U839" t="str">
            <v>0</v>
          </cell>
          <cell r="V839">
            <v>2966500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185000</v>
          </cell>
          <cell r="AD839">
            <v>72420</v>
          </cell>
          <cell r="AE839">
            <v>0</v>
          </cell>
          <cell r="AF839">
            <v>6</v>
          </cell>
          <cell r="AG839">
            <v>126060</v>
          </cell>
          <cell r="AH839">
            <v>7120</v>
          </cell>
          <cell r="AI839">
            <v>21359</v>
          </cell>
          <cell r="AJ839">
            <v>96411</v>
          </cell>
          <cell r="AK839" t="str">
            <v>0</v>
          </cell>
          <cell r="AL839">
            <v>31515</v>
          </cell>
          <cell r="AM839">
            <v>0</v>
          </cell>
          <cell r="AN839" t="str">
            <v>0</v>
          </cell>
          <cell r="AO839">
            <v>282465</v>
          </cell>
          <cell r="AP839">
            <v>3096000</v>
          </cell>
          <cell r="AQ839">
            <v>0</v>
          </cell>
          <cell r="AR839">
            <v>0</v>
          </cell>
          <cell r="AS839" t="str">
            <v>0</v>
          </cell>
          <cell r="AT839" t="str">
            <v>0</v>
          </cell>
          <cell r="AU839" t="str">
            <v>062</v>
          </cell>
          <cell r="AV839" t="str">
            <v>DINAS PENDIDIKAN - PPPK</v>
          </cell>
          <cell r="AW839" t="str">
            <v>SMP NEGERI 06</v>
          </cell>
          <cell r="AX839" t="str">
            <v>SMP-06</v>
          </cell>
        </row>
        <row r="840">
          <cell r="A840" t="str">
            <v>197906262022212014</v>
          </cell>
          <cell r="B840" t="str">
            <v>YANTI YUNITA, S.Pd</v>
          </cell>
          <cell r="C840" t="str">
            <v>6372026606790006</v>
          </cell>
          <cell r="D840" t="str">
            <v>26-Jun-79</v>
          </cell>
          <cell r="F840" t="str">
            <v>JFU</v>
          </cell>
          <cell r="G840" t="str">
            <v>00</v>
          </cell>
          <cell r="H840" t="str">
            <v>III/a</v>
          </cell>
          <cell r="I840" t="str">
            <v>P3K</v>
          </cell>
          <cell r="K840" t="str">
            <v>YA</v>
          </cell>
          <cell r="M840" t="str">
            <v>MULYONO</v>
          </cell>
          <cell r="N840" t="str">
            <v>122</v>
          </cell>
          <cell r="O840" t="str">
            <v>BPD KALSEL</v>
          </cell>
          <cell r="P840" t="str">
            <v>164830044732000</v>
          </cell>
          <cell r="Q840" t="str">
            <v>3200504018</v>
          </cell>
          <cell r="R840" t="str">
            <v>K3</v>
          </cell>
          <cell r="S840">
            <v>2</v>
          </cell>
          <cell r="T840">
            <v>1</v>
          </cell>
          <cell r="U840" t="str">
            <v>3</v>
          </cell>
          <cell r="V840">
            <v>2966500</v>
          </cell>
          <cell r="W840">
            <v>296650</v>
          </cell>
          <cell r="X840">
            <v>118660</v>
          </cell>
          <cell r="Y840">
            <v>415310</v>
          </cell>
          <cell r="Z840">
            <v>0</v>
          </cell>
          <cell r="AA840">
            <v>0</v>
          </cell>
          <cell r="AB840">
            <v>0</v>
          </cell>
          <cell r="AC840">
            <v>185000</v>
          </cell>
          <cell r="AD840">
            <v>289680</v>
          </cell>
          <cell r="AE840">
            <v>0</v>
          </cell>
          <cell r="AF840">
            <v>87</v>
          </cell>
          <cell r="AG840">
            <v>142672</v>
          </cell>
          <cell r="AH840">
            <v>7120</v>
          </cell>
          <cell r="AI840">
            <v>21359</v>
          </cell>
          <cell r="AJ840">
            <v>109909</v>
          </cell>
          <cell r="AK840" t="str">
            <v>0</v>
          </cell>
          <cell r="AL840">
            <v>35668</v>
          </cell>
          <cell r="AM840">
            <v>0</v>
          </cell>
          <cell r="AN840" t="str">
            <v>0</v>
          </cell>
          <cell r="AO840">
            <v>316728</v>
          </cell>
          <cell r="AP840">
            <v>3711000</v>
          </cell>
          <cell r="AQ840">
            <v>0</v>
          </cell>
          <cell r="AR840">
            <v>0</v>
          </cell>
          <cell r="AS840" t="str">
            <v>0</v>
          </cell>
          <cell r="AT840" t="str">
            <v>0</v>
          </cell>
          <cell r="AU840" t="str">
            <v>062</v>
          </cell>
          <cell r="AV840" t="str">
            <v>DINAS PENDIDIKAN - PPPK</v>
          </cell>
          <cell r="AW840" t="str">
            <v>SMP NEGERI 07</v>
          </cell>
          <cell r="AX840" t="str">
            <v>SMP-07</v>
          </cell>
        </row>
        <row r="841">
          <cell r="A841" t="str">
            <v>199308102022212006</v>
          </cell>
          <cell r="B841" t="str">
            <v>WIWI DARYANTI, S.Pd</v>
          </cell>
          <cell r="C841" t="str">
            <v>6371025008930016</v>
          </cell>
          <cell r="D841" t="str">
            <v>10-Aug-93</v>
          </cell>
          <cell r="F841" t="str">
            <v>JFU</v>
          </cell>
          <cell r="G841" t="str">
            <v>00</v>
          </cell>
          <cell r="H841" t="str">
            <v>III/a</v>
          </cell>
          <cell r="I841" t="str">
            <v>P3K</v>
          </cell>
          <cell r="K841" t="str">
            <v>TIDAK</v>
          </cell>
          <cell r="N841" t="str">
            <v>122</v>
          </cell>
          <cell r="O841" t="str">
            <v>BPD KALSEL</v>
          </cell>
          <cell r="P841" t="str">
            <v>650414345731000</v>
          </cell>
          <cell r="Q841" t="str">
            <v>3200581589</v>
          </cell>
          <cell r="R841" t="str">
            <v>T0</v>
          </cell>
          <cell r="S841">
            <v>0</v>
          </cell>
          <cell r="T841">
            <v>0</v>
          </cell>
          <cell r="U841" t="str">
            <v>0</v>
          </cell>
          <cell r="V841">
            <v>2966500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185000</v>
          </cell>
          <cell r="AD841">
            <v>72420</v>
          </cell>
          <cell r="AE841">
            <v>0</v>
          </cell>
          <cell r="AF841">
            <v>6</v>
          </cell>
          <cell r="AG841">
            <v>126060</v>
          </cell>
          <cell r="AH841">
            <v>7120</v>
          </cell>
          <cell r="AI841">
            <v>21359</v>
          </cell>
          <cell r="AJ841">
            <v>96411</v>
          </cell>
          <cell r="AK841" t="str">
            <v>0</v>
          </cell>
          <cell r="AL841">
            <v>31515</v>
          </cell>
          <cell r="AM841">
            <v>0</v>
          </cell>
          <cell r="AN841" t="str">
            <v>0</v>
          </cell>
          <cell r="AO841">
            <v>282465</v>
          </cell>
          <cell r="AP841">
            <v>3096000</v>
          </cell>
          <cell r="AQ841">
            <v>0</v>
          </cell>
          <cell r="AR841">
            <v>0</v>
          </cell>
          <cell r="AS841" t="str">
            <v>0</v>
          </cell>
          <cell r="AT841" t="str">
            <v>0</v>
          </cell>
          <cell r="AU841" t="str">
            <v>062</v>
          </cell>
          <cell r="AV841" t="str">
            <v>DINAS PENDIDIKAN - PPPK</v>
          </cell>
          <cell r="AW841" t="str">
            <v>SMP NEGERI 07</v>
          </cell>
          <cell r="AX841" t="str">
            <v>SMP-07</v>
          </cell>
        </row>
        <row r="842">
          <cell r="A842" t="str">
            <v>199404262022211002</v>
          </cell>
          <cell r="B842" t="str">
            <v>REZKY IRFANSYAH, S.Pd</v>
          </cell>
          <cell r="C842" t="str">
            <v>6371022604940003</v>
          </cell>
          <cell r="D842" t="str">
            <v>26-Apr-94</v>
          </cell>
          <cell r="F842" t="str">
            <v>JFU</v>
          </cell>
          <cell r="G842" t="str">
            <v>00</v>
          </cell>
          <cell r="H842" t="str">
            <v>III/a</v>
          </cell>
          <cell r="I842" t="str">
            <v>P3K</v>
          </cell>
          <cell r="K842" t="str">
            <v>YA</v>
          </cell>
          <cell r="L842" t="str">
            <v/>
          </cell>
          <cell r="M842" t="str">
            <v>SITI ARFINA</v>
          </cell>
          <cell r="N842" t="str">
            <v>122</v>
          </cell>
          <cell r="O842" t="str">
            <v>BPD KALSEL</v>
          </cell>
          <cell r="P842" t="str">
            <v>902777630736000</v>
          </cell>
          <cell r="Q842" t="str">
            <v>0010301424984</v>
          </cell>
          <cell r="R842" t="str">
            <v>K3</v>
          </cell>
          <cell r="S842">
            <v>2</v>
          </cell>
          <cell r="T842">
            <v>1</v>
          </cell>
          <cell r="U842" t="str">
            <v>3</v>
          </cell>
          <cell r="V842">
            <v>2966500</v>
          </cell>
          <cell r="W842">
            <v>296650</v>
          </cell>
          <cell r="X842">
            <v>118660</v>
          </cell>
          <cell r="Y842">
            <v>415310</v>
          </cell>
          <cell r="Z842">
            <v>0</v>
          </cell>
          <cell r="AA842">
            <v>0</v>
          </cell>
          <cell r="AB842">
            <v>0</v>
          </cell>
          <cell r="AC842">
            <v>185000</v>
          </cell>
          <cell r="AD842">
            <v>289680</v>
          </cell>
          <cell r="AE842">
            <v>0</v>
          </cell>
          <cell r="AF842">
            <v>87</v>
          </cell>
          <cell r="AG842">
            <v>142672</v>
          </cell>
          <cell r="AH842">
            <v>7120</v>
          </cell>
          <cell r="AI842">
            <v>21359</v>
          </cell>
          <cell r="AJ842">
            <v>109909</v>
          </cell>
          <cell r="AK842" t="str">
            <v>0</v>
          </cell>
          <cell r="AL842">
            <v>35668</v>
          </cell>
          <cell r="AM842">
            <v>0</v>
          </cell>
          <cell r="AN842" t="str">
            <v>0</v>
          </cell>
          <cell r="AO842">
            <v>316728</v>
          </cell>
          <cell r="AP842">
            <v>3711000</v>
          </cell>
          <cell r="AQ842">
            <v>0</v>
          </cell>
          <cell r="AR842">
            <v>0</v>
          </cell>
          <cell r="AS842" t="str">
            <v>0</v>
          </cell>
          <cell r="AT842" t="str">
            <v>0</v>
          </cell>
          <cell r="AU842" t="str">
            <v>062</v>
          </cell>
          <cell r="AV842" t="str">
            <v>DINAS PENDIDIKAN - PPPK</v>
          </cell>
          <cell r="AW842" t="str">
            <v>SMP NEGERI 07</v>
          </cell>
          <cell r="AX842" t="str">
            <v>SMP-07</v>
          </cell>
        </row>
        <row r="843">
          <cell r="A843" t="str">
            <v>199609082022212004</v>
          </cell>
          <cell r="B843" t="str">
            <v>NOORAIDA, S.Pd</v>
          </cell>
          <cell r="C843" t="str">
            <v>6371044809960005</v>
          </cell>
          <cell r="D843" t="str">
            <v>08-Sep-96</v>
          </cell>
          <cell r="F843" t="str">
            <v>JFU</v>
          </cell>
          <cell r="G843" t="str">
            <v>00</v>
          </cell>
          <cell r="H843" t="str">
            <v>III/a</v>
          </cell>
          <cell r="I843" t="str">
            <v>P3K</v>
          </cell>
          <cell r="K843" t="str">
            <v>TIDAK</v>
          </cell>
          <cell r="N843" t="str">
            <v>122</v>
          </cell>
          <cell r="O843" t="str">
            <v>BPD KALSEL</v>
          </cell>
          <cell r="P843" t="str">
            <v>650414352731000</v>
          </cell>
          <cell r="Q843" t="str">
            <v>3200582135</v>
          </cell>
          <cell r="R843" t="str">
            <v>T0</v>
          </cell>
          <cell r="S843">
            <v>0</v>
          </cell>
          <cell r="T843">
            <v>0</v>
          </cell>
          <cell r="U843" t="str">
            <v>0</v>
          </cell>
          <cell r="V843">
            <v>2966500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185000</v>
          </cell>
          <cell r="AD843">
            <v>72420</v>
          </cell>
          <cell r="AE843">
            <v>0</v>
          </cell>
          <cell r="AF843">
            <v>6</v>
          </cell>
          <cell r="AG843">
            <v>126060</v>
          </cell>
          <cell r="AH843">
            <v>7120</v>
          </cell>
          <cell r="AI843">
            <v>21359</v>
          </cell>
          <cell r="AJ843">
            <v>96411</v>
          </cell>
          <cell r="AK843" t="str">
            <v>0</v>
          </cell>
          <cell r="AL843">
            <v>31515</v>
          </cell>
          <cell r="AM843">
            <v>0</v>
          </cell>
          <cell r="AN843" t="str">
            <v>0</v>
          </cell>
          <cell r="AO843">
            <v>282465</v>
          </cell>
          <cell r="AP843">
            <v>3096000</v>
          </cell>
          <cell r="AQ843">
            <v>0</v>
          </cell>
          <cell r="AR843">
            <v>0</v>
          </cell>
          <cell r="AS843" t="str">
            <v>0</v>
          </cell>
          <cell r="AT843" t="str">
            <v>0</v>
          </cell>
          <cell r="AU843" t="str">
            <v>062</v>
          </cell>
          <cell r="AV843" t="str">
            <v>DINAS PENDIDIKAN - PPPK</v>
          </cell>
          <cell r="AW843" t="str">
            <v>SMP NEGERI 07</v>
          </cell>
          <cell r="AX843" t="str">
            <v>SMP-07</v>
          </cell>
        </row>
        <row r="844">
          <cell r="A844" t="str">
            <v>199711242022212001</v>
          </cell>
          <cell r="B844" t="str">
            <v>NOOR ALYA NOVERA, S.Pd</v>
          </cell>
          <cell r="C844" t="str">
            <v>6371056411970004</v>
          </cell>
          <cell r="D844" t="str">
            <v>24-Nov-97</v>
          </cell>
          <cell r="F844" t="str">
            <v>JFU</v>
          </cell>
          <cell r="G844" t="str">
            <v>00</v>
          </cell>
          <cell r="H844" t="str">
            <v>III/a</v>
          </cell>
          <cell r="I844" t="str">
            <v>P3K</v>
          </cell>
          <cell r="K844" t="str">
            <v>TIDAK</v>
          </cell>
          <cell r="L844" t="str">
            <v/>
          </cell>
          <cell r="M844" t="str">
            <v>ACHYAR ROSANDIE, S.Pd</v>
          </cell>
          <cell r="N844" t="str">
            <v>122</v>
          </cell>
          <cell r="O844" t="str">
            <v>BPD KALSEL</v>
          </cell>
          <cell r="P844" t="str">
            <v>650215155731000</v>
          </cell>
          <cell r="Q844" t="str">
            <v>3200581961</v>
          </cell>
          <cell r="R844" t="str">
            <v>T0</v>
          </cell>
          <cell r="S844">
            <v>0</v>
          </cell>
          <cell r="T844">
            <v>0</v>
          </cell>
          <cell r="U844" t="str">
            <v>0</v>
          </cell>
          <cell r="V844">
            <v>2966500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185000</v>
          </cell>
          <cell r="AD844">
            <v>72420</v>
          </cell>
          <cell r="AE844">
            <v>0</v>
          </cell>
          <cell r="AF844">
            <v>6</v>
          </cell>
          <cell r="AG844">
            <v>126060</v>
          </cell>
          <cell r="AH844">
            <v>7120</v>
          </cell>
          <cell r="AI844">
            <v>21359</v>
          </cell>
          <cell r="AJ844">
            <v>96411</v>
          </cell>
          <cell r="AK844" t="str">
            <v>0</v>
          </cell>
          <cell r="AL844">
            <v>31515</v>
          </cell>
          <cell r="AM844">
            <v>0</v>
          </cell>
          <cell r="AN844" t="str">
            <v>0</v>
          </cell>
          <cell r="AO844">
            <v>282465</v>
          </cell>
          <cell r="AP844">
            <v>3096000</v>
          </cell>
          <cell r="AQ844">
            <v>0</v>
          </cell>
          <cell r="AR844">
            <v>0</v>
          </cell>
          <cell r="AS844" t="str">
            <v>0</v>
          </cell>
          <cell r="AT844" t="str">
            <v>0</v>
          </cell>
          <cell r="AU844" t="str">
            <v>062</v>
          </cell>
          <cell r="AV844" t="str">
            <v>DINAS PENDIDIKAN - PPPK</v>
          </cell>
          <cell r="AW844" t="str">
            <v>SMP NEGERI 07</v>
          </cell>
          <cell r="AX844" t="str">
            <v>SMP-07</v>
          </cell>
        </row>
        <row r="845">
          <cell r="A845" t="str">
            <v>198005252022212006</v>
          </cell>
          <cell r="B845" t="str">
            <v>HERLIANA, S.AP</v>
          </cell>
          <cell r="C845" t="str">
            <v>6371016505800004</v>
          </cell>
          <cell r="D845" t="str">
            <v>25-May-80</v>
          </cell>
          <cell r="F845" t="str">
            <v>JFU</v>
          </cell>
          <cell r="G845" t="str">
            <v>00</v>
          </cell>
          <cell r="H845" t="str">
            <v>III/a</v>
          </cell>
          <cell r="I845" t="str">
            <v>P3K</v>
          </cell>
          <cell r="K845" t="str">
            <v>TIDAK</v>
          </cell>
          <cell r="N845" t="str">
            <v>122</v>
          </cell>
          <cell r="O845" t="str">
            <v>BPD KALSEL</v>
          </cell>
          <cell r="P845" t="str">
            <v>159758986731000</v>
          </cell>
          <cell r="Q845" t="str">
            <v>3200596926</v>
          </cell>
          <cell r="R845" t="str">
            <v>T0</v>
          </cell>
          <cell r="S845">
            <v>0</v>
          </cell>
          <cell r="T845">
            <v>0</v>
          </cell>
          <cell r="U845" t="str">
            <v>0</v>
          </cell>
          <cell r="V845">
            <v>2966500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185000</v>
          </cell>
          <cell r="AD845">
            <v>72420</v>
          </cell>
          <cell r="AE845">
            <v>0</v>
          </cell>
          <cell r="AF845">
            <v>6</v>
          </cell>
          <cell r="AG845">
            <v>126060</v>
          </cell>
          <cell r="AH845">
            <v>7120</v>
          </cell>
          <cell r="AI845">
            <v>21359</v>
          </cell>
          <cell r="AJ845">
            <v>96411</v>
          </cell>
          <cell r="AK845" t="str">
            <v>0</v>
          </cell>
          <cell r="AL845">
            <v>31515</v>
          </cell>
          <cell r="AM845">
            <v>0</v>
          </cell>
          <cell r="AN845" t="str">
            <v>0</v>
          </cell>
          <cell r="AO845">
            <v>282465</v>
          </cell>
          <cell r="AP845">
            <v>3096000</v>
          </cell>
          <cell r="AQ845">
            <v>0</v>
          </cell>
          <cell r="AR845">
            <v>0</v>
          </cell>
          <cell r="AS845" t="str">
            <v>0</v>
          </cell>
          <cell r="AT845" t="str">
            <v>0</v>
          </cell>
          <cell r="AU845" t="str">
            <v>062</v>
          </cell>
          <cell r="AV845" t="str">
            <v>DINAS PENDIDIKAN - PPPK</v>
          </cell>
          <cell r="AW845" t="str">
            <v>SMP NEGERI 08</v>
          </cell>
          <cell r="AX845" t="str">
            <v>SMP-08</v>
          </cell>
        </row>
        <row r="846">
          <cell r="A846" t="str">
            <v>199005172022212007</v>
          </cell>
          <cell r="B846" t="str">
            <v>HAYATUN NISA, S.Pd</v>
          </cell>
          <cell r="C846" t="str">
            <v>6371015705900011</v>
          </cell>
          <cell r="D846" t="str">
            <v>17-May-90</v>
          </cell>
          <cell r="F846" t="str">
            <v>JFU</v>
          </cell>
          <cell r="G846" t="str">
            <v>00</v>
          </cell>
          <cell r="H846" t="str">
            <v>III/a</v>
          </cell>
          <cell r="I846" t="str">
            <v>P3K</v>
          </cell>
          <cell r="K846" t="str">
            <v>YA</v>
          </cell>
          <cell r="M846" t="str">
            <v>MUHAMMAD HIDAYAT</v>
          </cell>
          <cell r="N846" t="str">
            <v>122</v>
          </cell>
          <cell r="O846" t="str">
            <v>BPD KALSEL</v>
          </cell>
          <cell r="P846" t="str">
            <v>837036300731000</v>
          </cell>
          <cell r="Q846" t="str">
            <v>0370319006555</v>
          </cell>
          <cell r="R846" t="str">
            <v>K1</v>
          </cell>
          <cell r="S846">
            <v>0</v>
          </cell>
          <cell r="T846">
            <v>1</v>
          </cell>
          <cell r="U846" t="str">
            <v>1</v>
          </cell>
          <cell r="V846">
            <v>2966500</v>
          </cell>
          <cell r="W846">
            <v>296650</v>
          </cell>
          <cell r="X846">
            <v>0</v>
          </cell>
          <cell r="Y846">
            <v>296650</v>
          </cell>
          <cell r="Z846">
            <v>0</v>
          </cell>
          <cell r="AA846">
            <v>0</v>
          </cell>
          <cell r="AB846">
            <v>0</v>
          </cell>
          <cell r="AC846">
            <v>185000</v>
          </cell>
          <cell r="AD846">
            <v>144840</v>
          </cell>
          <cell r="AE846">
            <v>0</v>
          </cell>
          <cell r="AF846">
            <v>44</v>
          </cell>
          <cell r="AG846">
            <v>137926</v>
          </cell>
          <cell r="AH846">
            <v>7120</v>
          </cell>
          <cell r="AI846">
            <v>21359</v>
          </cell>
          <cell r="AJ846">
            <v>106052</v>
          </cell>
          <cell r="AK846" t="str">
            <v>0</v>
          </cell>
          <cell r="AL846">
            <v>34482</v>
          </cell>
          <cell r="AM846">
            <v>0</v>
          </cell>
          <cell r="AN846" t="str">
            <v>0</v>
          </cell>
          <cell r="AO846">
            <v>306939</v>
          </cell>
          <cell r="AP846">
            <v>3452500</v>
          </cell>
          <cell r="AQ846">
            <v>0</v>
          </cell>
          <cell r="AR846">
            <v>0</v>
          </cell>
          <cell r="AS846" t="str">
            <v>0</v>
          </cell>
          <cell r="AT846" t="str">
            <v>0</v>
          </cell>
          <cell r="AU846" t="str">
            <v>062</v>
          </cell>
          <cell r="AV846" t="str">
            <v>DINAS PENDIDIKAN - PPPK</v>
          </cell>
          <cell r="AW846" t="str">
            <v>SMP NEGERI 08</v>
          </cell>
          <cell r="AX846" t="str">
            <v>SMP-08</v>
          </cell>
        </row>
        <row r="847">
          <cell r="A847" t="str">
            <v>199109192022212008</v>
          </cell>
          <cell r="B847" t="str">
            <v>SITI NORHASANAH, S.Pd</v>
          </cell>
          <cell r="C847" t="str">
            <v>6303135909910002</v>
          </cell>
          <cell r="D847" t="str">
            <v>19-Sep-91</v>
          </cell>
          <cell r="F847" t="str">
            <v>JFU</v>
          </cell>
          <cell r="G847" t="str">
            <v>00</v>
          </cell>
          <cell r="H847" t="str">
            <v>III/a</v>
          </cell>
          <cell r="I847" t="str">
            <v>P3K</v>
          </cell>
          <cell r="K847" t="str">
            <v>TIDAK</v>
          </cell>
          <cell r="N847" t="str">
            <v>122</v>
          </cell>
          <cell r="O847" t="str">
            <v>BPD KALSEL</v>
          </cell>
          <cell r="P847" t="str">
            <v>902158583732000</v>
          </cell>
          <cell r="Q847" t="str">
            <v>0010301449976</v>
          </cell>
          <cell r="R847" t="str">
            <v>T0</v>
          </cell>
          <cell r="S847">
            <v>0</v>
          </cell>
          <cell r="T847">
            <v>0</v>
          </cell>
          <cell r="U847" t="str">
            <v>0</v>
          </cell>
          <cell r="V847">
            <v>2966500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185000</v>
          </cell>
          <cell r="AD847">
            <v>72420</v>
          </cell>
          <cell r="AE847">
            <v>0</v>
          </cell>
          <cell r="AF847">
            <v>6</v>
          </cell>
          <cell r="AG847">
            <v>126060</v>
          </cell>
          <cell r="AH847">
            <v>7120</v>
          </cell>
          <cell r="AI847">
            <v>21359</v>
          </cell>
          <cell r="AJ847">
            <v>96411</v>
          </cell>
          <cell r="AK847" t="str">
            <v>0</v>
          </cell>
          <cell r="AL847">
            <v>31515</v>
          </cell>
          <cell r="AM847">
            <v>0</v>
          </cell>
          <cell r="AN847" t="str">
            <v>0</v>
          </cell>
          <cell r="AO847">
            <v>282465</v>
          </cell>
          <cell r="AP847">
            <v>3096000</v>
          </cell>
          <cell r="AQ847">
            <v>0</v>
          </cell>
          <cell r="AR847">
            <v>0</v>
          </cell>
          <cell r="AS847" t="str">
            <v>0</v>
          </cell>
          <cell r="AT847" t="str">
            <v>0</v>
          </cell>
          <cell r="AU847" t="str">
            <v>062</v>
          </cell>
          <cell r="AV847" t="str">
            <v>DINAS PENDIDIKAN - PPPK</v>
          </cell>
          <cell r="AW847" t="str">
            <v>SMP NEGERI 08</v>
          </cell>
          <cell r="AX847" t="str">
            <v>SMP-08</v>
          </cell>
        </row>
        <row r="848">
          <cell r="A848" t="str">
            <v>199407222022212004</v>
          </cell>
          <cell r="B848" t="str">
            <v>ERLIYANI, S.Pd</v>
          </cell>
          <cell r="C848" t="str">
            <v>6301094710940001</v>
          </cell>
          <cell r="D848" t="str">
            <v>22-Jul-94</v>
          </cell>
          <cell r="F848" t="str">
            <v>JFU</v>
          </cell>
          <cell r="G848" t="str">
            <v>00</v>
          </cell>
          <cell r="H848" t="str">
            <v>III/a</v>
          </cell>
          <cell r="I848" t="str">
            <v>P3K</v>
          </cell>
          <cell r="K848" t="str">
            <v>YA</v>
          </cell>
          <cell r="M848" t="str">
            <v>MUHAMMAD NASIR INDRA WAHYUDI</v>
          </cell>
          <cell r="N848" t="str">
            <v>122</v>
          </cell>
          <cell r="O848" t="str">
            <v>BPD KALSEL</v>
          </cell>
          <cell r="P848" t="str">
            <v>416073237732000</v>
          </cell>
          <cell r="Q848" t="str">
            <v>3200582267</v>
          </cell>
          <cell r="R848" t="str">
            <v>K2</v>
          </cell>
          <cell r="S848">
            <v>1</v>
          </cell>
          <cell r="T848">
            <v>1</v>
          </cell>
          <cell r="U848" t="str">
            <v>2</v>
          </cell>
          <cell r="V848">
            <v>2966500</v>
          </cell>
          <cell r="W848">
            <v>296650</v>
          </cell>
          <cell r="X848">
            <v>59330</v>
          </cell>
          <cell r="Y848">
            <v>355980</v>
          </cell>
          <cell r="Z848">
            <v>0</v>
          </cell>
          <cell r="AA848">
            <v>0</v>
          </cell>
          <cell r="AB848">
            <v>0</v>
          </cell>
          <cell r="AC848">
            <v>185000</v>
          </cell>
          <cell r="AD848">
            <v>217260</v>
          </cell>
          <cell r="AE848">
            <v>0</v>
          </cell>
          <cell r="AF848">
            <v>16</v>
          </cell>
          <cell r="AG848">
            <v>140299</v>
          </cell>
          <cell r="AH848">
            <v>7120</v>
          </cell>
          <cell r="AI848">
            <v>21359</v>
          </cell>
          <cell r="AJ848">
            <v>107981</v>
          </cell>
          <cell r="AK848" t="str">
            <v>0</v>
          </cell>
          <cell r="AL848">
            <v>35075</v>
          </cell>
          <cell r="AM848">
            <v>0</v>
          </cell>
          <cell r="AN848" t="str">
            <v>0</v>
          </cell>
          <cell r="AO848">
            <v>311834</v>
          </cell>
          <cell r="AP848">
            <v>3581700</v>
          </cell>
          <cell r="AQ848">
            <v>0</v>
          </cell>
          <cell r="AR848">
            <v>0</v>
          </cell>
          <cell r="AS848" t="str">
            <v>0</v>
          </cell>
          <cell r="AT848" t="str">
            <v>0</v>
          </cell>
          <cell r="AU848" t="str">
            <v>062</v>
          </cell>
          <cell r="AV848" t="str">
            <v>DINAS PENDIDIKAN - PPPK</v>
          </cell>
          <cell r="AW848" t="str">
            <v>SMP NEGERI 08</v>
          </cell>
          <cell r="AX848" t="str">
            <v>SMP-08</v>
          </cell>
        </row>
        <row r="849">
          <cell r="A849" t="str">
            <v>197205082022212002</v>
          </cell>
          <cell r="B849" t="str">
            <v>BUSTANIAH, S.Pd.</v>
          </cell>
          <cell r="C849" t="str">
            <v>6371034805720007</v>
          </cell>
          <cell r="D849" t="str">
            <v>08-May-72</v>
          </cell>
          <cell r="F849" t="str">
            <v>JFU</v>
          </cell>
          <cell r="G849" t="str">
            <v>00</v>
          </cell>
          <cell r="H849" t="str">
            <v>III/a</v>
          </cell>
          <cell r="I849" t="str">
            <v>P3K</v>
          </cell>
          <cell r="K849" t="str">
            <v>TIDAK</v>
          </cell>
          <cell r="N849" t="str">
            <v>122</v>
          </cell>
          <cell r="O849" t="str">
            <v>BPD KALSEL</v>
          </cell>
          <cell r="P849" t="str">
            <v>885504654731000</v>
          </cell>
          <cell r="Q849" t="str">
            <v>0010301404651</v>
          </cell>
          <cell r="R849" t="str">
            <v>T0</v>
          </cell>
          <cell r="S849">
            <v>0</v>
          </cell>
          <cell r="T849">
            <v>0</v>
          </cell>
          <cell r="U849" t="str">
            <v>0</v>
          </cell>
          <cell r="V849">
            <v>2966500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185000</v>
          </cell>
          <cell r="AD849">
            <v>72420</v>
          </cell>
          <cell r="AE849">
            <v>0</v>
          </cell>
          <cell r="AF849">
            <v>6</v>
          </cell>
          <cell r="AG849">
            <v>126060</v>
          </cell>
          <cell r="AH849">
            <v>7120</v>
          </cell>
          <cell r="AI849">
            <v>21359</v>
          </cell>
          <cell r="AJ849">
            <v>96411</v>
          </cell>
          <cell r="AK849" t="str">
            <v>0</v>
          </cell>
          <cell r="AL849">
            <v>31515</v>
          </cell>
          <cell r="AM849">
            <v>0</v>
          </cell>
          <cell r="AN849" t="str">
            <v>0</v>
          </cell>
          <cell r="AO849">
            <v>282465</v>
          </cell>
          <cell r="AP849">
            <v>3096000</v>
          </cell>
          <cell r="AQ849">
            <v>0</v>
          </cell>
          <cell r="AR849">
            <v>0</v>
          </cell>
          <cell r="AS849" t="str">
            <v>0</v>
          </cell>
          <cell r="AT849" t="str">
            <v>0</v>
          </cell>
          <cell r="AU849" t="str">
            <v>062</v>
          </cell>
          <cell r="AV849" t="str">
            <v>DINAS PENDIDIKAN - PPPK</v>
          </cell>
          <cell r="AW849" t="str">
            <v>SMP NEGERI 09</v>
          </cell>
          <cell r="AX849" t="str">
            <v>SMP-09</v>
          </cell>
        </row>
        <row r="850">
          <cell r="A850" t="str">
            <v>197810152022212006</v>
          </cell>
          <cell r="B850" t="str">
            <v>ANI HIDAYAH, S.Pd</v>
          </cell>
          <cell r="C850" t="str">
            <v>6371045510780004</v>
          </cell>
          <cell r="D850" t="str">
            <v>15-Oct-78</v>
          </cell>
          <cell r="F850" t="str">
            <v>JFU</v>
          </cell>
          <cell r="G850" t="str">
            <v>00</v>
          </cell>
          <cell r="H850" t="str">
            <v>III/a</v>
          </cell>
          <cell r="I850" t="str">
            <v>P3K</v>
          </cell>
          <cell r="K850" t="str">
            <v>TIDAK</v>
          </cell>
          <cell r="N850" t="str">
            <v>122</v>
          </cell>
          <cell r="O850" t="str">
            <v>BPD KALSEL</v>
          </cell>
          <cell r="P850" t="str">
            <v>422973461731000</v>
          </cell>
          <cell r="Q850" t="str">
            <v>0010301000755</v>
          </cell>
          <cell r="R850" t="str">
            <v>T0</v>
          </cell>
          <cell r="S850">
            <v>0</v>
          </cell>
          <cell r="T850">
            <v>0</v>
          </cell>
          <cell r="U850" t="str">
            <v>0</v>
          </cell>
          <cell r="V850">
            <v>2966500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185000</v>
          </cell>
          <cell r="AD850">
            <v>72420</v>
          </cell>
          <cell r="AE850">
            <v>0</v>
          </cell>
          <cell r="AF850">
            <v>6</v>
          </cell>
          <cell r="AG850">
            <v>126060</v>
          </cell>
          <cell r="AH850">
            <v>7120</v>
          </cell>
          <cell r="AI850">
            <v>21359</v>
          </cell>
          <cell r="AJ850">
            <v>96411</v>
          </cell>
          <cell r="AK850" t="str">
            <v>0</v>
          </cell>
          <cell r="AL850">
            <v>31515</v>
          </cell>
          <cell r="AM850">
            <v>0</v>
          </cell>
          <cell r="AN850" t="str">
            <v>0</v>
          </cell>
          <cell r="AO850">
            <v>282465</v>
          </cell>
          <cell r="AP850">
            <v>3096000</v>
          </cell>
          <cell r="AQ850">
            <v>0</v>
          </cell>
          <cell r="AR850">
            <v>0</v>
          </cell>
          <cell r="AS850" t="str">
            <v>0</v>
          </cell>
          <cell r="AT850" t="str">
            <v>0</v>
          </cell>
          <cell r="AU850" t="str">
            <v>062</v>
          </cell>
          <cell r="AV850" t="str">
            <v>DINAS PENDIDIKAN - PPPK</v>
          </cell>
          <cell r="AW850" t="str">
            <v>SMP NEGERI 09</v>
          </cell>
          <cell r="AX850" t="str">
            <v>SMP-09</v>
          </cell>
        </row>
        <row r="851">
          <cell r="A851" t="str">
            <v>198912082022211002</v>
          </cell>
          <cell r="B851" t="str">
            <v>AHMAD RIADI, S.Pd</v>
          </cell>
          <cell r="C851" t="str">
            <v>6303020812890002</v>
          </cell>
          <cell r="D851" t="str">
            <v>08-Dec-89</v>
          </cell>
          <cell r="F851" t="str">
            <v>JFU</v>
          </cell>
          <cell r="G851" t="str">
            <v>00</v>
          </cell>
          <cell r="H851" t="str">
            <v>III/a</v>
          </cell>
          <cell r="I851" t="str">
            <v>P3K</v>
          </cell>
          <cell r="K851" t="str">
            <v>YA</v>
          </cell>
          <cell r="L851" t="str">
            <v/>
          </cell>
          <cell r="M851" t="str">
            <v>SYAHIDATUL KARIMA</v>
          </cell>
          <cell r="N851" t="str">
            <v>122</v>
          </cell>
          <cell r="O851" t="str">
            <v>BPD KALSEL</v>
          </cell>
          <cell r="P851" t="str">
            <v>650520075732000</v>
          </cell>
          <cell r="Q851" t="str">
            <v>0010301176598</v>
          </cell>
          <cell r="R851" t="str">
            <v>K3</v>
          </cell>
          <cell r="S851">
            <v>2</v>
          </cell>
          <cell r="T851">
            <v>1</v>
          </cell>
          <cell r="U851" t="str">
            <v>3</v>
          </cell>
          <cell r="V851">
            <v>2966500</v>
          </cell>
          <cell r="W851">
            <v>296650</v>
          </cell>
          <cell r="X851">
            <v>118660</v>
          </cell>
          <cell r="Y851">
            <v>415310</v>
          </cell>
          <cell r="Z851">
            <v>0</v>
          </cell>
          <cell r="AA851">
            <v>0</v>
          </cell>
          <cell r="AB851">
            <v>0</v>
          </cell>
          <cell r="AC851">
            <v>185000</v>
          </cell>
          <cell r="AD851">
            <v>289680</v>
          </cell>
          <cell r="AE851">
            <v>0</v>
          </cell>
          <cell r="AF851">
            <v>87</v>
          </cell>
          <cell r="AG851">
            <v>142672</v>
          </cell>
          <cell r="AH851">
            <v>7120</v>
          </cell>
          <cell r="AI851">
            <v>21359</v>
          </cell>
          <cell r="AJ851">
            <v>109909</v>
          </cell>
          <cell r="AK851" t="str">
            <v>0</v>
          </cell>
          <cell r="AL851">
            <v>35668</v>
          </cell>
          <cell r="AM851">
            <v>0</v>
          </cell>
          <cell r="AN851" t="str">
            <v>0</v>
          </cell>
          <cell r="AO851">
            <v>316728</v>
          </cell>
          <cell r="AP851">
            <v>3711000</v>
          </cell>
          <cell r="AQ851">
            <v>0</v>
          </cell>
          <cell r="AR851">
            <v>0</v>
          </cell>
          <cell r="AS851" t="str">
            <v>0</v>
          </cell>
          <cell r="AT851" t="str">
            <v>0</v>
          </cell>
          <cell r="AU851" t="str">
            <v>062</v>
          </cell>
          <cell r="AV851" t="str">
            <v>DINAS PENDIDIKAN - PPPK</v>
          </cell>
          <cell r="AW851" t="str">
            <v>SMP NEGERI 09</v>
          </cell>
          <cell r="AX851" t="str">
            <v>SMP-09</v>
          </cell>
        </row>
        <row r="852">
          <cell r="A852" t="str">
            <v>199108142022212008</v>
          </cell>
          <cell r="B852" t="str">
            <v>SARI MULIYANI, S.Pd</v>
          </cell>
          <cell r="C852" t="str">
            <v>6371045408910006</v>
          </cell>
          <cell r="D852" t="str">
            <v>14-Aug-91</v>
          </cell>
          <cell r="F852" t="str">
            <v>JFU</v>
          </cell>
          <cell r="G852" t="str">
            <v>00</v>
          </cell>
          <cell r="H852" t="str">
            <v>III/a</v>
          </cell>
          <cell r="I852" t="str">
            <v>P3K</v>
          </cell>
          <cell r="K852" t="str">
            <v>YA</v>
          </cell>
          <cell r="M852" t="str">
            <v>AHMAD SHIDDIQ MAHFUDZ</v>
          </cell>
          <cell r="N852" t="str">
            <v>122</v>
          </cell>
          <cell r="O852" t="str">
            <v>BPD KALSEL</v>
          </cell>
          <cell r="P852" t="str">
            <v>802524116731000</v>
          </cell>
          <cell r="Q852" t="str">
            <v>3200511254</v>
          </cell>
          <cell r="R852" t="str">
            <v>K1</v>
          </cell>
          <cell r="S852">
            <v>0</v>
          </cell>
          <cell r="T852">
            <v>1</v>
          </cell>
          <cell r="U852" t="str">
            <v>1</v>
          </cell>
          <cell r="V852">
            <v>2966500</v>
          </cell>
          <cell r="W852">
            <v>296650</v>
          </cell>
          <cell r="X852">
            <v>0</v>
          </cell>
          <cell r="Y852">
            <v>296650</v>
          </cell>
          <cell r="Z852">
            <v>0</v>
          </cell>
          <cell r="AA852">
            <v>0</v>
          </cell>
          <cell r="AB852">
            <v>0</v>
          </cell>
          <cell r="AC852">
            <v>185000</v>
          </cell>
          <cell r="AD852">
            <v>144840</v>
          </cell>
          <cell r="AE852">
            <v>0</v>
          </cell>
          <cell r="AF852">
            <v>44</v>
          </cell>
          <cell r="AG852">
            <v>137926</v>
          </cell>
          <cell r="AH852">
            <v>7120</v>
          </cell>
          <cell r="AI852">
            <v>21359</v>
          </cell>
          <cell r="AJ852">
            <v>106052</v>
          </cell>
          <cell r="AK852" t="str">
            <v>0</v>
          </cell>
          <cell r="AL852">
            <v>34482</v>
          </cell>
          <cell r="AM852">
            <v>0</v>
          </cell>
          <cell r="AN852" t="str">
            <v>0</v>
          </cell>
          <cell r="AO852">
            <v>306939</v>
          </cell>
          <cell r="AP852">
            <v>3452500</v>
          </cell>
          <cell r="AQ852">
            <v>0</v>
          </cell>
          <cell r="AR852">
            <v>0</v>
          </cell>
          <cell r="AS852" t="str">
            <v>0</v>
          </cell>
          <cell r="AT852" t="str">
            <v>0</v>
          </cell>
          <cell r="AU852" t="str">
            <v>062</v>
          </cell>
          <cell r="AV852" t="str">
            <v>DINAS PENDIDIKAN - PPPK</v>
          </cell>
          <cell r="AW852" t="str">
            <v>SMP NEGERI 09</v>
          </cell>
          <cell r="AX852" t="str">
            <v>SMP-09</v>
          </cell>
        </row>
        <row r="853">
          <cell r="A853" t="str">
            <v>199205042022212007</v>
          </cell>
          <cell r="B853" t="str">
            <v>RINI RAHMINA, S.Pd</v>
          </cell>
          <cell r="C853" t="str">
            <v>6371054405920008</v>
          </cell>
          <cell r="D853" t="str">
            <v>04-May-92</v>
          </cell>
          <cell r="F853" t="str">
            <v>JFU</v>
          </cell>
          <cell r="G853" t="str">
            <v>00</v>
          </cell>
          <cell r="H853" t="str">
            <v>III/a</v>
          </cell>
          <cell r="I853" t="str">
            <v>P3K</v>
          </cell>
          <cell r="K853" t="str">
            <v>YA</v>
          </cell>
          <cell r="L853" t="str">
            <v/>
          </cell>
          <cell r="M853" t="str">
            <v>MUHAMMAD GAUNG MAHARDHIKA</v>
          </cell>
          <cell r="N853" t="str">
            <v>122</v>
          </cell>
          <cell r="O853" t="str">
            <v>BPD KALSEL</v>
          </cell>
          <cell r="P853" t="str">
            <v>808002885731000</v>
          </cell>
          <cell r="Q853" t="str">
            <v>0010301216316</v>
          </cell>
          <cell r="R853" t="str">
            <v>K2</v>
          </cell>
          <cell r="S853">
            <v>1</v>
          </cell>
          <cell r="T853">
            <v>1</v>
          </cell>
          <cell r="U853" t="str">
            <v>2</v>
          </cell>
          <cell r="V853">
            <v>2966500</v>
          </cell>
          <cell r="W853">
            <v>296650</v>
          </cell>
          <cell r="X853">
            <v>59330</v>
          </cell>
          <cell r="Y853">
            <v>355980</v>
          </cell>
          <cell r="Z853">
            <v>0</v>
          </cell>
          <cell r="AA853">
            <v>0</v>
          </cell>
          <cell r="AB853">
            <v>0</v>
          </cell>
          <cell r="AC853">
            <v>185000</v>
          </cell>
          <cell r="AD853">
            <v>217260</v>
          </cell>
          <cell r="AE853">
            <v>0</v>
          </cell>
          <cell r="AF853">
            <v>16</v>
          </cell>
          <cell r="AG853">
            <v>140299</v>
          </cell>
          <cell r="AH853">
            <v>7120</v>
          </cell>
          <cell r="AI853">
            <v>21359</v>
          </cell>
          <cell r="AJ853">
            <v>107981</v>
          </cell>
          <cell r="AK853" t="str">
            <v>0</v>
          </cell>
          <cell r="AL853">
            <v>35075</v>
          </cell>
          <cell r="AM853">
            <v>0</v>
          </cell>
          <cell r="AN853" t="str">
            <v>0</v>
          </cell>
          <cell r="AO853">
            <v>311834</v>
          </cell>
          <cell r="AP853">
            <v>3581700</v>
          </cell>
          <cell r="AQ853">
            <v>0</v>
          </cell>
          <cell r="AR853">
            <v>0</v>
          </cell>
          <cell r="AS853" t="str">
            <v>0</v>
          </cell>
          <cell r="AT853" t="str">
            <v>0</v>
          </cell>
          <cell r="AU853" t="str">
            <v>062</v>
          </cell>
          <cell r="AV853" t="str">
            <v>DINAS PENDIDIKAN - PPPK</v>
          </cell>
          <cell r="AW853" t="str">
            <v>SMP NEGERI 09</v>
          </cell>
          <cell r="AX853" t="str">
            <v>SMP-09</v>
          </cell>
        </row>
        <row r="854">
          <cell r="A854" t="str">
            <v>199308282022212007</v>
          </cell>
          <cell r="B854" t="str">
            <v>SELVIANI, S.Pd</v>
          </cell>
          <cell r="C854" t="str">
            <v>6371036808930009</v>
          </cell>
          <cell r="D854" t="str">
            <v>28-Aug-93</v>
          </cell>
          <cell r="F854" t="str">
            <v>JFU</v>
          </cell>
          <cell r="G854" t="str">
            <v>00</v>
          </cell>
          <cell r="H854" t="str">
            <v>III/a</v>
          </cell>
          <cell r="I854" t="str">
            <v>P3K</v>
          </cell>
          <cell r="K854" t="str">
            <v>TIDAK</v>
          </cell>
          <cell r="N854" t="str">
            <v>122</v>
          </cell>
          <cell r="O854" t="str">
            <v>BPD KALSEL</v>
          </cell>
          <cell r="P854" t="str">
            <v>840296016731000</v>
          </cell>
          <cell r="Q854" t="str">
            <v>0010301216354</v>
          </cell>
          <cell r="R854" t="str">
            <v>T0</v>
          </cell>
          <cell r="S854">
            <v>0</v>
          </cell>
          <cell r="T854">
            <v>0</v>
          </cell>
          <cell r="U854" t="str">
            <v>0</v>
          </cell>
          <cell r="V854">
            <v>2966500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185000</v>
          </cell>
          <cell r="AD854">
            <v>72420</v>
          </cell>
          <cell r="AE854">
            <v>0</v>
          </cell>
          <cell r="AF854">
            <v>6</v>
          </cell>
          <cell r="AG854">
            <v>126060</v>
          </cell>
          <cell r="AH854">
            <v>7120</v>
          </cell>
          <cell r="AI854">
            <v>21359</v>
          </cell>
          <cell r="AJ854">
            <v>96411</v>
          </cell>
          <cell r="AK854" t="str">
            <v>0</v>
          </cell>
          <cell r="AL854">
            <v>31515</v>
          </cell>
          <cell r="AM854">
            <v>0</v>
          </cell>
          <cell r="AN854" t="str">
            <v>0</v>
          </cell>
          <cell r="AO854">
            <v>282465</v>
          </cell>
          <cell r="AP854">
            <v>3096000</v>
          </cell>
          <cell r="AQ854">
            <v>0</v>
          </cell>
          <cell r="AR854">
            <v>0</v>
          </cell>
          <cell r="AS854" t="str">
            <v>0</v>
          </cell>
          <cell r="AT854" t="str">
            <v>0</v>
          </cell>
          <cell r="AU854" t="str">
            <v>062</v>
          </cell>
          <cell r="AV854" t="str">
            <v>DINAS PENDIDIKAN - PPPK</v>
          </cell>
          <cell r="AW854" t="str">
            <v>SMP NEGERI 09</v>
          </cell>
          <cell r="AX854" t="str">
            <v>SMP-09</v>
          </cell>
        </row>
        <row r="855">
          <cell r="A855" t="str">
            <v>199703112022212006</v>
          </cell>
          <cell r="B855" t="str">
            <v>DINA ERIANI, S.Pd</v>
          </cell>
          <cell r="C855" t="str">
            <v>6307025105970001</v>
          </cell>
          <cell r="D855" t="str">
            <v>11-Mar-97</v>
          </cell>
          <cell r="F855" t="str">
            <v>JFU</v>
          </cell>
          <cell r="G855" t="str">
            <v>00</v>
          </cell>
          <cell r="H855" t="str">
            <v>III/a</v>
          </cell>
          <cell r="I855" t="str">
            <v>P3K</v>
          </cell>
          <cell r="K855" t="str">
            <v>TIDAK</v>
          </cell>
          <cell r="N855" t="str">
            <v>122</v>
          </cell>
          <cell r="O855" t="str">
            <v>BPD KALSEL</v>
          </cell>
          <cell r="P855" t="str">
            <v>650052624731000</v>
          </cell>
          <cell r="Q855" t="str">
            <v>3200581643</v>
          </cell>
          <cell r="R855" t="str">
            <v>T0</v>
          </cell>
          <cell r="S855">
            <v>0</v>
          </cell>
          <cell r="T855">
            <v>0</v>
          </cell>
          <cell r="U855" t="str">
            <v>0</v>
          </cell>
          <cell r="V855">
            <v>2966500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185000</v>
          </cell>
          <cell r="AD855">
            <v>72420</v>
          </cell>
          <cell r="AE855">
            <v>0</v>
          </cell>
          <cell r="AF855">
            <v>6</v>
          </cell>
          <cell r="AG855">
            <v>126060</v>
          </cell>
          <cell r="AH855">
            <v>7120</v>
          </cell>
          <cell r="AI855">
            <v>21359</v>
          </cell>
          <cell r="AJ855">
            <v>96411</v>
          </cell>
          <cell r="AK855" t="str">
            <v>0</v>
          </cell>
          <cell r="AL855">
            <v>31515</v>
          </cell>
          <cell r="AM855">
            <v>0</v>
          </cell>
          <cell r="AN855" t="str">
            <v>0</v>
          </cell>
          <cell r="AO855">
            <v>282465</v>
          </cell>
          <cell r="AP855">
            <v>3096000</v>
          </cell>
          <cell r="AQ855">
            <v>0</v>
          </cell>
          <cell r="AR855">
            <v>0</v>
          </cell>
          <cell r="AS855" t="str">
            <v>0</v>
          </cell>
          <cell r="AT855" t="str">
            <v>0</v>
          </cell>
          <cell r="AU855" t="str">
            <v>062</v>
          </cell>
          <cell r="AV855" t="str">
            <v>DINAS PENDIDIKAN - PPPK</v>
          </cell>
          <cell r="AW855" t="str">
            <v>SMP NEGERI 09</v>
          </cell>
          <cell r="AX855" t="str">
            <v>SMP-09</v>
          </cell>
        </row>
        <row r="856">
          <cell r="A856" t="str">
            <v>198403072022212009</v>
          </cell>
          <cell r="B856" t="str">
            <v>YANTI, S.Pd</v>
          </cell>
          <cell r="C856" t="str">
            <v>6304034703840001</v>
          </cell>
          <cell r="D856" t="str">
            <v>07-Mar-84</v>
          </cell>
          <cell r="F856" t="str">
            <v>JFU</v>
          </cell>
          <cell r="G856" t="str">
            <v>00</v>
          </cell>
          <cell r="H856" t="str">
            <v>III/a</v>
          </cell>
          <cell r="I856" t="str">
            <v>P3K</v>
          </cell>
          <cell r="K856" t="str">
            <v>YA</v>
          </cell>
          <cell r="L856" t="str">
            <v/>
          </cell>
          <cell r="M856" t="str">
            <v>MUHAMMAD KHAIRUL,SE</v>
          </cell>
          <cell r="N856" t="str">
            <v>122</v>
          </cell>
          <cell r="O856" t="str">
            <v>BPD KALSEL</v>
          </cell>
          <cell r="P856" t="str">
            <v>651570228731000</v>
          </cell>
          <cell r="Q856" t="str">
            <v>3200582305</v>
          </cell>
          <cell r="R856" t="str">
            <v>K2</v>
          </cell>
          <cell r="S856">
            <v>1</v>
          </cell>
          <cell r="T856">
            <v>1</v>
          </cell>
          <cell r="U856" t="str">
            <v>2</v>
          </cell>
          <cell r="V856">
            <v>2966500</v>
          </cell>
          <cell r="W856">
            <v>296650</v>
          </cell>
          <cell r="X856">
            <v>59330</v>
          </cell>
          <cell r="Y856">
            <v>355980</v>
          </cell>
          <cell r="Z856">
            <v>0</v>
          </cell>
          <cell r="AA856">
            <v>0</v>
          </cell>
          <cell r="AB856">
            <v>0</v>
          </cell>
          <cell r="AC856">
            <v>185000</v>
          </cell>
          <cell r="AD856">
            <v>217260</v>
          </cell>
          <cell r="AE856">
            <v>0</v>
          </cell>
          <cell r="AF856">
            <v>16</v>
          </cell>
          <cell r="AG856">
            <v>140299</v>
          </cell>
          <cell r="AH856">
            <v>7120</v>
          </cell>
          <cell r="AI856">
            <v>21359</v>
          </cell>
          <cell r="AJ856">
            <v>107981</v>
          </cell>
          <cell r="AK856" t="str">
            <v>0</v>
          </cell>
          <cell r="AL856">
            <v>35075</v>
          </cell>
          <cell r="AM856">
            <v>0</v>
          </cell>
          <cell r="AN856" t="str">
            <v>0</v>
          </cell>
          <cell r="AO856">
            <v>311834</v>
          </cell>
          <cell r="AP856">
            <v>3581700</v>
          </cell>
          <cell r="AQ856">
            <v>0</v>
          </cell>
          <cell r="AR856">
            <v>0</v>
          </cell>
          <cell r="AS856" t="str">
            <v>0</v>
          </cell>
          <cell r="AT856" t="str">
            <v>0</v>
          </cell>
          <cell r="AU856" t="str">
            <v>062</v>
          </cell>
          <cell r="AV856" t="str">
            <v>DINAS PENDIDIKAN - PPPK</v>
          </cell>
          <cell r="AW856" t="str">
            <v>SMP NEGERI 10</v>
          </cell>
          <cell r="AX856" t="str">
            <v>SMP-10</v>
          </cell>
        </row>
        <row r="857">
          <cell r="A857" t="str">
            <v>199203052022212007</v>
          </cell>
          <cell r="B857" t="str">
            <v>CICI ARIANI, S.Pd</v>
          </cell>
          <cell r="C857" t="str">
            <v>6371044503920003</v>
          </cell>
          <cell r="D857" t="str">
            <v>05-Mar-92</v>
          </cell>
          <cell r="F857" t="str">
            <v>JFU</v>
          </cell>
          <cell r="G857" t="str">
            <v>00</v>
          </cell>
          <cell r="H857" t="str">
            <v>III/a</v>
          </cell>
          <cell r="I857" t="str">
            <v>P3K</v>
          </cell>
          <cell r="K857" t="str">
            <v>TIDAK</v>
          </cell>
          <cell r="L857" t="str">
            <v/>
          </cell>
          <cell r="M857" t="str">
            <v>YUSI ARIFANI</v>
          </cell>
          <cell r="N857" t="str">
            <v>122</v>
          </cell>
          <cell r="O857" t="str">
            <v>BPD KALSEL</v>
          </cell>
          <cell r="P857" t="str">
            <v>844765040731000</v>
          </cell>
          <cell r="Q857" t="str">
            <v>0010301419452</v>
          </cell>
          <cell r="R857" t="str">
            <v>T0</v>
          </cell>
          <cell r="S857">
            <v>0</v>
          </cell>
          <cell r="T857">
            <v>0</v>
          </cell>
          <cell r="U857" t="str">
            <v>0</v>
          </cell>
          <cell r="V857">
            <v>2966500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185000</v>
          </cell>
          <cell r="AD857">
            <v>72420</v>
          </cell>
          <cell r="AE857">
            <v>0</v>
          </cell>
          <cell r="AF857">
            <v>6</v>
          </cell>
          <cell r="AG857">
            <v>126060</v>
          </cell>
          <cell r="AH857">
            <v>7120</v>
          </cell>
          <cell r="AI857">
            <v>21359</v>
          </cell>
          <cell r="AJ857">
            <v>96411</v>
          </cell>
          <cell r="AK857" t="str">
            <v>0</v>
          </cell>
          <cell r="AL857">
            <v>31515</v>
          </cell>
          <cell r="AM857">
            <v>0</v>
          </cell>
          <cell r="AN857" t="str">
            <v>0</v>
          </cell>
          <cell r="AO857">
            <v>282465</v>
          </cell>
          <cell r="AP857">
            <v>3096000</v>
          </cell>
          <cell r="AQ857">
            <v>0</v>
          </cell>
          <cell r="AR857">
            <v>0</v>
          </cell>
          <cell r="AS857" t="str">
            <v>0</v>
          </cell>
          <cell r="AT857" t="str">
            <v>0</v>
          </cell>
          <cell r="AU857" t="str">
            <v>062</v>
          </cell>
          <cell r="AV857" t="str">
            <v>DINAS PENDIDIKAN - PPPK</v>
          </cell>
          <cell r="AW857" t="str">
            <v>SMP NEGERI 10</v>
          </cell>
          <cell r="AX857" t="str">
            <v>SMP-10</v>
          </cell>
        </row>
        <row r="858">
          <cell r="A858" t="str">
            <v>199305082022212007</v>
          </cell>
          <cell r="B858" t="str">
            <v>AYU LESTARI SAFITRI, S.Pd.</v>
          </cell>
          <cell r="C858" t="str">
            <v>6304054805930001</v>
          </cell>
          <cell r="D858" t="str">
            <v>08-May-93</v>
          </cell>
          <cell r="F858" t="str">
            <v>JFU</v>
          </cell>
          <cell r="G858" t="str">
            <v>00</v>
          </cell>
          <cell r="H858" t="str">
            <v>III/a</v>
          </cell>
          <cell r="I858" t="str">
            <v>P3K</v>
          </cell>
          <cell r="K858" t="str">
            <v>YA</v>
          </cell>
          <cell r="M858" t="str">
            <v>FERY YANOOR</v>
          </cell>
          <cell r="N858" t="str">
            <v>122</v>
          </cell>
          <cell r="O858" t="str">
            <v>BPD KALSEL</v>
          </cell>
          <cell r="P858" t="str">
            <v>813991247731000</v>
          </cell>
          <cell r="Q858" t="str">
            <v>0010301357433</v>
          </cell>
          <cell r="R858" t="str">
            <v>K2</v>
          </cell>
          <cell r="S858">
            <v>1</v>
          </cell>
          <cell r="T858">
            <v>1</v>
          </cell>
          <cell r="U858" t="str">
            <v>2</v>
          </cell>
          <cell r="V858">
            <v>2966500</v>
          </cell>
          <cell r="W858">
            <v>296650</v>
          </cell>
          <cell r="X858">
            <v>59330</v>
          </cell>
          <cell r="Y858">
            <v>355980</v>
          </cell>
          <cell r="Z858">
            <v>0</v>
          </cell>
          <cell r="AA858">
            <v>0</v>
          </cell>
          <cell r="AB858">
            <v>0</v>
          </cell>
          <cell r="AC858">
            <v>185000</v>
          </cell>
          <cell r="AD858">
            <v>217260</v>
          </cell>
          <cell r="AE858">
            <v>0</v>
          </cell>
          <cell r="AF858">
            <v>16</v>
          </cell>
          <cell r="AG858">
            <v>140299</v>
          </cell>
          <cell r="AH858">
            <v>7120</v>
          </cell>
          <cell r="AI858">
            <v>21359</v>
          </cell>
          <cell r="AJ858">
            <v>107981</v>
          </cell>
          <cell r="AK858" t="str">
            <v>0</v>
          </cell>
          <cell r="AL858">
            <v>35075</v>
          </cell>
          <cell r="AM858">
            <v>0</v>
          </cell>
          <cell r="AN858" t="str">
            <v>0</v>
          </cell>
          <cell r="AO858">
            <v>311834</v>
          </cell>
          <cell r="AP858">
            <v>3581700</v>
          </cell>
          <cell r="AQ858">
            <v>0</v>
          </cell>
          <cell r="AR858">
            <v>0</v>
          </cell>
          <cell r="AS858" t="str">
            <v>0</v>
          </cell>
          <cell r="AT858" t="str">
            <v>0</v>
          </cell>
          <cell r="AU858" t="str">
            <v>062</v>
          </cell>
          <cell r="AV858" t="str">
            <v>DINAS PENDIDIKAN - PPPK</v>
          </cell>
          <cell r="AW858" t="str">
            <v>SMP NEGERI 10</v>
          </cell>
          <cell r="AX858" t="str">
            <v>SMP-10</v>
          </cell>
        </row>
        <row r="859">
          <cell r="A859" t="str">
            <v>199405272022211008</v>
          </cell>
          <cell r="B859" t="str">
            <v>ZULFIANOR, S.Pd</v>
          </cell>
          <cell r="C859" t="str">
            <v>6371011705940003</v>
          </cell>
          <cell r="D859" t="str">
            <v>27-May-94</v>
          </cell>
          <cell r="F859" t="str">
            <v>JFU</v>
          </cell>
          <cell r="G859" t="str">
            <v>00</v>
          </cell>
          <cell r="H859" t="str">
            <v>III/a</v>
          </cell>
          <cell r="I859" t="str">
            <v>P3K</v>
          </cell>
          <cell r="K859" t="str">
            <v>TIDAK</v>
          </cell>
          <cell r="N859" t="str">
            <v>122</v>
          </cell>
          <cell r="O859" t="str">
            <v>BPD KALSEL</v>
          </cell>
          <cell r="P859" t="str">
            <v>910663095736000</v>
          </cell>
          <cell r="Q859" t="str">
            <v>0010301418578</v>
          </cell>
          <cell r="R859" t="str">
            <v>T0</v>
          </cell>
          <cell r="S859">
            <v>0</v>
          </cell>
          <cell r="T859">
            <v>0</v>
          </cell>
          <cell r="U859" t="str">
            <v>0</v>
          </cell>
          <cell r="V859">
            <v>2966500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185000</v>
          </cell>
          <cell r="AD859">
            <v>72420</v>
          </cell>
          <cell r="AE859">
            <v>0</v>
          </cell>
          <cell r="AF859">
            <v>6</v>
          </cell>
          <cell r="AG859">
            <v>126060</v>
          </cell>
          <cell r="AH859">
            <v>7120</v>
          </cell>
          <cell r="AI859">
            <v>21359</v>
          </cell>
          <cell r="AJ859">
            <v>96411</v>
          </cell>
          <cell r="AK859" t="str">
            <v>0</v>
          </cell>
          <cell r="AL859">
            <v>31515</v>
          </cell>
          <cell r="AM859">
            <v>0</v>
          </cell>
          <cell r="AN859" t="str">
            <v>0</v>
          </cell>
          <cell r="AO859">
            <v>282465</v>
          </cell>
          <cell r="AP859">
            <v>3096000</v>
          </cell>
          <cell r="AQ859">
            <v>0</v>
          </cell>
          <cell r="AR859">
            <v>0</v>
          </cell>
          <cell r="AS859" t="str">
            <v>0</v>
          </cell>
          <cell r="AT859" t="str">
            <v>0</v>
          </cell>
          <cell r="AU859" t="str">
            <v>062</v>
          </cell>
          <cell r="AV859" t="str">
            <v>DINAS PENDIDIKAN - PPPK</v>
          </cell>
          <cell r="AW859" t="str">
            <v>SMP NEGERI 10</v>
          </cell>
          <cell r="AX859" t="str">
            <v>SMP-10</v>
          </cell>
        </row>
        <row r="860">
          <cell r="A860" t="str">
            <v>199502232022212006</v>
          </cell>
          <cell r="B860" t="str">
            <v>RIZKI AZKIA, S.Pd</v>
          </cell>
          <cell r="C860" t="str">
            <v>6371026302950011</v>
          </cell>
          <cell r="D860" t="str">
            <v>23-Feb-95</v>
          </cell>
          <cell r="F860" t="str">
            <v>JFU</v>
          </cell>
          <cell r="G860" t="str">
            <v>00</v>
          </cell>
          <cell r="H860" t="str">
            <v>III/a</v>
          </cell>
          <cell r="I860" t="str">
            <v>P3K</v>
          </cell>
          <cell r="K860" t="str">
            <v>YA</v>
          </cell>
          <cell r="M860" t="str">
            <v>MUHAMMAD ARLY ARMAJAYA</v>
          </cell>
          <cell r="N860" t="str">
            <v>122</v>
          </cell>
          <cell r="O860" t="str">
            <v>BPD KALSEL</v>
          </cell>
          <cell r="P860" t="str">
            <v>910605559736000</v>
          </cell>
          <cell r="Q860" t="str">
            <v>0180306056289</v>
          </cell>
          <cell r="R860" t="str">
            <v>K2</v>
          </cell>
          <cell r="S860">
            <v>1</v>
          </cell>
          <cell r="T860">
            <v>1</v>
          </cell>
          <cell r="U860" t="str">
            <v>2</v>
          </cell>
          <cell r="V860">
            <v>2966500</v>
          </cell>
          <cell r="W860">
            <v>296650</v>
          </cell>
          <cell r="X860">
            <v>59330</v>
          </cell>
          <cell r="Y860">
            <v>355980</v>
          </cell>
          <cell r="Z860">
            <v>0</v>
          </cell>
          <cell r="AA860">
            <v>0</v>
          </cell>
          <cell r="AB860">
            <v>0</v>
          </cell>
          <cell r="AC860">
            <v>185000</v>
          </cell>
          <cell r="AD860">
            <v>217260</v>
          </cell>
          <cell r="AE860">
            <v>0</v>
          </cell>
          <cell r="AF860">
            <v>16</v>
          </cell>
          <cell r="AG860">
            <v>140299</v>
          </cell>
          <cell r="AH860">
            <v>7120</v>
          </cell>
          <cell r="AI860">
            <v>21359</v>
          </cell>
          <cell r="AJ860">
            <v>107981</v>
          </cell>
          <cell r="AK860" t="str">
            <v>0</v>
          </cell>
          <cell r="AL860">
            <v>35075</v>
          </cell>
          <cell r="AM860">
            <v>0</v>
          </cell>
          <cell r="AN860" t="str">
            <v>0</v>
          </cell>
          <cell r="AO860">
            <v>311834</v>
          </cell>
          <cell r="AP860">
            <v>3581700</v>
          </cell>
          <cell r="AQ860">
            <v>0</v>
          </cell>
          <cell r="AR860">
            <v>0</v>
          </cell>
          <cell r="AS860" t="str">
            <v>0</v>
          </cell>
          <cell r="AT860" t="str">
            <v>0</v>
          </cell>
          <cell r="AU860" t="str">
            <v>062</v>
          </cell>
          <cell r="AV860" t="str">
            <v>DINAS PENDIDIKAN - PPPK</v>
          </cell>
          <cell r="AW860" t="str">
            <v>SMP NEGERI 10</v>
          </cell>
          <cell r="AX860" t="str">
            <v>SMP-10</v>
          </cell>
        </row>
        <row r="861">
          <cell r="A861" t="str">
            <v>199509202022212009</v>
          </cell>
          <cell r="B861" t="str">
            <v>NORMALIANA, S.Pd</v>
          </cell>
          <cell r="C861" t="str">
            <v>6303026009950003</v>
          </cell>
          <cell r="D861" t="str">
            <v>20-Sep-95</v>
          </cell>
          <cell r="F861" t="str">
            <v>JFU</v>
          </cell>
          <cell r="G861" t="str">
            <v>00</v>
          </cell>
          <cell r="H861" t="str">
            <v>III/a</v>
          </cell>
          <cell r="I861" t="str">
            <v>P3K</v>
          </cell>
          <cell r="K861" t="str">
            <v>TIDAK</v>
          </cell>
          <cell r="N861" t="str">
            <v>122</v>
          </cell>
          <cell r="O861" t="str">
            <v>BPD KALSEL</v>
          </cell>
          <cell r="P861" t="str">
            <v>910710227732000</v>
          </cell>
          <cell r="Q861" t="str">
            <v>0010301425022</v>
          </cell>
          <cell r="R861" t="str">
            <v>T0</v>
          </cell>
          <cell r="S861">
            <v>0</v>
          </cell>
          <cell r="T861">
            <v>0</v>
          </cell>
          <cell r="U861" t="str">
            <v>0</v>
          </cell>
          <cell r="V861">
            <v>2966500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185000</v>
          </cell>
          <cell r="AD861">
            <v>72420</v>
          </cell>
          <cell r="AE861">
            <v>0</v>
          </cell>
          <cell r="AF861">
            <v>6</v>
          </cell>
          <cell r="AG861">
            <v>126060</v>
          </cell>
          <cell r="AH861">
            <v>7120</v>
          </cell>
          <cell r="AI861">
            <v>21359</v>
          </cell>
          <cell r="AJ861">
            <v>96411</v>
          </cell>
          <cell r="AK861" t="str">
            <v>0</v>
          </cell>
          <cell r="AL861">
            <v>31515</v>
          </cell>
          <cell r="AM861">
            <v>0</v>
          </cell>
          <cell r="AN861" t="str">
            <v>0</v>
          </cell>
          <cell r="AO861">
            <v>282465</v>
          </cell>
          <cell r="AP861">
            <v>3096000</v>
          </cell>
          <cell r="AQ861">
            <v>0</v>
          </cell>
          <cell r="AR861">
            <v>0</v>
          </cell>
          <cell r="AS861" t="str">
            <v>0</v>
          </cell>
          <cell r="AT861" t="str">
            <v>0</v>
          </cell>
          <cell r="AU861" t="str">
            <v>062</v>
          </cell>
          <cell r="AV861" t="str">
            <v>DINAS PENDIDIKAN - PPPK</v>
          </cell>
          <cell r="AW861" t="str">
            <v>SMP NEGERI 10</v>
          </cell>
          <cell r="AX861" t="str">
            <v>SMP-10</v>
          </cell>
        </row>
        <row r="862">
          <cell r="A862" t="str">
            <v>199606242022212008</v>
          </cell>
          <cell r="B862" t="str">
            <v>TRI NURAHMI, S.Pd</v>
          </cell>
          <cell r="C862" t="str">
            <v>6301056406960001</v>
          </cell>
          <cell r="D862" t="str">
            <v>24-Jun-96</v>
          </cell>
          <cell r="F862" t="str">
            <v>JFU</v>
          </cell>
          <cell r="G862" t="str">
            <v>00</v>
          </cell>
          <cell r="H862" t="str">
            <v>III/a</v>
          </cell>
          <cell r="I862" t="str">
            <v>P3K</v>
          </cell>
          <cell r="K862" t="str">
            <v>YA</v>
          </cell>
          <cell r="M862" t="str">
            <v>ADUTYA RIZRIKA VERNANDA</v>
          </cell>
          <cell r="N862" t="str">
            <v>122</v>
          </cell>
          <cell r="O862" t="str">
            <v>BPD KALSEL</v>
          </cell>
          <cell r="P862" t="str">
            <v>414237545736000</v>
          </cell>
          <cell r="Q862" t="str">
            <v>0010301468776</v>
          </cell>
          <cell r="R862" t="str">
            <v>K2</v>
          </cell>
          <cell r="S862">
            <v>1</v>
          </cell>
          <cell r="T862">
            <v>1</v>
          </cell>
          <cell r="U862" t="str">
            <v>2</v>
          </cell>
          <cell r="V862">
            <v>2966500</v>
          </cell>
          <cell r="W862">
            <v>296650</v>
          </cell>
          <cell r="X862">
            <v>59330</v>
          </cell>
          <cell r="Y862">
            <v>355980</v>
          </cell>
          <cell r="Z862">
            <v>0</v>
          </cell>
          <cell r="AA862">
            <v>0</v>
          </cell>
          <cell r="AB862">
            <v>0</v>
          </cell>
          <cell r="AC862">
            <v>185000</v>
          </cell>
          <cell r="AD862">
            <v>217260</v>
          </cell>
          <cell r="AE862">
            <v>0</v>
          </cell>
          <cell r="AF862">
            <v>16</v>
          </cell>
          <cell r="AG862">
            <v>140299</v>
          </cell>
          <cell r="AH862">
            <v>7120</v>
          </cell>
          <cell r="AI862">
            <v>21359</v>
          </cell>
          <cell r="AJ862">
            <v>107981</v>
          </cell>
          <cell r="AK862" t="str">
            <v>0</v>
          </cell>
          <cell r="AL862">
            <v>35075</v>
          </cell>
          <cell r="AM862">
            <v>0</v>
          </cell>
          <cell r="AN862" t="str">
            <v>0</v>
          </cell>
          <cell r="AO862">
            <v>311834</v>
          </cell>
          <cell r="AP862">
            <v>3581700</v>
          </cell>
          <cell r="AQ862">
            <v>0</v>
          </cell>
          <cell r="AR862">
            <v>0</v>
          </cell>
          <cell r="AS862" t="str">
            <v>0</v>
          </cell>
          <cell r="AT862" t="str">
            <v>0</v>
          </cell>
          <cell r="AU862" t="str">
            <v>062</v>
          </cell>
          <cell r="AV862" t="str">
            <v>DINAS PENDIDIKAN - PPPK</v>
          </cell>
          <cell r="AW862" t="str">
            <v>SMP NEGERI 10</v>
          </cell>
          <cell r="AX862" t="str">
            <v>SMP-10</v>
          </cell>
        </row>
        <row r="863">
          <cell r="A863" t="str">
            <v>198107112022212011</v>
          </cell>
          <cell r="B863" t="str">
            <v>HERLINA, S.E</v>
          </cell>
          <cell r="C863" t="str">
            <v>6371015107810010</v>
          </cell>
          <cell r="D863" t="str">
            <v>11-Jul-81</v>
          </cell>
          <cell r="F863" t="str">
            <v>JFU</v>
          </cell>
          <cell r="G863" t="str">
            <v>00</v>
          </cell>
          <cell r="H863" t="str">
            <v>III/a</v>
          </cell>
          <cell r="I863" t="str">
            <v>P3K</v>
          </cell>
          <cell r="K863" t="str">
            <v>YA</v>
          </cell>
          <cell r="L863" t="str">
            <v/>
          </cell>
          <cell r="M863" t="str">
            <v>MUHAMMAD THAHA</v>
          </cell>
          <cell r="N863" t="str">
            <v>122</v>
          </cell>
          <cell r="O863" t="str">
            <v>BPD KALSEL</v>
          </cell>
          <cell r="P863" t="str">
            <v>554835801731000</v>
          </cell>
          <cell r="Q863" t="str">
            <v>0010301161767</v>
          </cell>
          <cell r="R863" t="str">
            <v>K3</v>
          </cell>
          <cell r="S863">
            <v>2</v>
          </cell>
          <cell r="T863">
            <v>1</v>
          </cell>
          <cell r="U863" t="str">
            <v>3</v>
          </cell>
          <cell r="V863">
            <v>2966500</v>
          </cell>
          <cell r="W863">
            <v>296650</v>
          </cell>
          <cell r="X863">
            <v>118660</v>
          </cell>
          <cell r="Y863">
            <v>415310</v>
          </cell>
          <cell r="Z863">
            <v>0</v>
          </cell>
          <cell r="AA863">
            <v>0</v>
          </cell>
          <cell r="AB863">
            <v>0</v>
          </cell>
          <cell r="AC863">
            <v>185000</v>
          </cell>
          <cell r="AD863">
            <v>289680</v>
          </cell>
          <cell r="AE863">
            <v>0</v>
          </cell>
          <cell r="AF863">
            <v>87</v>
          </cell>
          <cell r="AG863">
            <v>142672</v>
          </cell>
          <cell r="AH863">
            <v>7120</v>
          </cell>
          <cell r="AI863">
            <v>21359</v>
          </cell>
          <cell r="AJ863">
            <v>109909</v>
          </cell>
          <cell r="AK863" t="str">
            <v>0</v>
          </cell>
          <cell r="AL863">
            <v>35668</v>
          </cell>
          <cell r="AM863">
            <v>0</v>
          </cell>
          <cell r="AN863" t="str">
            <v>0</v>
          </cell>
          <cell r="AO863">
            <v>316728</v>
          </cell>
          <cell r="AP863">
            <v>3711000</v>
          </cell>
          <cell r="AQ863">
            <v>0</v>
          </cell>
          <cell r="AR863">
            <v>0</v>
          </cell>
          <cell r="AS863" t="str">
            <v>0</v>
          </cell>
          <cell r="AT863" t="str">
            <v>0</v>
          </cell>
          <cell r="AU863" t="str">
            <v>062</v>
          </cell>
          <cell r="AV863" t="str">
            <v>DINAS PENDIDIKAN - PPPK</v>
          </cell>
          <cell r="AW863" t="str">
            <v>SMP NEGERI 11</v>
          </cell>
          <cell r="AX863" t="str">
            <v>SMP-11</v>
          </cell>
        </row>
        <row r="864">
          <cell r="A864" t="str">
            <v>198107312022212008</v>
          </cell>
          <cell r="B864" t="str">
            <v>YULIA FITRIANI, ST</v>
          </cell>
          <cell r="C864" t="str">
            <v>6371057107810003</v>
          </cell>
          <cell r="D864" t="str">
            <v>31-Jul-81</v>
          </cell>
          <cell r="F864" t="str">
            <v>JFU</v>
          </cell>
          <cell r="G864" t="str">
            <v>00</v>
          </cell>
          <cell r="H864" t="str">
            <v>III/a</v>
          </cell>
          <cell r="I864" t="str">
            <v>P3K</v>
          </cell>
          <cell r="K864" t="str">
            <v>YA</v>
          </cell>
          <cell r="L864" t="str">
            <v/>
          </cell>
          <cell r="M864" t="str">
            <v>SEPTA ARIADI</v>
          </cell>
          <cell r="N864" t="str">
            <v>122</v>
          </cell>
          <cell r="O864" t="str">
            <v>BPD KALSEL</v>
          </cell>
          <cell r="P864" t="str">
            <v>163019623731000</v>
          </cell>
          <cell r="Q864" t="str">
            <v>3200510371</v>
          </cell>
          <cell r="R864" t="str">
            <v>K3</v>
          </cell>
          <cell r="S864">
            <v>2</v>
          </cell>
          <cell r="T864">
            <v>1</v>
          </cell>
          <cell r="U864" t="str">
            <v>3</v>
          </cell>
          <cell r="V864">
            <v>2966500</v>
          </cell>
          <cell r="W864">
            <v>296650</v>
          </cell>
          <cell r="X864">
            <v>118660</v>
          </cell>
          <cell r="Y864">
            <v>415310</v>
          </cell>
          <cell r="Z864">
            <v>0</v>
          </cell>
          <cell r="AA864">
            <v>0</v>
          </cell>
          <cell r="AB864">
            <v>0</v>
          </cell>
          <cell r="AC864">
            <v>185000</v>
          </cell>
          <cell r="AD864">
            <v>289680</v>
          </cell>
          <cell r="AE864">
            <v>0</v>
          </cell>
          <cell r="AF864">
            <v>87</v>
          </cell>
          <cell r="AG864">
            <v>142672</v>
          </cell>
          <cell r="AH864">
            <v>7120</v>
          </cell>
          <cell r="AI864">
            <v>21359</v>
          </cell>
          <cell r="AJ864">
            <v>109909</v>
          </cell>
          <cell r="AK864" t="str">
            <v>0</v>
          </cell>
          <cell r="AL864">
            <v>35668</v>
          </cell>
          <cell r="AM864">
            <v>0</v>
          </cell>
          <cell r="AN864" t="str">
            <v>0</v>
          </cell>
          <cell r="AO864">
            <v>316728</v>
          </cell>
          <cell r="AP864">
            <v>3711000</v>
          </cell>
          <cell r="AQ864">
            <v>0</v>
          </cell>
          <cell r="AR864">
            <v>0</v>
          </cell>
          <cell r="AS864" t="str">
            <v>0</v>
          </cell>
          <cell r="AT864" t="str">
            <v>0</v>
          </cell>
          <cell r="AU864" t="str">
            <v>062</v>
          </cell>
          <cell r="AV864" t="str">
            <v>DINAS PENDIDIKAN - PPPK</v>
          </cell>
          <cell r="AW864" t="str">
            <v>SMP NEGERI 11</v>
          </cell>
          <cell r="AX864" t="str">
            <v>SMP-11</v>
          </cell>
        </row>
        <row r="865">
          <cell r="A865" t="str">
            <v>198305312022212007</v>
          </cell>
          <cell r="B865" t="str">
            <v>HENNY KUSWANDARI K, S.Pd</v>
          </cell>
          <cell r="C865" t="str">
            <v>6371037105830002</v>
          </cell>
          <cell r="D865" t="str">
            <v>31-May-83</v>
          </cell>
          <cell r="F865" t="str">
            <v>JFU</v>
          </cell>
          <cell r="G865" t="str">
            <v>00</v>
          </cell>
          <cell r="H865" t="str">
            <v>III/a</v>
          </cell>
          <cell r="I865" t="str">
            <v>P3K</v>
          </cell>
          <cell r="K865" t="str">
            <v>YA</v>
          </cell>
          <cell r="L865" t="str">
            <v/>
          </cell>
          <cell r="M865" t="str">
            <v>MUHAMMAD HARSANI</v>
          </cell>
          <cell r="N865" t="str">
            <v>122</v>
          </cell>
          <cell r="O865" t="str">
            <v>BPD KALSEL</v>
          </cell>
          <cell r="P865" t="str">
            <v>167358878731000</v>
          </cell>
          <cell r="Q865" t="str">
            <v>0010301418013</v>
          </cell>
          <cell r="R865" t="str">
            <v>K2</v>
          </cell>
          <cell r="S865">
            <v>1</v>
          </cell>
          <cell r="T865">
            <v>1</v>
          </cell>
          <cell r="U865" t="str">
            <v>2</v>
          </cell>
          <cell r="V865">
            <v>2966500</v>
          </cell>
          <cell r="W865">
            <v>296650</v>
          </cell>
          <cell r="X865">
            <v>59330</v>
          </cell>
          <cell r="Y865">
            <v>355980</v>
          </cell>
          <cell r="Z865">
            <v>0</v>
          </cell>
          <cell r="AA865">
            <v>0</v>
          </cell>
          <cell r="AB865">
            <v>0</v>
          </cell>
          <cell r="AC865">
            <v>185000</v>
          </cell>
          <cell r="AD865">
            <v>217260</v>
          </cell>
          <cell r="AE865">
            <v>0</v>
          </cell>
          <cell r="AF865">
            <v>16</v>
          </cell>
          <cell r="AG865">
            <v>140299</v>
          </cell>
          <cell r="AH865">
            <v>7120</v>
          </cell>
          <cell r="AI865">
            <v>21359</v>
          </cell>
          <cell r="AJ865">
            <v>107981</v>
          </cell>
          <cell r="AK865" t="str">
            <v>0</v>
          </cell>
          <cell r="AL865">
            <v>35075</v>
          </cell>
          <cell r="AM865">
            <v>0</v>
          </cell>
          <cell r="AN865" t="str">
            <v>0</v>
          </cell>
          <cell r="AO865">
            <v>311834</v>
          </cell>
          <cell r="AP865">
            <v>3581700</v>
          </cell>
          <cell r="AQ865">
            <v>0</v>
          </cell>
          <cell r="AR865">
            <v>0</v>
          </cell>
          <cell r="AS865" t="str">
            <v>0</v>
          </cell>
          <cell r="AT865" t="str">
            <v>0</v>
          </cell>
          <cell r="AU865" t="str">
            <v>062</v>
          </cell>
          <cell r="AV865" t="str">
            <v>DINAS PENDIDIKAN - PPPK</v>
          </cell>
          <cell r="AW865" t="str">
            <v>SMP NEGERI 11</v>
          </cell>
          <cell r="AX865" t="str">
            <v>SMP-11</v>
          </cell>
        </row>
        <row r="866">
          <cell r="A866" t="str">
            <v>199109282022212008</v>
          </cell>
          <cell r="B866" t="str">
            <v>JUHAIRIAH, S.Pd.</v>
          </cell>
          <cell r="C866" t="str">
            <v>6204066809910009</v>
          </cell>
          <cell r="D866" t="str">
            <v>28-Sep-91</v>
          </cell>
          <cell r="F866" t="str">
            <v>JFU</v>
          </cell>
          <cell r="G866" t="str">
            <v>00</v>
          </cell>
          <cell r="H866" t="str">
            <v>III/a</v>
          </cell>
          <cell r="I866" t="str">
            <v>P3K</v>
          </cell>
          <cell r="K866" t="str">
            <v>YA</v>
          </cell>
          <cell r="L866" t="str">
            <v/>
          </cell>
          <cell r="M866" t="str">
            <v>ZAKARIA</v>
          </cell>
          <cell r="N866" t="str">
            <v>122</v>
          </cell>
          <cell r="O866" t="str">
            <v>BPD KALSEL</v>
          </cell>
          <cell r="P866" t="str">
            <v>844055624731000</v>
          </cell>
          <cell r="Q866" t="str">
            <v>0010301404047</v>
          </cell>
          <cell r="R866" t="str">
            <v>K2</v>
          </cell>
          <cell r="S866">
            <v>1</v>
          </cell>
          <cell r="T866">
            <v>1</v>
          </cell>
          <cell r="U866" t="str">
            <v>2</v>
          </cell>
          <cell r="V866">
            <v>2966500</v>
          </cell>
          <cell r="W866">
            <v>296650</v>
          </cell>
          <cell r="X866">
            <v>59330</v>
          </cell>
          <cell r="Y866">
            <v>355980</v>
          </cell>
          <cell r="Z866">
            <v>0</v>
          </cell>
          <cell r="AA866">
            <v>0</v>
          </cell>
          <cell r="AB866">
            <v>0</v>
          </cell>
          <cell r="AC866">
            <v>185000</v>
          </cell>
          <cell r="AD866">
            <v>217260</v>
          </cell>
          <cell r="AE866">
            <v>0</v>
          </cell>
          <cell r="AF866">
            <v>16</v>
          </cell>
          <cell r="AG866">
            <v>140299</v>
          </cell>
          <cell r="AH866">
            <v>7120</v>
          </cell>
          <cell r="AI866">
            <v>21359</v>
          </cell>
          <cell r="AJ866">
            <v>107981</v>
          </cell>
          <cell r="AK866" t="str">
            <v>0</v>
          </cell>
          <cell r="AL866">
            <v>35075</v>
          </cell>
          <cell r="AM866">
            <v>0</v>
          </cell>
          <cell r="AN866" t="str">
            <v>0</v>
          </cell>
          <cell r="AO866">
            <v>311834</v>
          </cell>
          <cell r="AP866">
            <v>3581700</v>
          </cell>
          <cell r="AQ866">
            <v>0</v>
          </cell>
          <cell r="AR866">
            <v>0</v>
          </cell>
          <cell r="AS866" t="str">
            <v>0</v>
          </cell>
          <cell r="AT866" t="str">
            <v>0</v>
          </cell>
          <cell r="AU866" t="str">
            <v>062</v>
          </cell>
          <cell r="AV866" t="str">
            <v>DINAS PENDIDIKAN - PPPK</v>
          </cell>
          <cell r="AW866" t="str">
            <v>SMP NEGERI 11</v>
          </cell>
          <cell r="AX866" t="str">
            <v>SMP-11</v>
          </cell>
        </row>
        <row r="867">
          <cell r="A867" t="str">
            <v>196812282022211002</v>
          </cell>
          <cell r="B867" t="str">
            <v>MURYONO, S.Kom</v>
          </cell>
          <cell r="C867" t="str">
            <v>6304052812680001</v>
          </cell>
          <cell r="D867" t="str">
            <v>28-Dec-68</v>
          </cell>
          <cell r="F867" t="str">
            <v>JFU</v>
          </cell>
          <cell r="G867" t="str">
            <v>00</v>
          </cell>
          <cell r="H867" t="str">
            <v>III/a</v>
          </cell>
          <cell r="I867" t="str">
            <v>P3K</v>
          </cell>
          <cell r="K867" t="str">
            <v>YA</v>
          </cell>
          <cell r="L867" t="str">
            <v/>
          </cell>
          <cell r="M867" t="str">
            <v>LISNAWATI</v>
          </cell>
          <cell r="N867" t="str">
            <v>122</v>
          </cell>
          <cell r="O867" t="str">
            <v>BPD KALSEL</v>
          </cell>
          <cell r="P867" t="str">
            <v>167356484731000</v>
          </cell>
          <cell r="Q867" t="str">
            <v>0010301405067</v>
          </cell>
          <cell r="R867" t="str">
            <v>K3</v>
          </cell>
          <cell r="S867">
            <v>2</v>
          </cell>
          <cell r="T867">
            <v>1</v>
          </cell>
          <cell r="U867" t="str">
            <v>3</v>
          </cell>
          <cell r="V867">
            <v>2966500</v>
          </cell>
          <cell r="W867">
            <v>296650</v>
          </cell>
          <cell r="X867">
            <v>118660</v>
          </cell>
          <cell r="Y867">
            <v>415310</v>
          </cell>
          <cell r="Z867">
            <v>0</v>
          </cell>
          <cell r="AA867">
            <v>0</v>
          </cell>
          <cell r="AB867">
            <v>0</v>
          </cell>
          <cell r="AC867">
            <v>185000</v>
          </cell>
          <cell r="AD867">
            <v>289680</v>
          </cell>
          <cell r="AE867">
            <v>0</v>
          </cell>
          <cell r="AF867">
            <v>87</v>
          </cell>
          <cell r="AG867">
            <v>142672</v>
          </cell>
          <cell r="AH867">
            <v>7120</v>
          </cell>
          <cell r="AI867">
            <v>21359</v>
          </cell>
          <cell r="AJ867">
            <v>109909</v>
          </cell>
          <cell r="AK867" t="str">
            <v>0</v>
          </cell>
          <cell r="AL867">
            <v>35668</v>
          </cell>
          <cell r="AM867">
            <v>0</v>
          </cell>
          <cell r="AN867" t="str">
            <v>0</v>
          </cell>
          <cell r="AO867">
            <v>316728</v>
          </cell>
          <cell r="AP867">
            <v>3711000</v>
          </cell>
          <cell r="AQ867">
            <v>0</v>
          </cell>
          <cell r="AR867">
            <v>0</v>
          </cell>
          <cell r="AS867" t="str">
            <v>0</v>
          </cell>
          <cell r="AT867" t="str">
            <v>0</v>
          </cell>
          <cell r="AU867" t="str">
            <v>062</v>
          </cell>
          <cell r="AV867" t="str">
            <v>DINAS PENDIDIKAN - PPPK</v>
          </cell>
          <cell r="AW867" t="str">
            <v>SMP NEGERI 12</v>
          </cell>
          <cell r="AX867" t="str">
            <v>SMP-12</v>
          </cell>
        </row>
        <row r="868">
          <cell r="A868" t="str">
            <v>197310052022212004</v>
          </cell>
          <cell r="B868" t="str">
            <v>MURLIANA, S.Pd</v>
          </cell>
          <cell r="C868" t="str">
            <v>6371024510730009</v>
          </cell>
          <cell r="D868" t="str">
            <v>05-Oct-73</v>
          </cell>
          <cell r="F868" t="str">
            <v>JFU</v>
          </cell>
          <cell r="G868" t="str">
            <v>00</v>
          </cell>
          <cell r="H868" t="str">
            <v>III/a</v>
          </cell>
          <cell r="I868" t="str">
            <v>P3K</v>
          </cell>
          <cell r="K868" t="str">
            <v>TIDAK</v>
          </cell>
          <cell r="N868" t="str">
            <v>122</v>
          </cell>
          <cell r="O868" t="str">
            <v>BPD KALSEL</v>
          </cell>
          <cell r="P868" t="str">
            <v>167253889731000</v>
          </cell>
          <cell r="Q868" t="str">
            <v>0180306002590</v>
          </cell>
          <cell r="R868" t="str">
            <v>T0</v>
          </cell>
          <cell r="S868">
            <v>0</v>
          </cell>
          <cell r="T868">
            <v>0</v>
          </cell>
          <cell r="U868" t="str">
            <v>0</v>
          </cell>
          <cell r="V868">
            <v>2966500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185000</v>
          </cell>
          <cell r="AD868">
            <v>72420</v>
          </cell>
          <cell r="AE868">
            <v>0</v>
          </cell>
          <cell r="AF868">
            <v>6</v>
          </cell>
          <cell r="AG868">
            <v>126060</v>
          </cell>
          <cell r="AH868">
            <v>7120</v>
          </cell>
          <cell r="AI868">
            <v>21359</v>
          </cell>
          <cell r="AJ868">
            <v>96411</v>
          </cell>
          <cell r="AK868" t="str">
            <v>0</v>
          </cell>
          <cell r="AL868">
            <v>31515</v>
          </cell>
          <cell r="AM868">
            <v>0</v>
          </cell>
          <cell r="AN868" t="str">
            <v>0</v>
          </cell>
          <cell r="AO868">
            <v>282465</v>
          </cell>
          <cell r="AP868">
            <v>3096000</v>
          </cell>
          <cell r="AQ868">
            <v>0</v>
          </cell>
          <cell r="AR868">
            <v>0</v>
          </cell>
          <cell r="AS868" t="str">
            <v>0</v>
          </cell>
          <cell r="AT868" t="str">
            <v>0</v>
          </cell>
          <cell r="AU868" t="str">
            <v>062</v>
          </cell>
          <cell r="AV868" t="str">
            <v>DINAS PENDIDIKAN - PPPK</v>
          </cell>
          <cell r="AW868" t="str">
            <v>SMP NEGERI 12</v>
          </cell>
          <cell r="AX868" t="str">
            <v>SMP-12</v>
          </cell>
        </row>
        <row r="869">
          <cell r="A869" t="str">
            <v>197611042022211002</v>
          </cell>
          <cell r="B869" t="str">
            <v>MUHAMMAD SYAFAAT ILMI, S.Pd</v>
          </cell>
          <cell r="C869" t="str">
            <v>6371050411760007</v>
          </cell>
          <cell r="D869" t="str">
            <v>04-Nov-76</v>
          </cell>
          <cell r="F869" t="str">
            <v>JFU</v>
          </cell>
          <cell r="G869" t="str">
            <v>00</v>
          </cell>
          <cell r="H869" t="str">
            <v>III/a</v>
          </cell>
          <cell r="I869" t="str">
            <v>P3K</v>
          </cell>
          <cell r="K869" t="str">
            <v>YA</v>
          </cell>
          <cell r="M869" t="str">
            <v>NANI SURYANI</v>
          </cell>
          <cell r="N869" t="str">
            <v>122</v>
          </cell>
          <cell r="O869" t="str">
            <v>BPD KALSEL</v>
          </cell>
          <cell r="P869" t="str">
            <v>169468022731000</v>
          </cell>
          <cell r="Q869" t="str">
            <v>0010301419018</v>
          </cell>
          <cell r="R869" t="str">
            <v>K3</v>
          </cell>
          <cell r="S869">
            <v>2</v>
          </cell>
          <cell r="T869">
            <v>1</v>
          </cell>
          <cell r="U869" t="str">
            <v>3</v>
          </cell>
          <cell r="V869">
            <v>2966500</v>
          </cell>
          <cell r="W869">
            <v>296650</v>
          </cell>
          <cell r="X869">
            <v>118660</v>
          </cell>
          <cell r="Y869">
            <v>415310</v>
          </cell>
          <cell r="Z869">
            <v>0</v>
          </cell>
          <cell r="AA869">
            <v>0</v>
          </cell>
          <cell r="AB869">
            <v>0</v>
          </cell>
          <cell r="AC869">
            <v>185000</v>
          </cell>
          <cell r="AD869">
            <v>289680</v>
          </cell>
          <cell r="AE869">
            <v>0</v>
          </cell>
          <cell r="AF869">
            <v>87</v>
          </cell>
          <cell r="AG869">
            <v>142672</v>
          </cell>
          <cell r="AH869">
            <v>7120</v>
          </cell>
          <cell r="AI869">
            <v>21359</v>
          </cell>
          <cell r="AJ869">
            <v>109909</v>
          </cell>
          <cell r="AK869" t="str">
            <v>0</v>
          </cell>
          <cell r="AL869">
            <v>35668</v>
          </cell>
          <cell r="AM869">
            <v>0</v>
          </cell>
          <cell r="AN869" t="str">
            <v>0</v>
          </cell>
          <cell r="AO869">
            <v>316728</v>
          </cell>
          <cell r="AP869">
            <v>3711000</v>
          </cell>
          <cell r="AQ869">
            <v>0</v>
          </cell>
          <cell r="AR869">
            <v>0</v>
          </cell>
          <cell r="AS869" t="str">
            <v>0</v>
          </cell>
          <cell r="AT869" t="str">
            <v>0</v>
          </cell>
          <cell r="AU869" t="str">
            <v>062</v>
          </cell>
          <cell r="AV869" t="str">
            <v>DINAS PENDIDIKAN - PPPK</v>
          </cell>
          <cell r="AW869" t="str">
            <v>SMP NEGERI 12</v>
          </cell>
          <cell r="AX869" t="str">
            <v>SMP-12</v>
          </cell>
        </row>
        <row r="870">
          <cell r="A870" t="str">
            <v>197901092022212004</v>
          </cell>
          <cell r="B870" t="str">
            <v>MAHMUDAH.HM, S.Pd</v>
          </cell>
          <cell r="C870" t="str">
            <v>6371014901790007</v>
          </cell>
          <cell r="D870" t="str">
            <v>09-Jan-79</v>
          </cell>
          <cell r="F870" t="str">
            <v>JFU</v>
          </cell>
          <cell r="G870" t="str">
            <v>00</v>
          </cell>
          <cell r="H870" t="str">
            <v>III/a</v>
          </cell>
          <cell r="I870" t="str">
            <v>P3K</v>
          </cell>
          <cell r="K870" t="str">
            <v>YA</v>
          </cell>
          <cell r="L870" t="str">
            <v/>
          </cell>
          <cell r="M870" t="str">
            <v>AHMAD HUSNI,SH</v>
          </cell>
          <cell r="N870" t="str">
            <v>122</v>
          </cell>
          <cell r="O870" t="str">
            <v>BPD KALSEL</v>
          </cell>
          <cell r="P870" t="str">
            <v>165276288731000</v>
          </cell>
          <cell r="Q870" t="str">
            <v>3200510649</v>
          </cell>
          <cell r="R870" t="str">
            <v>K3</v>
          </cell>
          <cell r="S870">
            <v>2</v>
          </cell>
          <cell r="T870">
            <v>1</v>
          </cell>
          <cell r="U870" t="str">
            <v>3</v>
          </cell>
          <cell r="V870">
            <v>2966500</v>
          </cell>
          <cell r="W870">
            <v>296650</v>
          </cell>
          <cell r="X870">
            <v>118660</v>
          </cell>
          <cell r="Y870">
            <v>415310</v>
          </cell>
          <cell r="Z870">
            <v>0</v>
          </cell>
          <cell r="AA870">
            <v>0</v>
          </cell>
          <cell r="AB870">
            <v>0</v>
          </cell>
          <cell r="AC870">
            <v>185000</v>
          </cell>
          <cell r="AD870">
            <v>289680</v>
          </cell>
          <cell r="AE870">
            <v>0</v>
          </cell>
          <cell r="AF870">
            <v>87</v>
          </cell>
          <cell r="AG870">
            <v>142672</v>
          </cell>
          <cell r="AH870">
            <v>7120</v>
          </cell>
          <cell r="AI870">
            <v>21359</v>
          </cell>
          <cell r="AJ870">
            <v>109909</v>
          </cell>
          <cell r="AK870" t="str">
            <v>0</v>
          </cell>
          <cell r="AL870">
            <v>35668</v>
          </cell>
          <cell r="AM870">
            <v>0</v>
          </cell>
          <cell r="AN870" t="str">
            <v>0</v>
          </cell>
          <cell r="AO870">
            <v>316728</v>
          </cell>
          <cell r="AP870">
            <v>3711000</v>
          </cell>
          <cell r="AQ870">
            <v>0</v>
          </cell>
          <cell r="AR870">
            <v>0</v>
          </cell>
          <cell r="AS870" t="str">
            <v>0</v>
          </cell>
          <cell r="AT870" t="str">
            <v>0</v>
          </cell>
          <cell r="AU870" t="str">
            <v>062</v>
          </cell>
          <cell r="AV870" t="str">
            <v>DINAS PENDIDIKAN - PPPK</v>
          </cell>
          <cell r="AW870" t="str">
            <v>SMP NEGERI 12</v>
          </cell>
          <cell r="AX870" t="str">
            <v>SMP-12</v>
          </cell>
        </row>
        <row r="871">
          <cell r="A871" t="str">
            <v>198803032022211004</v>
          </cell>
          <cell r="B871" t="str">
            <v>FAHRIADI, S.Pd</v>
          </cell>
          <cell r="C871" t="str">
            <v>6306010303880001</v>
          </cell>
          <cell r="D871" t="str">
            <v>03-Mar-88</v>
          </cell>
          <cell r="F871" t="str">
            <v>JFU</v>
          </cell>
          <cell r="G871" t="str">
            <v>00</v>
          </cell>
          <cell r="H871" t="str">
            <v>III/a</v>
          </cell>
          <cell r="I871" t="str">
            <v>P3K</v>
          </cell>
          <cell r="K871" t="str">
            <v>YA</v>
          </cell>
          <cell r="M871" t="str">
            <v>DWI AYU RINANTI</v>
          </cell>
          <cell r="N871" t="str">
            <v>122</v>
          </cell>
          <cell r="O871" t="str">
            <v>BPD KALSEL</v>
          </cell>
          <cell r="P871" t="str">
            <v>166781674733000</v>
          </cell>
          <cell r="Q871" t="str">
            <v>0010301419210</v>
          </cell>
          <cell r="R871" t="str">
            <v>K2</v>
          </cell>
          <cell r="S871">
            <v>1</v>
          </cell>
          <cell r="T871">
            <v>1</v>
          </cell>
          <cell r="U871" t="str">
            <v>2</v>
          </cell>
          <cell r="V871">
            <v>2966500</v>
          </cell>
          <cell r="W871">
            <v>296650</v>
          </cell>
          <cell r="X871">
            <v>59330</v>
          </cell>
          <cell r="Y871">
            <v>355980</v>
          </cell>
          <cell r="Z871">
            <v>0</v>
          </cell>
          <cell r="AA871">
            <v>0</v>
          </cell>
          <cell r="AB871">
            <v>0</v>
          </cell>
          <cell r="AC871">
            <v>185000</v>
          </cell>
          <cell r="AD871">
            <v>217260</v>
          </cell>
          <cell r="AE871">
            <v>0</v>
          </cell>
          <cell r="AF871">
            <v>16</v>
          </cell>
          <cell r="AG871">
            <v>140299</v>
          </cell>
          <cell r="AH871">
            <v>7120</v>
          </cell>
          <cell r="AI871">
            <v>21359</v>
          </cell>
          <cell r="AJ871">
            <v>107981</v>
          </cell>
          <cell r="AK871" t="str">
            <v>0</v>
          </cell>
          <cell r="AL871">
            <v>35075</v>
          </cell>
          <cell r="AM871">
            <v>0</v>
          </cell>
          <cell r="AN871" t="str">
            <v>0</v>
          </cell>
          <cell r="AO871">
            <v>311834</v>
          </cell>
          <cell r="AP871">
            <v>3581700</v>
          </cell>
          <cell r="AQ871">
            <v>0</v>
          </cell>
          <cell r="AR871">
            <v>0</v>
          </cell>
          <cell r="AS871" t="str">
            <v>0</v>
          </cell>
          <cell r="AT871" t="str">
            <v>0</v>
          </cell>
          <cell r="AU871" t="str">
            <v>062</v>
          </cell>
          <cell r="AV871" t="str">
            <v>DINAS PENDIDIKAN - PPPK</v>
          </cell>
          <cell r="AW871" t="str">
            <v>SMP NEGERI 12</v>
          </cell>
          <cell r="AX871" t="str">
            <v>SMP-12</v>
          </cell>
        </row>
        <row r="872">
          <cell r="A872" t="str">
            <v>199203282022212011</v>
          </cell>
          <cell r="B872" t="str">
            <v>DWI AYU RINANTI, S.Pd</v>
          </cell>
          <cell r="C872" t="str">
            <v>6371036803920007</v>
          </cell>
          <cell r="D872" t="str">
            <v>28-Mar-92</v>
          </cell>
          <cell r="F872" t="str">
            <v>JFU</v>
          </cell>
          <cell r="G872" t="str">
            <v>00</v>
          </cell>
          <cell r="H872" t="str">
            <v>III/a</v>
          </cell>
          <cell r="I872" t="str">
            <v>P3K</v>
          </cell>
          <cell r="K872" t="str">
            <v>TIDAK</v>
          </cell>
          <cell r="N872" t="str">
            <v>122</v>
          </cell>
          <cell r="O872" t="str">
            <v>BPD KALSEL</v>
          </cell>
          <cell r="P872" t="str">
            <v>941048324731000</v>
          </cell>
          <cell r="Q872" t="str">
            <v>0010301405641</v>
          </cell>
          <cell r="R872" t="str">
            <v>T0</v>
          </cell>
          <cell r="S872">
            <v>0</v>
          </cell>
          <cell r="T872">
            <v>0</v>
          </cell>
          <cell r="U872" t="str">
            <v>0</v>
          </cell>
          <cell r="V872">
            <v>2966500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185000</v>
          </cell>
          <cell r="AD872">
            <v>72420</v>
          </cell>
          <cell r="AE872">
            <v>0</v>
          </cell>
          <cell r="AF872">
            <v>6</v>
          </cell>
          <cell r="AG872">
            <v>126060</v>
          </cell>
          <cell r="AH872">
            <v>7120</v>
          </cell>
          <cell r="AI872">
            <v>21359</v>
          </cell>
          <cell r="AJ872">
            <v>96411</v>
          </cell>
          <cell r="AK872" t="str">
            <v>0</v>
          </cell>
          <cell r="AL872">
            <v>31515</v>
          </cell>
          <cell r="AM872">
            <v>0</v>
          </cell>
          <cell r="AN872" t="str">
            <v>0</v>
          </cell>
          <cell r="AO872">
            <v>282465</v>
          </cell>
          <cell r="AP872">
            <v>3096000</v>
          </cell>
          <cell r="AQ872">
            <v>0</v>
          </cell>
          <cell r="AR872">
            <v>0</v>
          </cell>
          <cell r="AS872" t="str">
            <v>0</v>
          </cell>
          <cell r="AT872" t="str">
            <v>0</v>
          </cell>
          <cell r="AU872" t="str">
            <v>062</v>
          </cell>
          <cell r="AV872" t="str">
            <v>DINAS PENDIDIKAN - PPPK</v>
          </cell>
          <cell r="AW872" t="str">
            <v>SMP NEGERI 12</v>
          </cell>
          <cell r="AX872" t="str">
            <v>SMP-12</v>
          </cell>
        </row>
        <row r="873">
          <cell r="A873" t="str">
            <v>199411012022212007</v>
          </cell>
          <cell r="B873" t="str">
            <v>MUCHNIA NOVAYANTI, S.Pd., Gr.</v>
          </cell>
          <cell r="C873" t="str">
            <v>6371034111940009</v>
          </cell>
          <cell r="D873" t="str">
            <v>01-Nov-94</v>
          </cell>
          <cell r="F873" t="str">
            <v>JFU</v>
          </cell>
          <cell r="G873" t="str">
            <v>00</v>
          </cell>
          <cell r="H873" t="str">
            <v>III/a</v>
          </cell>
          <cell r="I873" t="str">
            <v>P3K</v>
          </cell>
          <cell r="K873" t="str">
            <v>YA</v>
          </cell>
          <cell r="L873" t="str">
            <v/>
          </cell>
          <cell r="M873" t="str">
            <v>ANANDA NOVRIYANDIE RACHMAN</v>
          </cell>
          <cell r="N873" t="str">
            <v>122</v>
          </cell>
          <cell r="O873" t="str">
            <v>BPD KALSEL</v>
          </cell>
          <cell r="P873" t="str">
            <v>86226529731000</v>
          </cell>
          <cell r="Q873" t="str">
            <v>3200581899</v>
          </cell>
          <cell r="R873" t="str">
            <v>K1</v>
          </cell>
          <cell r="S873">
            <v>0</v>
          </cell>
          <cell r="T873">
            <v>1</v>
          </cell>
          <cell r="U873" t="str">
            <v>1</v>
          </cell>
          <cell r="V873">
            <v>2966500</v>
          </cell>
          <cell r="W873">
            <v>296650</v>
          </cell>
          <cell r="X873">
            <v>0</v>
          </cell>
          <cell r="Y873">
            <v>296650</v>
          </cell>
          <cell r="Z873">
            <v>0</v>
          </cell>
          <cell r="AA873">
            <v>0</v>
          </cell>
          <cell r="AB873">
            <v>0</v>
          </cell>
          <cell r="AC873">
            <v>185000</v>
          </cell>
          <cell r="AD873">
            <v>144840</v>
          </cell>
          <cell r="AE873">
            <v>0</v>
          </cell>
          <cell r="AF873">
            <v>44</v>
          </cell>
          <cell r="AG873">
            <v>137926</v>
          </cell>
          <cell r="AH873">
            <v>7120</v>
          </cell>
          <cell r="AI873">
            <v>21359</v>
          </cell>
          <cell r="AJ873">
            <v>106052</v>
          </cell>
          <cell r="AK873" t="str">
            <v>0</v>
          </cell>
          <cell r="AL873">
            <v>34482</v>
          </cell>
          <cell r="AM873">
            <v>0</v>
          </cell>
          <cell r="AN873" t="str">
            <v>0</v>
          </cell>
          <cell r="AO873">
            <v>306939</v>
          </cell>
          <cell r="AP873">
            <v>3452500</v>
          </cell>
          <cell r="AQ873">
            <v>0</v>
          </cell>
          <cell r="AR873">
            <v>0</v>
          </cell>
          <cell r="AS873" t="str">
            <v>0</v>
          </cell>
          <cell r="AT873" t="str">
            <v>0</v>
          </cell>
          <cell r="AU873" t="str">
            <v>062</v>
          </cell>
          <cell r="AV873" t="str">
            <v>DINAS PENDIDIKAN - PPPK</v>
          </cell>
          <cell r="AW873" t="str">
            <v>SMP NEGERI 12</v>
          </cell>
          <cell r="AX873" t="str">
            <v>SMP-12</v>
          </cell>
        </row>
        <row r="874">
          <cell r="A874" t="str">
            <v>199509062022212008</v>
          </cell>
          <cell r="B874" t="str">
            <v>YENNY WARNIDA, S.Pd</v>
          </cell>
          <cell r="C874" t="str">
            <v>6371044609950011</v>
          </cell>
          <cell r="D874" t="str">
            <v>06-Sep-95</v>
          </cell>
          <cell r="F874" t="str">
            <v>JFU</v>
          </cell>
          <cell r="G874" t="str">
            <v>00</v>
          </cell>
          <cell r="H874" t="str">
            <v>III/a</v>
          </cell>
          <cell r="I874" t="str">
            <v>P3K</v>
          </cell>
          <cell r="K874" t="str">
            <v>YA</v>
          </cell>
          <cell r="L874" t="str">
            <v/>
          </cell>
          <cell r="M874" t="str">
            <v>AHMAD HAIRU RAHMAN</v>
          </cell>
          <cell r="N874" t="str">
            <v>122</v>
          </cell>
          <cell r="O874" t="str">
            <v>BPD KALSEL</v>
          </cell>
          <cell r="P874" t="str">
            <v>650858079731000</v>
          </cell>
          <cell r="Q874" t="str">
            <v>3200529994</v>
          </cell>
          <cell r="R874" t="str">
            <v>K1</v>
          </cell>
          <cell r="S874">
            <v>0</v>
          </cell>
          <cell r="T874">
            <v>1</v>
          </cell>
          <cell r="U874" t="str">
            <v>1</v>
          </cell>
          <cell r="V874">
            <v>2966500</v>
          </cell>
          <cell r="W874">
            <v>296650</v>
          </cell>
          <cell r="X874">
            <v>0</v>
          </cell>
          <cell r="Y874">
            <v>296650</v>
          </cell>
          <cell r="Z874">
            <v>0</v>
          </cell>
          <cell r="AA874">
            <v>0</v>
          </cell>
          <cell r="AB874">
            <v>0</v>
          </cell>
          <cell r="AC874">
            <v>185000</v>
          </cell>
          <cell r="AD874">
            <v>144840</v>
          </cell>
          <cell r="AE874">
            <v>0</v>
          </cell>
          <cell r="AF874">
            <v>44</v>
          </cell>
          <cell r="AG874">
            <v>137926</v>
          </cell>
          <cell r="AH874">
            <v>7120</v>
          </cell>
          <cell r="AI874">
            <v>21359</v>
          </cell>
          <cell r="AJ874">
            <v>106052</v>
          </cell>
          <cell r="AK874" t="str">
            <v>0</v>
          </cell>
          <cell r="AL874">
            <v>34482</v>
          </cell>
          <cell r="AM874">
            <v>0</v>
          </cell>
          <cell r="AN874" t="str">
            <v>0</v>
          </cell>
          <cell r="AO874">
            <v>306939</v>
          </cell>
          <cell r="AP874">
            <v>3452500</v>
          </cell>
          <cell r="AQ874">
            <v>0</v>
          </cell>
          <cell r="AR874">
            <v>0</v>
          </cell>
          <cell r="AS874" t="str">
            <v>0</v>
          </cell>
          <cell r="AT874" t="str">
            <v>0</v>
          </cell>
          <cell r="AU874" t="str">
            <v>062</v>
          </cell>
          <cell r="AV874" t="str">
            <v>DINAS PENDIDIKAN - PPPK</v>
          </cell>
          <cell r="AW874" t="str">
            <v>SMP NEGERI 12</v>
          </cell>
          <cell r="AX874" t="str">
            <v>SMP-12</v>
          </cell>
        </row>
        <row r="875">
          <cell r="A875" t="str">
            <v>199706192022211002</v>
          </cell>
          <cell r="B875" t="str">
            <v>MUCHLIS ABDI, S.Pd</v>
          </cell>
          <cell r="C875" t="str">
            <v>6371031906970003</v>
          </cell>
          <cell r="D875" t="str">
            <v>19-Jun-97</v>
          </cell>
          <cell r="F875" t="str">
            <v>JFU</v>
          </cell>
          <cell r="G875" t="str">
            <v>00</v>
          </cell>
          <cell r="H875" t="str">
            <v>III/a</v>
          </cell>
          <cell r="I875" t="str">
            <v>P3K</v>
          </cell>
          <cell r="K875" t="str">
            <v>TIDAK</v>
          </cell>
          <cell r="N875" t="str">
            <v>122</v>
          </cell>
          <cell r="O875" t="str">
            <v>BPD KALSEL</v>
          </cell>
          <cell r="P875" t="str">
            <v>411132400731000</v>
          </cell>
          <cell r="Q875" t="str">
            <v>3200582248</v>
          </cell>
          <cell r="R875" t="str">
            <v>T0</v>
          </cell>
          <cell r="S875">
            <v>0</v>
          </cell>
          <cell r="T875">
            <v>0</v>
          </cell>
          <cell r="U875" t="str">
            <v>0</v>
          </cell>
          <cell r="V875">
            <v>2966500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185000</v>
          </cell>
          <cell r="AD875">
            <v>72420</v>
          </cell>
          <cell r="AE875">
            <v>0</v>
          </cell>
          <cell r="AF875">
            <v>6</v>
          </cell>
          <cell r="AG875">
            <v>126060</v>
          </cell>
          <cell r="AH875">
            <v>7120</v>
          </cell>
          <cell r="AI875">
            <v>21359</v>
          </cell>
          <cell r="AJ875">
            <v>96411</v>
          </cell>
          <cell r="AK875" t="str">
            <v>0</v>
          </cell>
          <cell r="AL875">
            <v>31515</v>
          </cell>
          <cell r="AM875">
            <v>0</v>
          </cell>
          <cell r="AN875" t="str">
            <v>0</v>
          </cell>
          <cell r="AO875">
            <v>282465</v>
          </cell>
          <cell r="AP875">
            <v>3096000</v>
          </cell>
          <cell r="AQ875">
            <v>0</v>
          </cell>
          <cell r="AR875">
            <v>0</v>
          </cell>
          <cell r="AS875" t="str">
            <v>0</v>
          </cell>
          <cell r="AT875" t="str">
            <v>0</v>
          </cell>
          <cell r="AU875" t="str">
            <v>062</v>
          </cell>
          <cell r="AV875" t="str">
            <v>DINAS PENDIDIKAN - PPPK</v>
          </cell>
          <cell r="AW875" t="str">
            <v>SMP NEGERI 12</v>
          </cell>
          <cell r="AX875" t="str">
            <v>SMP-12</v>
          </cell>
        </row>
        <row r="876">
          <cell r="A876" t="str">
            <v>197305022022212002</v>
          </cell>
          <cell r="B876" t="str">
            <v>RATNA NUGRAHENI, S.Pd</v>
          </cell>
          <cell r="C876" t="str">
            <v>6371044205730010</v>
          </cell>
          <cell r="D876" t="str">
            <v>02-May-73</v>
          </cell>
          <cell r="F876" t="str">
            <v>JFU</v>
          </cell>
          <cell r="G876" t="str">
            <v>00</v>
          </cell>
          <cell r="H876" t="str">
            <v>III/a</v>
          </cell>
          <cell r="I876" t="str">
            <v>P3K</v>
          </cell>
          <cell r="K876" t="str">
            <v>YA</v>
          </cell>
          <cell r="L876" t="str">
            <v/>
          </cell>
          <cell r="M876" t="str">
            <v>SUGENG DWI HARJANTO</v>
          </cell>
          <cell r="N876" t="str">
            <v>122</v>
          </cell>
          <cell r="O876" t="str">
            <v>BPD KALSEL</v>
          </cell>
          <cell r="P876" t="str">
            <v>710839118731000</v>
          </cell>
          <cell r="Q876" t="str">
            <v>0010301119021</v>
          </cell>
          <cell r="R876" t="str">
            <v>K3</v>
          </cell>
          <cell r="S876">
            <v>2</v>
          </cell>
          <cell r="T876">
            <v>1</v>
          </cell>
          <cell r="U876" t="str">
            <v>3</v>
          </cell>
          <cell r="V876">
            <v>2966500</v>
          </cell>
          <cell r="W876">
            <v>296650</v>
          </cell>
          <cell r="X876">
            <v>118660</v>
          </cell>
          <cell r="Y876">
            <v>415310</v>
          </cell>
          <cell r="Z876">
            <v>0</v>
          </cell>
          <cell r="AA876">
            <v>0</v>
          </cell>
          <cell r="AB876">
            <v>0</v>
          </cell>
          <cell r="AC876">
            <v>185000</v>
          </cell>
          <cell r="AD876">
            <v>289680</v>
          </cell>
          <cell r="AE876">
            <v>0</v>
          </cell>
          <cell r="AF876">
            <v>87</v>
          </cell>
          <cell r="AG876">
            <v>142672</v>
          </cell>
          <cell r="AH876">
            <v>7120</v>
          </cell>
          <cell r="AI876">
            <v>21359</v>
          </cell>
          <cell r="AJ876">
            <v>109909</v>
          </cell>
          <cell r="AK876" t="str">
            <v>0</v>
          </cell>
          <cell r="AL876">
            <v>35668</v>
          </cell>
          <cell r="AM876">
            <v>0</v>
          </cell>
          <cell r="AN876" t="str">
            <v>0</v>
          </cell>
          <cell r="AO876">
            <v>316728</v>
          </cell>
          <cell r="AP876">
            <v>3711000</v>
          </cell>
          <cell r="AQ876">
            <v>0</v>
          </cell>
          <cell r="AR876">
            <v>0</v>
          </cell>
          <cell r="AS876" t="str">
            <v>0</v>
          </cell>
          <cell r="AT876" t="str">
            <v>0</v>
          </cell>
          <cell r="AU876" t="str">
            <v>062</v>
          </cell>
          <cell r="AV876" t="str">
            <v>DINAS PENDIDIKAN - PPPK</v>
          </cell>
          <cell r="AW876" t="str">
            <v>SMP NEGERI 13</v>
          </cell>
          <cell r="AX876" t="str">
            <v>SMP-13</v>
          </cell>
        </row>
        <row r="877">
          <cell r="A877" t="str">
            <v>198405102022211008</v>
          </cell>
          <cell r="B877" t="str">
            <v>INDRA IRAWAN, S.Pd</v>
          </cell>
          <cell r="C877" t="str">
            <v>6371041005840012</v>
          </cell>
          <cell r="D877" t="str">
            <v>10-May-84</v>
          </cell>
          <cell r="F877" t="str">
            <v>JFU</v>
          </cell>
          <cell r="G877" t="str">
            <v>00</v>
          </cell>
          <cell r="H877" t="str">
            <v>III/a</v>
          </cell>
          <cell r="I877" t="str">
            <v>P3K</v>
          </cell>
          <cell r="K877" t="str">
            <v>YA</v>
          </cell>
          <cell r="L877" t="str">
            <v/>
          </cell>
          <cell r="M877" t="str">
            <v>DINNA NORWALIAH</v>
          </cell>
          <cell r="N877" t="str">
            <v>122</v>
          </cell>
          <cell r="O877" t="str">
            <v>BPD KALSEL</v>
          </cell>
          <cell r="P877" t="str">
            <v>754958049731000</v>
          </cell>
          <cell r="Q877" t="str">
            <v>0010301405112</v>
          </cell>
          <cell r="R877" t="str">
            <v>K1</v>
          </cell>
          <cell r="S877">
            <v>0</v>
          </cell>
          <cell r="T877">
            <v>1</v>
          </cell>
          <cell r="U877" t="str">
            <v>1</v>
          </cell>
          <cell r="V877">
            <v>2966500</v>
          </cell>
          <cell r="W877">
            <v>296650</v>
          </cell>
          <cell r="X877">
            <v>0</v>
          </cell>
          <cell r="Y877">
            <v>296650</v>
          </cell>
          <cell r="Z877">
            <v>0</v>
          </cell>
          <cell r="AA877">
            <v>0</v>
          </cell>
          <cell r="AB877">
            <v>0</v>
          </cell>
          <cell r="AC877">
            <v>185000</v>
          </cell>
          <cell r="AD877">
            <v>144840</v>
          </cell>
          <cell r="AE877">
            <v>0</v>
          </cell>
          <cell r="AF877">
            <v>44</v>
          </cell>
          <cell r="AG877">
            <v>137926</v>
          </cell>
          <cell r="AH877">
            <v>7120</v>
          </cell>
          <cell r="AI877">
            <v>21359</v>
          </cell>
          <cell r="AJ877">
            <v>106052</v>
          </cell>
          <cell r="AK877" t="str">
            <v>0</v>
          </cell>
          <cell r="AL877">
            <v>34482</v>
          </cell>
          <cell r="AM877">
            <v>0</v>
          </cell>
          <cell r="AN877" t="str">
            <v>0</v>
          </cell>
          <cell r="AO877">
            <v>306939</v>
          </cell>
          <cell r="AP877">
            <v>3452500</v>
          </cell>
          <cell r="AQ877">
            <v>0</v>
          </cell>
          <cell r="AR877">
            <v>0</v>
          </cell>
          <cell r="AS877" t="str">
            <v>0</v>
          </cell>
          <cell r="AT877" t="str">
            <v>0</v>
          </cell>
          <cell r="AU877" t="str">
            <v>062</v>
          </cell>
          <cell r="AV877" t="str">
            <v>DINAS PENDIDIKAN - PPPK</v>
          </cell>
          <cell r="AW877" t="str">
            <v>SMP NEGERI 13</v>
          </cell>
          <cell r="AX877" t="str">
            <v>SMP-13</v>
          </cell>
        </row>
        <row r="878">
          <cell r="A878" t="str">
            <v>199208192022212006</v>
          </cell>
          <cell r="B878" t="str">
            <v>AYU AGUSTIA, S.Pd</v>
          </cell>
          <cell r="C878" t="str">
            <v>6371035908920007</v>
          </cell>
          <cell r="D878" t="str">
            <v>19-Aug-92</v>
          </cell>
          <cell r="F878" t="str">
            <v>JFU</v>
          </cell>
          <cell r="G878" t="str">
            <v>00</v>
          </cell>
          <cell r="H878" t="str">
            <v>III/a</v>
          </cell>
          <cell r="I878" t="str">
            <v>P3K</v>
          </cell>
          <cell r="K878" t="str">
            <v>YA</v>
          </cell>
          <cell r="M878" t="str">
            <v>ALDY APRINOTO</v>
          </cell>
          <cell r="N878" t="str">
            <v>122</v>
          </cell>
          <cell r="O878" t="str">
            <v>BPD KALSEL</v>
          </cell>
          <cell r="P878" t="str">
            <v>842669293731000</v>
          </cell>
          <cell r="Q878" t="str">
            <v>0170301054786</v>
          </cell>
          <cell r="R878" t="str">
            <v>K2</v>
          </cell>
          <cell r="S878">
            <v>1</v>
          </cell>
          <cell r="T878">
            <v>1</v>
          </cell>
          <cell r="U878" t="str">
            <v>2</v>
          </cell>
          <cell r="V878">
            <v>2966500</v>
          </cell>
          <cell r="W878">
            <v>296650</v>
          </cell>
          <cell r="X878">
            <v>59330</v>
          </cell>
          <cell r="Y878">
            <v>355980</v>
          </cell>
          <cell r="Z878">
            <v>0</v>
          </cell>
          <cell r="AA878">
            <v>0</v>
          </cell>
          <cell r="AB878">
            <v>0</v>
          </cell>
          <cell r="AC878">
            <v>185000</v>
          </cell>
          <cell r="AD878">
            <v>217260</v>
          </cell>
          <cell r="AE878">
            <v>0</v>
          </cell>
          <cell r="AF878">
            <v>16</v>
          </cell>
          <cell r="AG878">
            <v>140299</v>
          </cell>
          <cell r="AH878">
            <v>7120</v>
          </cell>
          <cell r="AI878">
            <v>21359</v>
          </cell>
          <cell r="AJ878">
            <v>107981</v>
          </cell>
          <cell r="AK878" t="str">
            <v>0</v>
          </cell>
          <cell r="AL878">
            <v>35075</v>
          </cell>
          <cell r="AM878">
            <v>0</v>
          </cell>
          <cell r="AN878" t="str">
            <v>0</v>
          </cell>
          <cell r="AO878">
            <v>311834</v>
          </cell>
          <cell r="AP878">
            <v>3581700</v>
          </cell>
          <cell r="AQ878">
            <v>0</v>
          </cell>
          <cell r="AR878">
            <v>0</v>
          </cell>
          <cell r="AS878" t="str">
            <v>0</v>
          </cell>
          <cell r="AT878" t="str">
            <v>0</v>
          </cell>
          <cell r="AU878" t="str">
            <v>062</v>
          </cell>
          <cell r="AV878" t="str">
            <v>DINAS PENDIDIKAN - PPPK</v>
          </cell>
          <cell r="AW878" t="str">
            <v>SMP NEGERI 13</v>
          </cell>
          <cell r="AX878" t="str">
            <v>SMP-13</v>
          </cell>
        </row>
        <row r="879">
          <cell r="A879" t="str">
            <v>199405042022211005</v>
          </cell>
          <cell r="B879" t="str">
            <v>WAHYUDI, S.Pd</v>
          </cell>
          <cell r="C879" t="str">
            <v>6371010405940018</v>
          </cell>
          <cell r="D879" t="str">
            <v>04-May-94</v>
          </cell>
          <cell r="F879" t="str">
            <v>JFU</v>
          </cell>
          <cell r="G879" t="str">
            <v>00</v>
          </cell>
          <cell r="H879" t="str">
            <v>III/a</v>
          </cell>
          <cell r="I879" t="str">
            <v>P3K</v>
          </cell>
          <cell r="K879" t="str">
            <v>YA</v>
          </cell>
          <cell r="L879" t="str">
            <v/>
          </cell>
          <cell r="M879" t="str">
            <v>NURHIDAYANTI, S.Pd</v>
          </cell>
          <cell r="N879" t="str">
            <v>122</v>
          </cell>
          <cell r="O879" t="str">
            <v>BPD KALSEL</v>
          </cell>
          <cell r="P879" t="str">
            <v>412709537736000</v>
          </cell>
          <cell r="Q879" t="str">
            <v>0010301464347</v>
          </cell>
          <cell r="R879" t="str">
            <v>K1</v>
          </cell>
          <cell r="S879">
            <v>0</v>
          </cell>
          <cell r="T879">
            <v>1</v>
          </cell>
          <cell r="U879" t="str">
            <v>1</v>
          </cell>
          <cell r="V879">
            <v>2966500</v>
          </cell>
          <cell r="W879">
            <v>296650</v>
          </cell>
          <cell r="X879">
            <v>0</v>
          </cell>
          <cell r="Y879">
            <v>296650</v>
          </cell>
          <cell r="Z879">
            <v>0</v>
          </cell>
          <cell r="AA879">
            <v>0</v>
          </cell>
          <cell r="AB879">
            <v>0</v>
          </cell>
          <cell r="AC879">
            <v>185000</v>
          </cell>
          <cell r="AD879">
            <v>144840</v>
          </cell>
          <cell r="AE879">
            <v>0</v>
          </cell>
          <cell r="AF879">
            <v>44</v>
          </cell>
          <cell r="AG879">
            <v>137926</v>
          </cell>
          <cell r="AH879">
            <v>7120</v>
          </cell>
          <cell r="AI879">
            <v>21359</v>
          </cell>
          <cell r="AJ879">
            <v>106052</v>
          </cell>
          <cell r="AK879" t="str">
            <v>0</v>
          </cell>
          <cell r="AL879">
            <v>34482</v>
          </cell>
          <cell r="AM879">
            <v>0</v>
          </cell>
          <cell r="AN879" t="str">
            <v>0</v>
          </cell>
          <cell r="AO879">
            <v>306939</v>
          </cell>
          <cell r="AP879">
            <v>3452500</v>
          </cell>
          <cell r="AQ879">
            <v>0</v>
          </cell>
          <cell r="AR879">
            <v>0</v>
          </cell>
          <cell r="AS879" t="str">
            <v>0</v>
          </cell>
          <cell r="AT879" t="str">
            <v>0</v>
          </cell>
          <cell r="AU879" t="str">
            <v>062</v>
          </cell>
          <cell r="AV879" t="str">
            <v>DINAS PENDIDIKAN - PPPK</v>
          </cell>
          <cell r="AW879" t="str">
            <v>SMP NEGERI 13</v>
          </cell>
          <cell r="AX879" t="str">
            <v>SMP-13</v>
          </cell>
        </row>
        <row r="880">
          <cell r="A880" t="str">
            <v>199501042022212009</v>
          </cell>
          <cell r="B880" t="str">
            <v>ELISABETH VENNYCHARISA AGAYU, S.Pd.</v>
          </cell>
          <cell r="C880" t="str">
            <v>6371044401950010</v>
          </cell>
          <cell r="D880" t="str">
            <v>04-Jan-95</v>
          </cell>
          <cell r="F880" t="str">
            <v>JFU</v>
          </cell>
          <cell r="G880" t="str">
            <v>00</v>
          </cell>
          <cell r="H880" t="str">
            <v>III/a</v>
          </cell>
          <cell r="I880" t="str">
            <v>P3K</v>
          </cell>
          <cell r="K880" t="str">
            <v>YA</v>
          </cell>
          <cell r="M880" t="str">
            <v>CHRISTIANUS YOGA PRASETIAWAN</v>
          </cell>
          <cell r="N880" t="str">
            <v>122</v>
          </cell>
          <cell r="O880" t="str">
            <v>BPD KALSEL</v>
          </cell>
          <cell r="P880" t="str">
            <v>909089161731000</v>
          </cell>
          <cell r="Q880" t="str">
            <v>3200581856</v>
          </cell>
          <cell r="R880" t="str">
            <v>K2</v>
          </cell>
          <cell r="S880">
            <v>1</v>
          </cell>
          <cell r="T880">
            <v>1</v>
          </cell>
          <cell r="U880" t="str">
            <v>2</v>
          </cell>
          <cell r="V880">
            <v>2966500</v>
          </cell>
          <cell r="W880">
            <v>296650</v>
          </cell>
          <cell r="X880">
            <v>59330</v>
          </cell>
          <cell r="Y880">
            <v>355980</v>
          </cell>
          <cell r="Z880">
            <v>0</v>
          </cell>
          <cell r="AA880">
            <v>0</v>
          </cell>
          <cell r="AB880">
            <v>0</v>
          </cell>
          <cell r="AC880">
            <v>185000</v>
          </cell>
          <cell r="AD880">
            <v>217260</v>
          </cell>
          <cell r="AE880">
            <v>0</v>
          </cell>
          <cell r="AF880">
            <v>16</v>
          </cell>
          <cell r="AG880">
            <v>140299</v>
          </cell>
          <cell r="AH880">
            <v>7120</v>
          </cell>
          <cell r="AI880">
            <v>21359</v>
          </cell>
          <cell r="AJ880">
            <v>107981</v>
          </cell>
          <cell r="AK880" t="str">
            <v>0</v>
          </cell>
          <cell r="AL880">
            <v>35075</v>
          </cell>
          <cell r="AM880">
            <v>0</v>
          </cell>
          <cell r="AN880" t="str">
            <v>0</v>
          </cell>
          <cell r="AO880">
            <v>311834</v>
          </cell>
          <cell r="AP880">
            <v>3581700</v>
          </cell>
          <cell r="AQ880">
            <v>0</v>
          </cell>
          <cell r="AR880">
            <v>0</v>
          </cell>
          <cell r="AS880" t="str">
            <v>0</v>
          </cell>
          <cell r="AT880" t="str">
            <v>0</v>
          </cell>
          <cell r="AU880" t="str">
            <v>062</v>
          </cell>
          <cell r="AV880" t="str">
            <v>DINAS PENDIDIKAN - PPPK</v>
          </cell>
          <cell r="AW880" t="str">
            <v>SMP NEGERI 13</v>
          </cell>
          <cell r="AX880" t="str">
            <v>SMP-13</v>
          </cell>
        </row>
        <row r="881">
          <cell r="A881" t="str">
            <v>199509092022211002</v>
          </cell>
          <cell r="B881" t="str">
            <v>MUHAMMAD RIANDA SEFTAJINGGA, S.Pd</v>
          </cell>
          <cell r="C881" t="str">
            <v>6372050909950001</v>
          </cell>
          <cell r="D881" t="str">
            <v>09-Sep-95</v>
          </cell>
          <cell r="F881" t="str">
            <v>JFU</v>
          </cell>
          <cell r="G881" t="str">
            <v>00</v>
          </cell>
          <cell r="H881" t="str">
            <v>III/a</v>
          </cell>
          <cell r="I881" t="str">
            <v>P3K</v>
          </cell>
          <cell r="K881" t="str">
            <v>YA</v>
          </cell>
          <cell r="M881" t="str">
            <v>RESTAMY NOR FITRIANINGGSIH</v>
          </cell>
          <cell r="N881" t="str">
            <v>122</v>
          </cell>
          <cell r="O881" t="str">
            <v>BPD KALSEL</v>
          </cell>
          <cell r="P881" t="str">
            <v>816892020731000</v>
          </cell>
          <cell r="Q881" t="str">
            <v>3200581902</v>
          </cell>
          <cell r="R881" t="str">
            <v>K2</v>
          </cell>
          <cell r="S881">
            <v>1</v>
          </cell>
          <cell r="T881">
            <v>1</v>
          </cell>
          <cell r="U881" t="str">
            <v>2</v>
          </cell>
          <cell r="V881">
            <v>2966500</v>
          </cell>
          <cell r="W881">
            <v>296650</v>
          </cell>
          <cell r="X881">
            <v>59330</v>
          </cell>
          <cell r="Y881">
            <v>355980</v>
          </cell>
          <cell r="Z881">
            <v>0</v>
          </cell>
          <cell r="AA881">
            <v>0</v>
          </cell>
          <cell r="AB881">
            <v>0</v>
          </cell>
          <cell r="AC881">
            <v>185000</v>
          </cell>
          <cell r="AD881">
            <v>217260</v>
          </cell>
          <cell r="AE881">
            <v>0</v>
          </cell>
          <cell r="AF881">
            <v>16</v>
          </cell>
          <cell r="AG881">
            <v>140299</v>
          </cell>
          <cell r="AH881">
            <v>7120</v>
          </cell>
          <cell r="AI881">
            <v>21359</v>
          </cell>
          <cell r="AJ881">
            <v>107981</v>
          </cell>
          <cell r="AK881" t="str">
            <v>0</v>
          </cell>
          <cell r="AL881">
            <v>35075</v>
          </cell>
          <cell r="AM881">
            <v>0</v>
          </cell>
          <cell r="AN881" t="str">
            <v>0</v>
          </cell>
          <cell r="AO881">
            <v>311834</v>
          </cell>
          <cell r="AP881">
            <v>3581700</v>
          </cell>
          <cell r="AQ881">
            <v>0</v>
          </cell>
          <cell r="AR881">
            <v>0</v>
          </cell>
          <cell r="AS881" t="str">
            <v>0</v>
          </cell>
          <cell r="AT881" t="str">
            <v>0</v>
          </cell>
          <cell r="AU881" t="str">
            <v>062</v>
          </cell>
          <cell r="AV881" t="str">
            <v>DINAS PENDIDIKAN - PPPK</v>
          </cell>
          <cell r="AW881" t="str">
            <v>SMP NEGERI 13</v>
          </cell>
          <cell r="AX881" t="str">
            <v>SMP-13</v>
          </cell>
        </row>
        <row r="882">
          <cell r="A882" t="str">
            <v>199509272022212004</v>
          </cell>
          <cell r="B882" t="str">
            <v>FAHRINA, S.Pd</v>
          </cell>
          <cell r="C882" t="str">
            <v>6371046709950002</v>
          </cell>
          <cell r="D882" t="str">
            <v>27-Sep-95</v>
          </cell>
          <cell r="F882" t="str">
            <v>JFU</v>
          </cell>
          <cell r="G882" t="str">
            <v>00</v>
          </cell>
          <cell r="H882" t="str">
            <v>III/a</v>
          </cell>
          <cell r="I882" t="str">
            <v>P3K</v>
          </cell>
          <cell r="K882" t="str">
            <v>YA</v>
          </cell>
          <cell r="M882" t="str">
            <v>MUHAMMAD SARWANI</v>
          </cell>
          <cell r="N882" t="str">
            <v>122</v>
          </cell>
          <cell r="O882" t="str">
            <v>BPD KALSEL</v>
          </cell>
          <cell r="P882" t="str">
            <v>937441467731000</v>
          </cell>
          <cell r="Q882" t="str">
            <v>3200582143</v>
          </cell>
          <cell r="R882" t="str">
            <v>K1</v>
          </cell>
          <cell r="S882">
            <v>0</v>
          </cell>
          <cell r="T882">
            <v>1</v>
          </cell>
          <cell r="U882" t="str">
            <v>1</v>
          </cell>
          <cell r="V882">
            <v>2966500</v>
          </cell>
          <cell r="W882">
            <v>296650</v>
          </cell>
          <cell r="X882">
            <v>0</v>
          </cell>
          <cell r="Y882">
            <v>296650</v>
          </cell>
          <cell r="Z882">
            <v>0</v>
          </cell>
          <cell r="AA882">
            <v>0</v>
          </cell>
          <cell r="AB882">
            <v>0</v>
          </cell>
          <cell r="AC882">
            <v>185000</v>
          </cell>
          <cell r="AD882">
            <v>144840</v>
          </cell>
          <cell r="AE882">
            <v>0</v>
          </cell>
          <cell r="AF882">
            <v>44</v>
          </cell>
          <cell r="AG882">
            <v>137926</v>
          </cell>
          <cell r="AH882">
            <v>7120</v>
          </cell>
          <cell r="AI882">
            <v>21359</v>
          </cell>
          <cell r="AJ882">
            <v>106052</v>
          </cell>
          <cell r="AK882" t="str">
            <v>0</v>
          </cell>
          <cell r="AL882">
            <v>34482</v>
          </cell>
          <cell r="AM882">
            <v>0</v>
          </cell>
          <cell r="AN882" t="str">
            <v>0</v>
          </cell>
          <cell r="AO882">
            <v>306939</v>
          </cell>
          <cell r="AP882">
            <v>3452500</v>
          </cell>
          <cell r="AQ882">
            <v>0</v>
          </cell>
          <cell r="AR882">
            <v>0</v>
          </cell>
          <cell r="AS882" t="str">
            <v>0</v>
          </cell>
          <cell r="AT882" t="str">
            <v>0</v>
          </cell>
          <cell r="AU882" t="str">
            <v>062</v>
          </cell>
          <cell r="AV882" t="str">
            <v>DINAS PENDIDIKAN - PPPK</v>
          </cell>
          <cell r="AW882" t="str">
            <v>SMP NEGERI 13</v>
          </cell>
          <cell r="AX882" t="str">
            <v>SMP-13</v>
          </cell>
        </row>
        <row r="883">
          <cell r="A883" t="str">
            <v>197302262022211001</v>
          </cell>
          <cell r="B883" t="str">
            <v>FIYA MIRWAY, S.Pd</v>
          </cell>
          <cell r="C883" t="str">
            <v>6371052602730005</v>
          </cell>
          <cell r="D883" t="str">
            <v>26-Feb-73</v>
          </cell>
          <cell r="F883" t="str">
            <v>JFU</v>
          </cell>
          <cell r="G883" t="str">
            <v>00</v>
          </cell>
          <cell r="H883" t="str">
            <v>III/a</v>
          </cell>
          <cell r="I883" t="str">
            <v>P3K</v>
          </cell>
          <cell r="K883" t="str">
            <v>TIDAK</v>
          </cell>
          <cell r="N883" t="str">
            <v>122</v>
          </cell>
          <cell r="O883" t="str">
            <v>BPD KALSEL</v>
          </cell>
          <cell r="P883" t="str">
            <v>159490309731000</v>
          </cell>
          <cell r="Q883" t="str">
            <v>0310319034683</v>
          </cell>
          <cell r="R883" t="str">
            <v>T0</v>
          </cell>
          <cell r="S883">
            <v>0</v>
          </cell>
          <cell r="T883">
            <v>0</v>
          </cell>
          <cell r="U883" t="str">
            <v>0</v>
          </cell>
          <cell r="V883">
            <v>2966500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185000</v>
          </cell>
          <cell r="AD883">
            <v>72420</v>
          </cell>
          <cell r="AE883">
            <v>0</v>
          </cell>
          <cell r="AF883">
            <v>6</v>
          </cell>
          <cell r="AG883">
            <v>126060</v>
          </cell>
          <cell r="AH883">
            <v>7120</v>
          </cell>
          <cell r="AI883">
            <v>21359</v>
          </cell>
          <cell r="AJ883">
            <v>96411</v>
          </cell>
          <cell r="AK883" t="str">
            <v>0</v>
          </cell>
          <cell r="AL883">
            <v>31515</v>
          </cell>
          <cell r="AM883">
            <v>0</v>
          </cell>
          <cell r="AN883" t="str">
            <v>0</v>
          </cell>
          <cell r="AO883">
            <v>282465</v>
          </cell>
          <cell r="AP883">
            <v>3096000</v>
          </cell>
          <cell r="AQ883">
            <v>0</v>
          </cell>
          <cell r="AR883">
            <v>0</v>
          </cell>
          <cell r="AS883" t="str">
            <v>0</v>
          </cell>
          <cell r="AT883" t="str">
            <v>0</v>
          </cell>
          <cell r="AU883" t="str">
            <v>062</v>
          </cell>
          <cell r="AV883" t="str">
            <v>DINAS PENDIDIKAN - PPPK</v>
          </cell>
          <cell r="AW883" t="str">
            <v>SMP NEGERI 14</v>
          </cell>
          <cell r="AX883" t="str">
            <v>SMP-14</v>
          </cell>
        </row>
        <row r="884">
          <cell r="A884" t="str">
            <v>198507212022212019</v>
          </cell>
          <cell r="B884" t="str">
            <v>RIKA SUCIANA, S.Pd</v>
          </cell>
          <cell r="C884" t="str">
            <v>6304156107870001</v>
          </cell>
          <cell r="D884" t="str">
            <v>21-Jul-85</v>
          </cell>
          <cell r="F884" t="str">
            <v>JFU</v>
          </cell>
          <cell r="G884" t="str">
            <v>00</v>
          </cell>
          <cell r="H884" t="str">
            <v>III/a</v>
          </cell>
          <cell r="I884" t="str">
            <v>P3K</v>
          </cell>
          <cell r="K884" t="str">
            <v>YA</v>
          </cell>
          <cell r="M884" t="str">
            <v>RAHMATILLAH</v>
          </cell>
          <cell r="N884" t="str">
            <v>122</v>
          </cell>
          <cell r="O884" t="str">
            <v>BPD KALSEL</v>
          </cell>
          <cell r="P884" t="str">
            <v>843158353731000</v>
          </cell>
          <cell r="Q884" t="str">
            <v>0010301166718</v>
          </cell>
          <cell r="R884" t="str">
            <v>K2</v>
          </cell>
          <cell r="S884">
            <v>1</v>
          </cell>
          <cell r="T884">
            <v>1</v>
          </cell>
          <cell r="U884" t="str">
            <v>2</v>
          </cell>
          <cell r="V884">
            <v>2966500</v>
          </cell>
          <cell r="W884">
            <v>296650</v>
          </cell>
          <cell r="X884">
            <v>59330</v>
          </cell>
          <cell r="Y884">
            <v>355980</v>
          </cell>
          <cell r="Z884">
            <v>0</v>
          </cell>
          <cell r="AA884">
            <v>0</v>
          </cell>
          <cell r="AB884">
            <v>0</v>
          </cell>
          <cell r="AC884">
            <v>185000</v>
          </cell>
          <cell r="AD884">
            <v>217260</v>
          </cell>
          <cell r="AE884">
            <v>0</v>
          </cell>
          <cell r="AF884">
            <v>16</v>
          </cell>
          <cell r="AG884">
            <v>140299</v>
          </cell>
          <cell r="AH884">
            <v>7120</v>
          </cell>
          <cell r="AI884">
            <v>21359</v>
          </cell>
          <cell r="AJ884">
            <v>107981</v>
          </cell>
          <cell r="AK884" t="str">
            <v>0</v>
          </cell>
          <cell r="AL884">
            <v>35075</v>
          </cell>
          <cell r="AM884">
            <v>0</v>
          </cell>
          <cell r="AN884" t="str">
            <v>0</v>
          </cell>
          <cell r="AO884">
            <v>311834</v>
          </cell>
          <cell r="AP884">
            <v>3581700</v>
          </cell>
          <cell r="AQ884">
            <v>0</v>
          </cell>
          <cell r="AR884">
            <v>0</v>
          </cell>
          <cell r="AS884" t="str">
            <v>0</v>
          </cell>
          <cell r="AT884" t="str">
            <v>0</v>
          </cell>
          <cell r="AU884" t="str">
            <v>062</v>
          </cell>
          <cell r="AV884" t="str">
            <v>DINAS PENDIDIKAN - PPPK</v>
          </cell>
          <cell r="AW884" t="str">
            <v>SMP NEGERI 14</v>
          </cell>
          <cell r="AX884" t="str">
            <v>SMP-14</v>
          </cell>
        </row>
        <row r="885">
          <cell r="A885" t="str">
            <v>199404272022212008</v>
          </cell>
          <cell r="B885" t="str">
            <v>MARNI, S.Pd</v>
          </cell>
          <cell r="C885" t="str">
            <v>6371036704940004</v>
          </cell>
          <cell r="D885" t="str">
            <v>27-Apr-94</v>
          </cell>
          <cell r="F885" t="str">
            <v>JFU</v>
          </cell>
          <cell r="G885" t="str">
            <v>00</v>
          </cell>
          <cell r="H885" t="str">
            <v>III/a</v>
          </cell>
          <cell r="I885" t="str">
            <v>P3K</v>
          </cell>
          <cell r="K885" t="str">
            <v>TIDAK</v>
          </cell>
          <cell r="N885" t="str">
            <v>122</v>
          </cell>
          <cell r="O885" t="str">
            <v>BPD KALSEL</v>
          </cell>
          <cell r="P885" t="str">
            <v>938451440731000</v>
          </cell>
          <cell r="Q885" t="str">
            <v>0010301357253</v>
          </cell>
          <cell r="R885" t="str">
            <v>T0</v>
          </cell>
          <cell r="S885">
            <v>0</v>
          </cell>
          <cell r="T885">
            <v>0</v>
          </cell>
          <cell r="U885" t="str">
            <v>0</v>
          </cell>
          <cell r="V885">
            <v>2966500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185000</v>
          </cell>
          <cell r="AD885">
            <v>72420</v>
          </cell>
          <cell r="AE885">
            <v>0</v>
          </cell>
          <cell r="AF885">
            <v>6</v>
          </cell>
          <cell r="AG885">
            <v>126060</v>
          </cell>
          <cell r="AH885">
            <v>7120</v>
          </cell>
          <cell r="AI885">
            <v>21359</v>
          </cell>
          <cell r="AJ885">
            <v>96411</v>
          </cell>
          <cell r="AK885" t="str">
            <v>0</v>
          </cell>
          <cell r="AL885">
            <v>31515</v>
          </cell>
          <cell r="AM885">
            <v>0</v>
          </cell>
          <cell r="AN885" t="str">
            <v>0</v>
          </cell>
          <cell r="AO885">
            <v>282465</v>
          </cell>
          <cell r="AP885">
            <v>3096000</v>
          </cell>
          <cell r="AQ885">
            <v>0</v>
          </cell>
          <cell r="AR885">
            <v>0</v>
          </cell>
          <cell r="AS885" t="str">
            <v>0</v>
          </cell>
          <cell r="AT885" t="str">
            <v>0</v>
          </cell>
          <cell r="AU885" t="str">
            <v>062</v>
          </cell>
          <cell r="AV885" t="str">
            <v>DINAS PENDIDIKAN - PPPK</v>
          </cell>
          <cell r="AW885" t="str">
            <v>SMP NEGERI 14</v>
          </cell>
          <cell r="AX885" t="str">
            <v>SMP-14</v>
          </cell>
        </row>
        <row r="886">
          <cell r="A886" t="str">
            <v>199506012022211002</v>
          </cell>
          <cell r="B886" t="str">
            <v>MUHAMMAD FAJRI, S.Pd</v>
          </cell>
          <cell r="C886" t="str">
            <v>6371040106950005</v>
          </cell>
          <cell r="D886" t="str">
            <v>01-Jun-95</v>
          </cell>
          <cell r="F886" t="str">
            <v>JFU</v>
          </cell>
          <cell r="G886" t="str">
            <v>00</v>
          </cell>
          <cell r="H886" t="str">
            <v>III/a</v>
          </cell>
          <cell r="I886" t="str">
            <v>P3K</v>
          </cell>
          <cell r="K886" t="str">
            <v>TIDAK</v>
          </cell>
          <cell r="N886" t="str">
            <v>122</v>
          </cell>
          <cell r="O886" t="str">
            <v>BPD KALSEL</v>
          </cell>
          <cell r="P886" t="str">
            <v>967102633731000</v>
          </cell>
          <cell r="Q886" t="str">
            <v>0310319034234</v>
          </cell>
          <cell r="R886" t="str">
            <v>T0</v>
          </cell>
          <cell r="S886">
            <v>0</v>
          </cell>
          <cell r="T886">
            <v>0</v>
          </cell>
          <cell r="U886" t="str">
            <v>0</v>
          </cell>
          <cell r="V886">
            <v>2966500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185000</v>
          </cell>
          <cell r="AD886">
            <v>72420</v>
          </cell>
          <cell r="AE886">
            <v>0</v>
          </cell>
          <cell r="AF886">
            <v>6</v>
          </cell>
          <cell r="AG886">
            <v>126060</v>
          </cell>
          <cell r="AH886">
            <v>7120</v>
          </cell>
          <cell r="AI886">
            <v>21359</v>
          </cell>
          <cell r="AJ886">
            <v>96411</v>
          </cell>
          <cell r="AK886" t="str">
            <v>0</v>
          </cell>
          <cell r="AL886">
            <v>31515</v>
          </cell>
          <cell r="AM886">
            <v>0</v>
          </cell>
          <cell r="AN886" t="str">
            <v>0</v>
          </cell>
          <cell r="AO886">
            <v>282465</v>
          </cell>
          <cell r="AP886">
            <v>3096000</v>
          </cell>
          <cell r="AQ886">
            <v>0</v>
          </cell>
          <cell r="AR886">
            <v>0</v>
          </cell>
          <cell r="AS886" t="str">
            <v>0</v>
          </cell>
          <cell r="AT886" t="str">
            <v>0</v>
          </cell>
          <cell r="AU886" t="str">
            <v>062</v>
          </cell>
          <cell r="AV886" t="str">
            <v>DINAS PENDIDIKAN - PPPK</v>
          </cell>
          <cell r="AW886" t="str">
            <v>SMP NEGERI 14</v>
          </cell>
          <cell r="AX886" t="str">
            <v>SMP-14</v>
          </cell>
        </row>
        <row r="887">
          <cell r="A887" t="str">
            <v>197608302022212004</v>
          </cell>
          <cell r="B887" t="str">
            <v>ISNATUL JENAH, S.Pd</v>
          </cell>
          <cell r="C887" t="str">
            <v>6371037008760010</v>
          </cell>
          <cell r="D887" t="str">
            <v>30-Aug-76</v>
          </cell>
          <cell r="F887" t="str">
            <v>JFU</v>
          </cell>
          <cell r="G887" t="str">
            <v>00</v>
          </cell>
          <cell r="H887" t="str">
            <v>III/a</v>
          </cell>
          <cell r="I887" t="str">
            <v>P3K</v>
          </cell>
          <cell r="K887" t="str">
            <v>YA</v>
          </cell>
          <cell r="M887" t="str">
            <v>AKHMAD FAUZI</v>
          </cell>
          <cell r="N887" t="str">
            <v>122</v>
          </cell>
          <cell r="O887" t="str">
            <v>BPD KALSEL</v>
          </cell>
          <cell r="P887" t="str">
            <v>167191147731000</v>
          </cell>
          <cell r="Q887" t="str">
            <v>3200514358</v>
          </cell>
          <cell r="R887" t="str">
            <v>K2</v>
          </cell>
          <cell r="S887">
            <v>1</v>
          </cell>
          <cell r="T887">
            <v>1</v>
          </cell>
          <cell r="U887" t="str">
            <v>2</v>
          </cell>
          <cell r="V887">
            <v>2966500</v>
          </cell>
          <cell r="W887">
            <v>296650</v>
          </cell>
          <cell r="X887">
            <v>59330</v>
          </cell>
          <cell r="Y887">
            <v>355980</v>
          </cell>
          <cell r="Z887">
            <v>0</v>
          </cell>
          <cell r="AA887">
            <v>0</v>
          </cell>
          <cell r="AB887">
            <v>0</v>
          </cell>
          <cell r="AC887">
            <v>185000</v>
          </cell>
          <cell r="AD887">
            <v>217260</v>
          </cell>
          <cell r="AE887">
            <v>0</v>
          </cell>
          <cell r="AF887">
            <v>16</v>
          </cell>
          <cell r="AG887">
            <v>140299</v>
          </cell>
          <cell r="AH887">
            <v>7120</v>
          </cell>
          <cell r="AI887">
            <v>21359</v>
          </cell>
          <cell r="AJ887">
            <v>107981</v>
          </cell>
          <cell r="AK887" t="str">
            <v>0</v>
          </cell>
          <cell r="AL887">
            <v>35075</v>
          </cell>
          <cell r="AM887">
            <v>0</v>
          </cell>
          <cell r="AN887" t="str">
            <v>0</v>
          </cell>
          <cell r="AO887">
            <v>311834</v>
          </cell>
          <cell r="AP887">
            <v>3581700</v>
          </cell>
          <cell r="AQ887">
            <v>0</v>
          </cell>
          <cell r="AR887">
            <v>0</v>
          </cell>
          <cell r="AS887" t="str">
            <v>0</v>
          </cell>
          <cell r="AT887" t="str">
            <v>0</v>
          </cell>
          <cell r="AU887" t="str">
            <v>062</v>
          </cell>
          <cell r="AV887" t="str">
            <v>DINAS PENDIDIKAN - PPPK</v>
          </cell>
          <cell r="AW887" t="str">
            <v>SMP NEGERI 15</v>
          </cell>
          <cell r="AX887" t="str">
            <v>SMP-15</v>
          </cell>
        </row>
        <row r="888">
          <cell r="A888" t="str">
            <v>198104182022212010</v>
          </cell>
          <cell r="B888" t="str">
            <v>DEWI SYAHRIZADA, S.Pd</v>
          </cell>
          <cell r="C888" t="str">
            <v>6371055804810007</v>
          </cell>
          <cell r="D888" t="str">
            <v>18-Apr-81</v>
          </cell>
          <cell r="F888" t="str">
            <v>JFU</v>
          </cell>
          <cell r="G888" t="str">
            <v>00</v>
          </cell>
          <cell r="H888" t="str">
            <v>III/a</v>
          </cell>
          <cell r="I888" t="str">
            <v>P3K</v>
          </cell>
          <cell r="K888" t="str">
            <v>YA</v>
          </cell>
          <cell r="L888" t="str">
            <v/>
          </cell>
          <cell r="M888" t="str">
            <v>AKHMAD RIFANI, SHI</v>
          </cell>
          <cell r="N888" t="str">
            <v>122</v>
          </cell>
          <cell r="O888" t="str">
            <v>BPD KALSEL</v>
          </cell>
          <cell r="P888" t="str">
            <v>159754381731000</v>
          </cell>
          <cell r="Q888" t="str">
            <v>0010301163526</v>
          </cell>
          <cell r="R888" t="str">
            <v>K3</v>
          </cell>
          <cell r="S888">
            <v>2</v>
          </cell>
          <cell r="T888">
            <v>1</v>
          </cell>
          <cell r="U888" t="str">
            <v>3</v>
          </cell>
          <cell r="V888">
            <v>2966500</v>
          </cell>
          <cell r="W888">
            <v>296650</v>
          </cell>
          <cell r="X888">
            <v>118660</v>
          </cell>
          <cell r="Y888">
            <v>415310</v>
          </cell>
          <cell r="Z888">
            <v>0</v>
          </cell>
          <cell r="AA888">
            <v>0</v>
          </cell>
          <cell r="AB888">
            <v>0</v>
          </cell>
          <cell r="AC888">
            <v>185000</v>
          </cell>
          <cell r="AD888">
            <v>289680</v>
          </cell>
          <cell r="AE888">
            <v>0</v>
          </cell>
          <cell r="AF888">
            <v>87</v>
          </cell>
          <cell r="AG888">
            <v>142672</v>
          </cell>
          <cell r="AH888">
            <v>7120</v>
          </cell>
          <cell r="AI888">
            <v>21359</v>
          </cell>
          <cell r="AJ888">
            <v>109909</v>
          </cell>
          <cell r="AK888" t="str">
            <v>0</v>
          </cell>
          <cell r="AL888">
            <v>35668</v>
          </cell>
          <cell r="AM888">
            <v>0</v>
          </cell>
          <cell r="AN888" t="str">
            <v>0</v>
          </cell>
          <cell r="AO888">
            <v>316728</v>
          </cell>
          <cell r="AP888">
            <v>3711000</v>
          </cell>
          <cell r="AQ888">
            <v>0</v>
          </cell>
          <cell r="AR888">
            <v>0</v>
          </cell>
          <cell r="AS888" t="str">
            <v>0</v>
          </cell>
          <cell r="AT888" t="str">
            <v>0</v>
          </cell>
          <cell r="AU888" t="str">
            <v>062</v>
          </cell>
          <cell r="AV888" t="str">
            <v>DINAS PENDIDIKAN - PPPK</v>
          </cell>
          <cell r="AW888" t="str">
            <v>SMP NEGERI 15</v>
          </cell>
          <cell r="AX888" t="str">
            <v>SMP-15</v>
          </cell>
        </row>
        <row r="889">
          <cell r="A889" t="str">
            <v>198912202022212009</v>
          </cell>
          <cell r="B889" t="str">
            <v>WINDA ARIANI, S.Pd</v>
          </cell>
          <cell r="C889" t="str">
            <v>6371036012890008</v>
          </cell>
          <cell r="D889" t="str">
            <v>20-Dec-89</v>
          </cell>
          <cell r="F889" t="str">
            <v>JFU</v>
          </cell>
          <cell r="G889" t="str">
            <v>00</v>
          </cell>
          <cell r="H889" t="str">
            <v>III/a</v>
          </cell>
          <cell r="I889" t="str">
            <v>P3K</v>
          </cell>
          <cell r="K889" t="str">
            <v>YA</v>
          </cell>
          <cell r="L889" t="str">
            <v/>
          </cell>
          <cell r="M889" t="str">
            <v>AHMAD MURYADI</v>
          </cell>
          <cell r="N889" t="str">
            <v>122</v>
          </cell>
          <cell r="O889" t="str">
            <v>BPD KALSEL</v>
          </cell>
          <cell r="P889" t="str">
            <v>941020810731000</v>
          </cell>
          <cell r="Q889" t="str">
            <v>0010301418894</v>
          </cell>
          <cell r="R889" t="str">
            <v>K2</v>
          </cell>
          <cell r="S889">
            <v>1</v>
          </cell>
          <cell r="T889">
            <v>1</v>
          </cell>
          <cell r="U889" t="str">
            <v>2</v>
          </cell>
          <cell r="V889">
            <v>2966500</v>
          </cell>
          <cell r="W889">
            <v>296650</v>
          </cell>
          <cell r="X889">
            <v>59330</v>
          </cell>
          <cell r="Y889">
            <v>355980</v>
          </cell>
          <cell r="Z889">
            <v>0</v>
          </cell>
          <cell r="AA889">
            <v>0</v>
          </cell>
          <cell r="AB889">
            <v>0</v>
          </cell>
          <cell r="AC889">
            <v>185000</v>
          </cell>
          <cell r="AD889">
            <v>217260</v>
          </cell>
          <cell r="AE889">
            <v>0</v>
          </cell>
          <cell r="AF889">
            <v>16</v>
          </cell>
          <cell r="AG889">
            <v>140299</v>
          </cell>
          <cell r="AH889">
            <v>7120</v>
          </cell>
          <cell r="AI889">
            <v>21359</v>
          </cell>
          <cell r="AJ889">
            <v>107981</v>
          </cell>
          <cell r="AK889" t="str">
            <v>0</v>
          </cell>
          <cell r="AL889">
            <v>35075</v>
          </cell>
          <cell r="AM889">
            <v>0</v>
          </cell>
          <cell r="AN889" t="str">
            <v>0</v>
          </cell>
          <cell r="AO889">
            <v>311834</v>
          </cell>
          <cell r="AP889">
            <v>3581700</v>
          </cell>
          <cell r="AQ889">
            <v>0</v>
          </cell>
          <cell r="AR889">
            <v>0</v>
          </cell>
          <cell r="AS889" t="str">
            <v>0</v>
          </cell>
          <cell r="AT889" t="str">
            <v>0</v>
          </cell>
          <cell r="AU889" t="str">
            <v>062</v>
          </cell>
          <cell r="AV889" t="str">
            <v>DINAS PENDIDIKAN - PPPK</v>
          </cell>
          <cell r="AW889" t="str">
            <v>SMP NEGERI 15</v>
          </cell>
          <cell r="AX889" t="str">
            <v>SMP-15</v>
          </cell>
        </row>
        <row r="890">
          <cell r="A890" t="str">
            <v>199105252022211007</v>
          </cell>
          <cell r="B890" t="str">
            <v>ABDURAHIM, S.Pd</v>
          </cell>
          <cell r="C890" t="str">
            <v>6371042505910015</v>
          </cell>
          <cell r="D890" t="str">
            <v>25-May-91</v>
          </cell>
          <cell r="F890" t="str">
            <v>JFU</v>
          </cell>
          <cell r="G890" t="str">
            <v>00</v>
          </cell>
          <cell r="H890" t="str">
            <v>III/a</v>
          </cell>
          <cell r="I890" t="str">
            <v>P3K</v>
          </cell>
          <cell r="K890" t="str">
            <v>YA</v>
          </cell>
          <cell r="L890" t="str">
            <v/>
          </cell>
          <cell r="M890" t="str">
            <v>NORSYIFA</v>
          </cell>
          <cell r="N890" t="str">
            <v>122</v>
          </cell>
          <cell r="O890" t="str">
            <v>BPD KALSEL</v>
          </cell>
          <cell r="P890" t="str">
            <v>106828148731000</v>
          </cell>
          <cell r="Q890" t="str">
            <v>0170301054609</v>
          </cell>
          <cell r="R890" t="str">
            <v>K2</v>
          </cell>
          <cell r="S890">
            <v>1</v>
          </cell>
          <cell r="T890">
            <v>1</v>
          </cell>
          <cell r="U890" t="str">
            <v>2</v>
          </cell>
          <cell r="V890">
            <v>2966500</v>
          </cell>
          <cell r="W890">
            <v>296650</v>
          </cell>
          <cell r="X890">
            <v>59330</v>
          </cell>
          <cell r="Y890">
            <v>355980</v>
          </cell>
          <cell r="Z890">
            <v>0</v>
          </cell>
          <cell r="AA890">
            <v>0</v>
          </cell>
          <cell r="AB890">
            <v>0</v>
          </cell>
          <cell r="AC890">
            <v>185000</v>
          </cell>
          <cell r="AD890">
            <v>217260</v>
          </cell>
          <cell r="AE890">
            <v>0</v>
          </cell>
          <cell r="AF890">
            <v>16</v>
          </cell>
          <cell r="AG890">
            <v>140299</v>
          </cell>
          <cell r="AH890">
            <v>7120</v>
          </cell>
          <cell r="AI890">
            <v>21359</v>
          </cell>
          <cell r="AJ890">
            <v>107981</v>
          </cell>
          <cell r="AK890" t="str">
            <v>0</v>
          </cell>
          <cell r="AL890">
            <v>35075</v>
          </cell>
          <cell r="AM890">
            <v>0</v>
          </cell>
          <cell r="AN890" t="str">
            <v>0</v>
          </cell>
          <cell r="AO890">
            <v>311834</v>
          </cell>
          <cell r="AP890">
            <v>3581700</v>
          </cell>
          <cell r="AQ890">
            <v>0</v>
          </cell>
          <cell r="AR890">
            <v>0</v>
          </cell>
          <cell r="AS890" t="str">
            <v>0</v>
          </cell>
          <cell r="AT890" t="str">
            <v>0</v>
          </cell>
          <cell r="AU890" t="str">
            <v>062</v>
          </cell>
          <cell r="AV890" t="str">
            <v>DINAS PENDIDIKAN - PPPK</v>
          </cell>
          <cell r="AW890" t="str">
            <v>SMP NEGERI 15</v>
          </cell>
          <cell r="AX890" t="str">
            <v>SMP-15</v>
          </cell>
        </row>
        <row r="891">
          <cell r="A891" t="str">
            <v>199506122022212009</v>
          </cell>
          <cell r="B891" t="str">
            <v>ARNYS YUNITA SARI, S.Pd</v>
          </cell>
          <cell r="C891" t="str">
            <v>6371015206950006</v>
          </cell>
          <cell r="D891" t="str">
            <v>12-Jun-95</v>
          </cell>
          <cell r="F891" t="str">
            <v>JFU</v>
          </cell>
          <cell r="G891" t="str">
            <v>00</v>
          </cell>
          <cell r="H891" t="str">
            <v>III/a</v>
          </cell>
          <cell r="I891" t="str">
            <v>P3K</v>
          </cell>
          <cell r="K891" t="str">
            <v>TIDAK</v>
          </cell>
          <cell r="N891" t="str">
            <v>122</v>
          </cell>
          <cell r="O891" t="str">
            <v>BPD KALSEL</v>
          </cell>
          <cell r="P891" t="str">
            <v>922493077736000</v>
          </cell>
          <cell r="Q891" t="str">
            <v>0010301437889</v>
          </cell>
          <cell r="R891" t="str">
            <v>T0</v>
          </cell>
          <cell r="S891">
            <v>0</v>
          </cell>
          <cell r="T891">
            <v>0</v>
          </cell>
          <cell r="U891" t="str">
            <v>0</v>
          </cell>
          <cell r="V891">
            <v>2966500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185000</v>
          </cell>
          <cell r="AD891">
            <v>72420</v>
          </cell>
          <cell r="AE891">
            <v>0</v>
          </cell>
          <cell r="AF891">
            <v>6</v>
          </cell>
          <cell r="AG891">
            <v>126060</v>
          </cell>
          <cell r="AH891">
            <v>7120</v>
          </cell>
          <cell r="AI891">
            <v>21359</v>
          </cell>
          <cell r="AJ891">
            <v>96411</v>
          </cell>
          <cell r="AK891" t="str">
            <v>0</v>
          </cell>
          <cell r="AL891">
            <v>31515</v>
          </cell>
          <cell r="AM891">
            <v>0</v>
          </cell>
          <cell r="AN891" t="str">
            <v>0</v>
          </cell>
          <cell r="AO891">
            <v>282465</v>
          </cell>
          <cell r="AP891">
            <v>3096000</v>
          </cell>
          <cell r="AQ891">
            <v>0</v>
          </cell>
          <cell r="AR891">
            <v>0</v>
          </cell>
          <cell r="AS891" t="str">
            <v>0</v>
          </cell>
          <cell r="AT891" t="str">
            <v>0</v>
          </cell>
          <cell r="AU891" t="str">
            <v>062</v>
          </cell>
          <cell r="AV891" t="str">
            <v>DINAS PENDIDIKAN - PPPK</v>
          </cell>
          <cell r="AW891" t="str">
            <v>SMP NEGERI 15</v>
          </cell>
          <cell r="AX891" t="str">
            <v>SMP-15</v>
          </cell>
        </row>
        <row r="892">
          <cell r="A892" t="str">
            <v>199509062022212006</v>
          </cell>
          <cell r="B892" t="str">
            <v>ANNISA HASANAH, S.Pd</v>
          </cell>
          <cell r="C892" t="str">
            <v>6302064609950003</v>
          </cell>
          <cell r="D892" t="str">
            <v>06-Sep-95</v>
          </cell>
          <cell r="F892" t="str">
            <v>JFU</v>
          </cell>
          <cell r="G892" t="str">
            <v>00</v>
          </cell>
          <cell r="H892" t="str">
            <v>III/a</v>
          </cell>
          <cell r="I892" t="str">
            <v>P3K</v>
          </cell>
          <cell r="K892" t="str">
            <v>YA</v>
          </cell>
          <cell r="L892" t="str">
            <v/>
          </cell>
          <cell r="M892" t="str">
            <v>PAJRIANOOR</v>
          </cell>
          <cell r="N892" t="str">
            <v>122</v>
          </cell>
          <cell r="O892" t="str">
            <v>BPD KALSEL</v>
          </cell>
          <cell r="P892" t="str">
            <v>650254238731000</v>
          </cell>
          <cell r="Q892" t="str">
            <v>3200581503</v>
          </cell>
          <cell r="R892" t="str">
            <v>K2</v>
          </cell>
          <cell r="S892">
            <v>1</v>
          </cell>
          <cell r="T892">
            <v>1</v>
          </cell>
          <cell r="U892" t="str">
            <v>2</v>
          </cell>
          <cell r="V892">
            <v>2966500</v>
          </cell>
          <cell r="W892">
            <v>296650</v>
          </cell>
          <cell r="X892">
            <v>59330</v>
          </cell>
          <cell r="Y892">
            <v>355980</v>
          </cell>
          <cell r="Z892">
            <v>0</v>
          </cell>
          <cell r="AA892">
            <v>0</v>
          </cell>
          <cell r="AB892">
            <v>0</v>
          </cell>
          <cell r="AC892">
            <v>185000</v>
          </cell>
          <cell r="AD892">
            <v>217260</v>
          </cell>
          <cell r="AE892">
            <v>0</v>
          </cell>
          <cell r="AF892">
            <v>16</v>
          </cell>
          <cell r="AG892">
            <v>140299</v>
          </cell>
          <cell r="AH892">
            <v>7120</v>
          </cell>
          <cell r="AI892">
            <v>21359</v>
          </cell>
          <cell r="AJ892">
            <v>107981</v>
          </cell>
          <cell r="AK892" t="str">
            <v>0</v>
          </cell>
          <cell r="AL892">
            <v>35075</v>
          </cell>
          <cell r="AM892">
            <v>0</v>
          </cell>
          <cell r="AN892" t="str">
            <v>0</v>
          </cell>
          <cell r="AO892">
            <v>311834</v>
          </cell>
          <cell r="AP892">
            <v>3581700</v>
          </cell>
          <cell r="AQ892">
            <v>0</v>
          </cell>
          <cell r="AR892">
            <v>0</v>
          </cell>
          <cell r="AS892" t="str">
            <v>0</v>
          </cell>
          <cell r="AT892" t="str">
            <v>0</v>
          </cell>
          <cell r="AU892" t="str">
            <v>062</v>
          </cell>
          <cell r="AV892" t="str">
            <v>DINAS PENDIDIKAN - PPPK</v>
          </cell>
          <cell r="AW892" t="str">
            <v>SMP NEGERI 15</v>
          </cell>
          <cell r="AX892" t="str">
            <v>SMP-15</v>
          </cell>
        </row>
        <row r="893">
          <cell r="A893" t="str">
            <v>199611192022211002</v>
          </cell>
          <cell r="B893" t="str">
            <v>MUHAMMAD RIDHO PAHLAWAN, S.Pd.</v>
          </cell>
          <cell r="C893" t="str">
            <v>6371041911960008</v>
          </cell>
          <cell r="D893" t="str">
            <v>19-Nov-96</v>
          </cell>
          <cell r="F893" t="str">
            <v>JFU</v>
          </cell>
          <cell r="G893" t="str">
            <v>00</v>
          </cell>
          <cell r="H893" t="str">
            <v>III/a</v>
          </cell>
          <cell r="I893" t="str">
            <v>P3K</v>
          </cell>
          <cell r="K893" t="str">
            <v>TIDAK</v>
          </cell>
          <cell r="N893" t="str">
            <v>122</v>
          </cell>
          <cell r="O893" t="str">
            <v>BPD KALSEL</v>
          </cell>
          <cell r="P893" t="str">
            <v>932004740731000</v>
          </cell>
          <cell r="Q893" t="str">
            <v>3200582291</v>
          </cell>
          <cell r="R893" t="str">
            <v>T0</v>
          </cell>
          <cell r="S893">
            <v>0</v>
          </cell>
          <cell r="T893">
            <v>0</v>
          </cell>
          <cell r="U893" t="str">
            <v>0</v>
          </cell>
          <cell r="V893">
            <v>2966500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185000</v>
          </cell>
          <cell r="AD893">
            <v>72420</v>
          </cell>
          <cell r="AE893">
            <v>0</v>
          </cell>
          <cell r="AF893">
            <v>6</v>
          </cell>
          <cell r="AG893">
            <v>126060</v>
          </cell>
          <cell r="AH893">
            <v>7120</v>
          </cell>
          <cell r="AI893">
            <v>21359</v>
          </cell>
          <cell r="AJ893">
            <v>96411</v>
          </cell>
          <cell r="AK893" t="str">
            <v>0</v>
          </cell>
          <cell r="AL893">
            <v>31515</v>
          </cell>
          <cell r="AM893">
            <v>0</v>
          </cell>
          <cell r="AN893" t="str">
            <v>0</v>
          </cell>
          <cell r="AO893">
            <v>282465</v>
          </cell>
          <cell r="AP893">
            <v>3096000</v>
          </cell>
          <cell r="AQ893">
            <v>0</v>
          </cell>
          <cell r="AR893">
            <v>0</v>
          </cell>
          <cell r="AS893" t="str">
            <v>0</v>
          </cell>
          <cell r="AT893" t="str">
            <v>0</v>
          </cell>
          <cell r="AU893" t="str">
            <v>062</v>
          </cell>
          <cell r="AV893" t="str">
            <v>DINAS PENDIDIKAN - PPPK</v>
          </cell>
          <cell r="AW893" t="str">
            <v>SMP NEGERI 15</v>
          </cell>
          <cell r="AX893" t="str">
            <v>SMP-15</v>
          </cell>
        </row>
        <row r="894">
          <cell r="A894" t="str">
            <v>197404042022211003</v>
          </cell>
          <cell r="B894" t="str">
            <v>RAHMIDI, S.Pd.I</v>
          </cell>
          <cell r="C894" t="str">
            <v>6371010404740009</v>
          </cell>
          <cell r="D894" t="str">
            <v>04-Apr-74</v>
          </cell>
          <cell r="F894" t="str">
            <v>JFU</v>
          </cell>
          <cell r="G894" t="str">
            <v>00</v>
          </cell>
          <cell r="H894" t="str">
            <v>III/a</v>
          </cell>
          <cell r="I894" t="str">
            <v>P3K</v>
          </cell>
          <cell r="K894" t="str">
            <v>YA</v>
          </cell>
          <cell r="L894" t="str">
            <v/>
          </cell>
          <cell r="M894" t="str">
            <v>NORHAYATI</v>
          </cell>
          <cell r="N894" t="str">
            <v>122</v>
          </cell>
          <cell r="O894" t="str">
            <v>BPD KALSEL</v>
          </cell>
          <cell r="P894" t="str">
            <v>167388065731000</v>
          </cell>
          <cell r="Q894" t="str">
            <v>3200581783</v>
          </cell>
          <cell r="R894" t="str">
            <v>K2</v>
          </cell>
          <cell r="S894">
            <v>1</v>
          </cell>
          <cell r="T894">
            <v>1</v>
          </cell>
          <cell r="U894" t="str">
            <v>2</v>
          </cell>
          <cell r="V894">
            <v>2966500</v>
          </cell>
          <cell r="W894">
            <v>296650</v>
          </cell>
          <cell r="X894">
            <v>59330</v>
          </cell>
          <cell r="Y894">
            <v>355980</v>
          </cell>
          <cell r="Z894">
            <v>0</v>
          </cell>
          <cell r="AA894">
            <v>0</v>
          </cell>
          <cell r="AB894">
            <v>0</v>
          </cell>
          <cell r="AC894">
            <v>185000</v>
          </cell>
          <cell r="AD894">
            <v>217260</v>
          </cell>
          <cell r="AE894">
            <v>0</v>
          </cell>
          <cell r="AF894">
            <v>16</v>
          </cell>
          <cell r="AG894">
            <v>140299</v>
          </cell>
          <cell r="AH894">
            <v>7120</v>
          </cell>
          <cell r="AI894">
            <v>21359</v>
          </cell>
          <cell r="AJ894">
            <v>107981</v>
          </cell>
          <cell r="AK894" t="str">
            <v>0</v>
          </cell>
          <cell r="AL894">
            <v>35075</v>
          </cell>
          <cell r="AM894">
            <v>0</v>
          </cell>
          <cell r="AN894" t="str">
            <v>0</v>
          </cell>
          <cell r="AO894">
            <v>311834</v>
          </cell>
          <cell r="AP894">
            <v>3581700</v>
          </cell>
          <cell r="AQ894">
            <v>0</v>
          </cell>
          <cell r="AR894">
            <v>0</v>
          </cell>
          <cell r="AS894" t="str">
            <v>0</v>
          </cell>
          <cell r="AT894" t="str">
            <v>0</v>
          </cell>
          <cell r="AU894" t="str">
            <v>062</v>
          </cell>
          <cell r="AV894" t="str">
            <v>DINAS PENDIDIKAN - PPPK</v>
          </cell>
          <cell r="AW894" t="str">
            <v>SMP NEGERI 16</v>
          </cell>
          <cell r="AX894" t="str">
            <v>SMP-16</v>
          </cell>
        </row>
        <row r="895">
          <cell r="A895" t="str">
            <v>199508082022212008</v>
          </cell>
          <cell r="B895" t="str">
            <v>NAZMI HIDAYATI, S.Pd</v>
          </cell>
          <cell r="C895" t="str">
            <v>6371054808950004</v>
          </cell>
          <cell r="D895" t="str">
            <v>08-Aug-95</v>
          </cell>
          <cell r="F895" t="str">
            <v>JFU</v>
          </cell>
          <cell r="G895" t="str">
            <v>00</v>
          </cell>
          <cell r="H895" t="str">
            <v>III/a</v>
          </cell>
          <cell r="I895" t="str">
            <v>P3K</v>
          </cell>
          <cell r="K895" t="str">
            <v>YA</v>
          </cell>
          <cell r="M895" t="str">
            <v>RICKY FADRIANNUR</v>
          </cell>
          <cell r="N895" t="str">
            <v>122</v>
          </cell>
          <cell r="O895" t="str">
            <v>BPD KALSEL</v>
          </cell>
          <cell r="P895" t="str">
            <v>737462192731000</v>
          </cell>
          <cell r="Q895" t="str">
            <v>0380301029335</v>
          </cell>
          <cell r="R895" t="str">
            <v>K2</v>
          </cell>
          <cell r="S895">
            <v>1</v>
          </cell>
          <cell r="T895">
            <v>1</v>
          </cell>
          <cell r="U895" t="str">
            <v>2</v>
          </cell>
          <cell r="V895">
            <v>2966500</v>
          </cell>
          <cell r="W895">
            <v>296650</v>
          </cell>
          <cell r="X895">
            <v>59330</v>
          </cell>
          <cell r="Y895">
            <v>355980</v>
          </cell>
          <cell r="Z895">
            <v>0</v>
          </cell>
          <cell r="AA895">
            <v>0</v>
          </cell>
          <cell r="AB895">
            <v>0</v>
          </cell>
          <cell r="AC895">
            <v>185000</v>
          </cell>
          <cell r="AD895">
            <v>217260</v>
          </cell>
          <cell r="AE895">
            <v>0</v>
          </cell>
          <cell r="AF895">
            <v>16</v>
          </cell>
          <cell r="AG895">
            <v>140299</v>
          </cell>
          <cell r="AH895">
            <v>7120</v>
          </cell>
          <cell r="AI895">
            <v>21359</v>
          </cell>
          <cell r="AJ895">
            <v>107981</v>
          </cell>
          <cell r="AK895" t="str">
            <v>0</v>
          </cell>
          <cell r="AL895">
            <v>35075</v>
          </cell>
          <cell r="AM895">
            <v>0</v>
          </cell>
          <cell r="AN895" t="str">
            <v>0</v>
          </cell>
          <cell r="AO895">
            <v>311834</v>
          </cell>
          <cell r="AP895">
            <v>3581700</v>
          </cell>
          <cell r="AQ895">
            <v>0</v>
          </cell>
          <cell r="AR895">
            <v>0</v>
          </cell>
          <cell r="AS895" t="str">
            <v>0</v>
          </cell>
          <cell r="AT895" t="str">
            <v>0</v>
          </cell>
          <cell r="AU895" t="str">
            <v>062</v>
          </cell>
          <cell r="AV895" t="str">
            <v>DINAS PENDIDIKAN - PPPK</v>
          </cell>
          <cell r="AW895" t="str">
            <v>SMP NEGERI 16</v>
          </cell>
          <cell r="AX895" t="str">
            <v>SMP-16</v>
          </cell>
        </row>
        <row r="896">
          <cell r="A896" t="str">
            <v>199702282022212002</v>
          </cell>
          <cell r="B896" t="str">
            <v>RAUDHATU SYIFA, S.Pd</v>
          </cell>
          <cell r="C896" t="str">
            <v>6303026802970001</v>
          </cell>
          <cell r="D896" t="str">
            <v>28-Feb-97</v>
          </cell>
          <cell r="F896" t="str">
            <v>JFU</v>
          </cell>
          <cell r="G896" t="str">
            <v>00</v>
          </cell>
          <cell r="H896" t="str">
            <v>III/a</v>
          </cell>
          <cell r="I896" t="str">
            <v>P3K</v>
          </cell>
          <cell r="K896" t="str">
            <v>YA</v>
          </cell>
          <cell r="M896" t="str">
            <v>WAHYU ZAKARIA</v>
          </cell>
          <cell r="N896" t="str">
            <v>122</v>
          </cell>
          <cell r="O896" t="str">
            <v>BPD KALSEL</v>
          </cell>
          <cell r="P896" t="str">
            <v>415346030732000</v>
          </cell>
          <cell r="Q896" t="str">
            <v>3200514048</v>
          </cell>
          <cell r="R896" t="str">
            <v>K2</v>
          </cell>
          <cell r="S896">
            <v>1</v>
          </cell>
          <cell r="T896">
            <v>1</v>
          </cell>
          <cell r="U896" t="str">
            <v>2</v>
          </cell>
          <cell r="V896">
            <v>2966500</v>
          </cell>
          <cell r="W896">
            <v>296650</v>
          </cell>
          <cell r="X896">
            <v>59330</v>
          </cell>
          <cell r="Y896">
            <v>355980</v>
          </cell>
          <cell r="Z896">
            <v>0</v>
          </cell>
          <cell r="AA896">
            <v>0</v>
          </cell>
          <cell r="AB896">
            <v>0</v>
          </cell>
          <cell r="AC896">
            <v>185000</v>
          </cell>
          <cell r="AD896">
            <v>217260</v>
          </cell>
          <cell r="AE896">
            <v>0</v>
          </cell>
          <cell r="AF896">
            <v>16</v>
          </cell>
          <cell r="AG896">
            <v>140299</v>
          </cell>
          <cell r="AH896">
            <v>7120</v>
          </cell>
          <cell r="AI896">
            <v>21359</v>
          </cell>
          <cell r="AJ896">
            <v>107981</v>
          </cell>
          <cell r="AK896" t="str">
            <v>0</v>
          </cell>
          <cell r="AL896">
            <v>35075</v>
          </cell>
          <cell r="AM896">
            <v>0</v>
          </cell>
          <cell r="AN896" t="str">
            <v>0</v>
          </cell>
          <cell r="AO896">
            <v>311834</v>
          </cell>
          <cell r="AP896">
            <v>3581700</v>
          </cell>
          <cell r="AQ896">
            <v>0</v>
          </cell>
          <cell r="AR896">
            <v>0</v>
          </cell>
          <cell r="AS896" t="str">
            <v>0</v>
          </cell>
          <cell r="AT896" t="str">
            <v>0</v>
          </cell>
          <cell r="AU896" t="str">
            <v>062</v>
          </cell>
          <cell r="AV896" t="str">
            <v>DINAS PENDIDIKAN - PPPK</v>
          </cell>
          <cell r="AW896" t="str">
            <v>SMP NEGERI 16</v>
          </cell>
          <cell r="AX896" t="str">
            <v>SMP-16</v>
          </cell>
        </row>
        <row r="897">
          <cell r="A897" t="str">
            <v>199803272022212005</v>
          </cell>
          <cell r="B897" t="str">
            <v>NADILA, S. Pd,</v>
          </cell>
          <cell r="C897" t="str">
            <v>6308016703980001</v>
          </cell>
          <cell r="D897" t="str">
            <v>27-Mar-98</v>
          </cell>
          <cell r="F897" t="str">
            <v>JFU</v>
          </cell>
          <cell r="G897" t="str">
            <v>00</v>
          </cell>
          <cell r="H897" t="str">
            <v>III/a</v>
          </cell>
          <cell r="I897" t="str">
            <v>P3K</v>
          </cell>
          <cell r="K897" t="str">
            <v>YA</v>
          </cell>
          <cell r="M897" t="str">
            <v>RAHMAT FAKRIANSYAH</v>
          </cell>
          <cell r="N897" t="str">
            <v>122</v>
          </cell>
          <cell r="O897" t="str">
            <v>BPD KALSEL</v>
          </cell>
          <cell r="P897" t="str">
            <v>650704232731000</v>
          </cell>
          <cell r="Q897" t="str">
            <v>3200581748</v>
          </cell>
          <cell r="R897" t="str">
            <v>K2</v>
          </cell>
          <cell r="S897">
            <v>1</v>
          </cell>
          <cell r="T897">
            <v>1</v>
          </cell>
          <cell r="U897" t="str">
            <v>2</v>
          </cell>
          <cell r="V897">
            <v>2966500</v>
          </cell>
          <cell r="W897">
            <v>296650</v>
          </cell>
          <cell r="X897">
            <v>59330</v>
          </cell>
          <cell r="Y897">
            <v>355980</v>
          </cell>
          <cell r="Z897">
            <v>0</v>
          </cell>
          <cell r="AA897">
            <v>0</v>
          </cell>
          <cell r="AB897">
            <v>0</v>
          </cell>
          <cell r="AC897">
            <v>185000</v>
          </cell>
          <cell r="AD897">
            <v>217260</v>
          </cell>
          <cell r="AE897">
            <v>0</v>
          </cell>
          <cell r="AF897">
            <v>16</v>
          </cell>
          <cell r="AG897">
            <v>140299</v>
          </cell>
          <cell r="AH897">
            <v>7120</v>
          </cell>
          <cell r="AI897">
            <v>21359</v>
          </cell>
          <cell r="AJ897">
            <v>107981</v>
          </cell>
          <cell r="AK897" t="str">
            <v>0</v>
          </cell>
          <cell r="AL897">
            <v>35075</v>
          </cell>
          <cell r="AM897">
            <v>0</v>
          </cell>
          <cell r="AN897" t="str">
            <v>0</v>
          </cell>
          <cell r="AO897">
            <v>311834</v>
          </cell>
          <cell r="AP897">
            <v>3581700</v>
          </cell>
          <cell r="AQ897">
            <v>0</v>
          </cell>
          <cell r="AR897">
            <v>0</v>
          </cell>
          <cell r="AS897" t="str">
            <v>0</v>
          </cell>
          <cell r="AT897" t="str">
            <v>0</v>
          </cell>
          <cell r="AU897" t="str">
            <v>062</v>
          </cell>
          <cell r="AV897" t="str">
            <v>DINAS PENDIDIKAN - PPPK</v>
          </cell>
          <cell r="AW897" t="str">
            <v>SMP NEGERI 16</v>
          </cell>
          <cell r="AX897" t="str">
            <v>SMP-16</v>
          </cell>
        </row>
        <row r="898">
          <cell r="A898" t="str">
            <v>198406072022212015</v>
          </cell>
          <cell r="B898" t="str">
            <v>RUSMAWATI, S.Pd</v>
          </cell>
          <cell r="C898" t="str">
            <v>6304074706840002</v>
          </cell>
          <cell r="D898" t="str">
            <v>07-Jun-84</v>
          </cell>
          <cell r="F898" t="str">
            <v>JFU</v>
          </cell>
          <cell r="G898" t="str">
            <v>00</v>
          </cell>
          <cell r="H898" t="str">
            <v>III/a</v>
          </cell>
          <cell r="I898" t="str">
            <v>P3K</v>
          </cell>
          <cell r="K898" t="str">
            <v>TIDAK</v>
          </cell>
          <cell r="N898" t="str">
            <v>122</v>
          </cell>
          <cell r="O898" t="str">
            <v>BPD KALSEL</v>
          </cell>
          <cell r="P898" t="str">
            <v>755747870731000</v>
          </cell>
          <cell r="Q898" t="str">
            <v>0010301404889</v>
          </cell>
          <cell r="R898" t="str">
            <v>T0</v>
          </cell>
          <cell r="S898">
            <v>0</v>
          </cell>
          <cell r="T898">
            <v>0</v>
          </cell>
          <cell r="U898" t="str">
            <v>0</v>
          </cell>
          <cell r="V898">
            <v>2966500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185000</v>
          </cell>
          <cell r="AD898">
            <v>72420</v>
          </cell>
          <cell r="AE898">
            <v>0</v>
          </cell>
          <cell r="AF898">
            <v>6</v>
          </cell>
          <cell r="AG898">
            <v>126060</v>
          </cell>
          <cell r="AH898">
            <v>7120</v>
          </cell>
          <cell r="AI898">
            <v>21359</v>
          </cell>
          <cell r="AJ898">
            <v>96411</v>
          </cell>
          <cell r="AK898" t="str">
            <v>0</v>
          </cell>
          <cell r="AL898">
            <v>31515</v>
          </cell>
          <cell r="AM898">
            <v>0</v>
          </cell>
          <cell r="AN898" t="str">
            <v>0</v>
          </cell>
          <cell r="AO898">
            <v>282465</v>
          </cell>
          <cell r="AP898">
            <v>3096000</v>
          </cell>
          <cell r="AQ898">
            <v>0</v>
          </cell>
          <cell r="AR898">
            <v>0</v>
          </cell>
          <cell r="AS898" t="str">
            <v>0</v>
          </cell>
          <cell r="AT898" t="str">
            <v>0</v>
          </cell>
          <cell r="AU898" t="str">
            <v>062</v>
          </cell>
          <cell r="AV898" t="str">
            <v>DINAS PENDIDIKAN - PPPK</v>
          </cell>
          <cell r="AW898" t="str">
            <v>SMP NEGERI 17</v>
          </cell>
          <cell r="AX898" t="str">
            <v>SMP-17</v>
          </cell>
        </row>
        <row r="899">
          <cell r="A899" t="str">
            <v>198702172022212006</v>
          </cell>
          <cell r="B899" t="str">
            <v>KHAIRIDA YANTI, S.Pd</v>
          </cell>
          <cell r="C899" t="str">
            <v>6371045702870003</v>
          </cell>
          <cell r="D899" t="str">
            <v>17-Feb-87</v>
          </cell>
          <cell r="F899" t="str">
            <v>JFU</v>
          </cell>
          <cell r="G899" t="str">
            <v>00</v>
          </cell>
          <cell r="H899" t="str">
            <v>III/a</v>
          </cell>
          <cell r="I899" t="str">
            <v>P3K</v>
          </cell>
          <cell r="K899" t="str">
            <v>YA</v>
          </cell>
          <cell r="L899" t="str">
            <v/>
          </cell>
          <cell r="M899" t="str">
            <v>HENDRY TRI WIBOWO</v>
          </cell>
          <cell r="N899" t="str">
            <v>122</v>
          </cell>
          <cell r="O899" t="str">
            <v>BPD KALSEL</v>
          </cell>
          <cell r="P899" t="str">
            <v>844057042731000</v>
          </cell>
          <cell r="Q899" t="str">
            <v>0010301000708</v>
          </cell>
          <cell r="R899" t="str">
            <v>K3</v>
          </cell>
          <cell r="S899">
            <v>2</v>
          </cell>
          <cell r="T899">
            <v>1</v>
          </cell>
          <cell r="U899" t="str">
            <v>3</v>
          </cell>
          <cell r="V899">
            <v>2966500</v>
          </cell>
          <cell r="W899">
            <v>296650</v>
          </cell>
          <cell r="X899">
            <v>118660</v>
          </cell>
          <cell r="Y899">
            <v>415310</v>
          </cell>
          <cell r="Z899">
            <v>0</v>
          </cell>
          <cell r="AA899">
            <v>0</v>
          </cell>
          <cell r="AB899">
            <v>0</v>
          </cell>
          <cell r="AC899">
            <v>185000</v>
          </cell>
          <cell r="AD899">
            <v>289680</v>
          </cell>
          <cell r="AE899">
            <v>0</v>
          </cell>
          <cell r="AF899">
            <v>87</v>
          </cell>
          <cell r="AG899">
            <v>142672</v>
          </cell>
          <cell r="AH899">
            <v>7120</v>
          </cell>
          <cell r="AI899">
            <v>21359</v>
          </cell>
          <cell r="AJ899">
            <v>109909</v>
          </cell>
          <cell r="AK899" t="str">
            <v>0</v>
          </cell>
          <cell r="AL899">
            <v>35668</v>
          </cell>
          <cell r="AM899">
            <v>0</v>
          </cell>
          <cell r="AN899" t="str">
            <v>0</v>
          </cell>
          <cell r="AO899">
            <v>316728</v>
          </cell>
          <cell r="AP899">
            <v>3711000</v>
          </cell>
          <cell r="AQ899">
            <v>0</v>
          </cell>
          <cell r="AR899">
            <v>0</v>
          </cell>
          <cell r="AS899" t="str">
            <v>0</v>
          </cell>
          <cell r="AT899" t="str">
            <v>0</v>
          </cell>
          <cell r="AU899" t="str">
            <v>062</v>
          </cell>
          <cell r="AV899" t="str">
            <v>DINAS PENDIDIKAN - PPPK</v>
          </cell>
          <cell r="AW899" t="str">
            <v>SMP NEGERI 17</v>
          </cell>
          <cell r="AX899" t="str">
            <v>SMP-17</v>
          </cell>
        </row>
        <row r="900">
          <cell r="A900" t="str">
            <v>198901212022212007</v>
          </cell>
          <cell r="B900" t="str">
            <v>NORKHALIDAH, S.Pd</v>
          </cell>
          <cell r="C900" t="str">
            <v>6371046101890005</v>
          </cell>
          <cell r="D900" t="str">
            <v>21-Jan-89</v>
          </cell>
          <cell r="F900" t="str">
            <v>JFU</v>
          </cell>
          <cell r="G900" t="str">
            <v>00</v>
          </cell>
          <cell r="H900" t="str">
            <v>III/a</v>
          </cell>
          <cell r="I900" t="str">
            <v>P3K</v>
          </cell>
          <cell r="K900" t="str">
            <v>TIDAK</v>
          </cell>
          <cell r="N900" t="str">
            <v>122</v>
          </cell>
          <cell r="O900" t="str">
            <v>BPD KALSEL</v>
          </cell>
          <cell r="P900" t="str">
            <v>755747458731000</v>
          </cell>
          <cell r="Q900" t="str">
            <v>0010301404929</v>
          </cell>
          <cell r="R900" t="str">
            <v>T0</v>
          </cell>
          <cell r="S900">
            <v>0</v>
          </cell>
          <cell r="T900">
            <v>0</v>
          </cell>
          <cell r="U900" t="str">
            <v>0</v>
          </cell>
          <cell r="V900">
            <v>2966500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185000</v>
          </cell>
          <cell r="AD900">
            <v>72420</v>
          </cell>
          <cell r="AE900">
            <v>0</v>
          </cell>
          <cell r="AF900">
            <v>6</v>
          </cell>
          <cell r="AG900">
            <v>126060</v>
          </cell>
          <cell r="AH900">
            <v>7120</v>
          </cell>
          <cell r="AI900">
            <v>21359</v>
          </cell>
          <cell r="AJ900">
            <v>96411</v>
          </cell>
          <cell r="AK900" t="str">
            <v>0</v>
          </cell>
          <cell r="AL900">
            <v>31515</v>
          </cell>
          <cell r="AM900">
            <v>0</v>
          </cell>
          <cell r="AN900" t="str">
            <v>0</v>
          </cell>
          <cell r="AO900">
            <v>282465</v>
          </cell>
          <cell r="AP900">
            <v>3096000</v>
          </cell>
          <cell r="AQ900">
            <v>0</v>
          </cell>
          <cell r="AR900">
            <v>0</v>
          </cell>
          <cell r="AS900" t="str">
            <v>0</v>
          </cell>
          <cell r="AT900" t="str">
            <v>0</v>
          </cell>
          <cell r="AU900" t="str">
            <v>062</v>
          </cell>
          <cell r="AV900" t="str">
            <v>DINAS PENDIDIKAN - PPPK</v>
          </cell>
          <cell r="AW900" t="str">
            <v>SMP NEGERI 17</v>
          </cell>
          <cell r="AX900" t="str">
            <v>SMP-17</v>
          </cell>
        </row>
        <row r="901">
          <cell r="A901" t="str">
            <v>199305292022212009</v>
          </cell>
          <cell r="B901" t="str">
            <v>SA'DIYAH, S.Pd</v>
          </cell>
          <cell r="C901" t="str">
            <v>6371046905930002</v>
          </cell>
          <cell r="D901" t="str">
            <v>29-May-93</v>
          </cell>
          <cell r="F901" t="str">
            <v>JFU</v>
          </cell>
          <cell r="G901" t="str">
            <v>00</v>
          </cell>
          <cell r="H901" t="str">
            <v>III/a</v>
          </cell>
          <cell r="I901" t="str">
            <v>P3K</v>
          </cell>
          <cell r="K901" t="str">
            <v>YA</v>
          </cell>
          <cell r="L901" t="str">
            <v/>
          </cell>
          <cell r="M901" t="str">
            <v>FAJAR SIDIK</v>
          </cell>
          <cell r="N901" t="str">
            <v>122</v>
          </cell>
          <cell r="O901" t="str">
            <v>BPD KALSEL</v>
          </cell>
          <cell r="P901" t="str">
            <v>844440271731000</v>
          </cell>
          <cell r="Q901" t="str">
            <v>0010301418299</v>
          </cell>
          <cell r="R901" t="str">
            <v>K1</v>
          </cell>
          <cell r="S901">
            <v>0</v>
          </cell>
          <cell r="T901">
            <v>1</v>
          </cell>
          <cell r="U901" t="str">
            <v>1</v>
          </cell>
          <cell r="V901">
            <v>2966500</v>
          </cell>
          <cell r="W901">
            <v>296650</v>
          </cell>
          <cell r="X901">
            <v>0</v>
          </cell>
          <cell r="Y901">
            <v>296650</v>
          </cell>
          <cell r="Z901">
            <v>0</v>
          </cell>
          <cell r="AA901">
            <v>0</v>
          </cell>
          <cell r="AB901">
            <v>0</v>
          </cell>
          <cell r="AC901">
            <v>185000</v>
          </cell>
          <cell r="AD901">
            <v>144840</v>
          </cell>
          <cell r="AE901">
            <v>0</v>
          </cell>
          <cell r="AF901">
            <v>44</v>
          </cell>
          <cell r="AG901">
            <v>137926</v>
          </cell>
          <cell r="AH901">
            <v>7120</v>
          </cell>
          <cell r="AI901">
            <v>21359</v>
          </cell>
          <cell r="AJ901">
            <v>106052</v>
          </cell>
          <cell r="AK901" t="str">
            <v>0</v>
          </cell>
          <cell r="AL901">
            <v>34482</v>
          </cell>
          <cell r="AM901">
            <v>0</v>
          </cell>
          <cell r="AN901" t="str">
            <v>0</v>
          </cell>
          <cell r="AO901">
            <v>306939</v>
          </cell>
          <cell r="AP901">
            <v>3452500</v>
          </cell>
          <cell r="AQ901">
            <v>0</v>
          </cell>
          <cell r="AR901">
            <v>0</v>
          </cell>
          <cell r="AS901" t="str">
            <v>0</v>
          </cell>
          <cell r="AT901" t="str">
            <v>0</v>
          </cell>
          <cell r="AU901" t="str">
            <v>062</v>
          </cell>
          <cell r="AV901" t="str">
            <v>DINAS PENDIDIKAN - PPPK</v>
          </cell>
          <cell r="AW901" t="str">
            <v>SMP NEGERI 18</v>
          </cell>
          <cell r="AX901" t="str">
            <v>SMP-18</v>
          </cell>
        </row>
        <row r="902">
          <cell r="A902" t="str">
            <v>199707182022212003</v>
          </cell>
          <cell r="B902" t="str">
            <v>MAULIDA NOOR, S.Pd.</v>
          </cell>
          <cell r="C902" t="str">
            <v>6371015807970005</v>
          </cell>
          <cell r="D902" t="str">
            <v>18-Jul-97</v>
          </cell>
          <cell r="F902" t="str">
            <v>JFU</v>
          </cell>
          <cell r="G902" t="str">
            <v>00</v>
          </cell>
          <cell r="H902" t="str">
            <v>III/a</v>
          </cell>
          <cell r="I902" t="str">
            <v>P3K</v>
          </cell>
          <cell r="K902" t="str">
            <v>TIDAK</v>
          </cell>
          <cell r="N902" t="str">
            <v>122</v>
          </cell>
          <cell r="O902" t="str">
            <v>BPD KALSEL</v>
          </cell>
          <cell r="P902" t="str">
            <v>438717183731000</v>
          </cell>
          <cell r="Q902" t="str">
            <v>3200581977</v>
          </cell>
          <cell r="R902" t="str">
            <v>T0</v>
          </cell>
          <cell r="S902">
            <v>0</v>
          </cell>
          <cell r="T902">
            <v>0</v>
          </cell>
          <cell r="U902" t="str">
            <v>0</v>
          </cell>
          <cell r="V902">
            <v>2966500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185000</v>
          </cell>
          <cell r="AD902">
            <v>72420</v>
          </cell>
          <cell r="AE902">
            <v>0</v>
          </cell>
          <cell r="AF902">
            <v>6</v>
          </cell>
          <cell r="AG902">
            <v>126060</v>
          </cell>
          <cell r="AH902">
            <v>7120</v>
          </cell>
          <cell r="AI902">
            <v>21359</v>
          </cell>
          <cell r="AJ902">
            <v>96411</v>
          </cell>
          <cell r="AK902" t="str">
            <v>0</v>
          </cell>
          <cell r="AL902">
            <v>31515</v>
          </cell>
          <cell r="AM902">
            <v>0</v>
          </cell>
          <cell r="AN902" t="str">
            <v>0</v>
          </cell>
          <cell r="AO902">
            <v>282465</v>
          </cell>
          <cell r="AP902">
            <v>3096000</v>
          </cell>
          <cell r="AQ902">
            <v>0</v>
          </cell>
          <cell r="AR902">
            <v>0</v>
          </cell>
          <cell r="AS902" t="str">
            <v>0</v>
          </cell>
          <cell r="AT902" t="str">
            <v>0</v>
          </cell>
          <cell r="AU902" t="str">
            <v>062</v>
          </cell>
          <cell r="AV902" t="str">
            <v>DINAS PENDIDIKAN - PPPK</v>
          </cell>
          <cell r="AW902" t="str">
            <v>SMP NEGERI 18</v>
          </cell>
          <cell r="AX902" t="str">
            <v>SMP-18</v>
          </cell>
        </row>
        <row r="903">
          <cell r="A903" t="str">
            <v>197801012022212007</v>
          </cell>
          <cell r="B903" t="str">
            <v>ELLA MARISA, S.Pd</v>
          </cell>
          <cell r="C903" t="str">
            <v>6371054101780021</v>
          </cell>
          <cell r="D903" t="str">
            <v>01-Jan-78</v>
          </cell>
          <cell r="F903" t="str">
            <v>JFU</v>
          </cell>
          <cell r="G903" t="str">
            <v>00</v>
          </cell>
          <cell r="H903" t="str">
            <v>III/a</v>
          </cell>
          <cell r="I903" t="str">
            <v>P3K</v>
          </cell>
          <cell r="K903" t="str">
            <v>TIDAK</v>
          </cell>
          <cell r="L903" t="str">
            <v/>
          </cell>
          <cell r="M903" t="str">
            <v>ASLIANSYAH</v>
          </cell>
          <cell r="N903" t="str">
            <v>122</v>
          </cell>
          <cell r="O903" t="str">
            <v>BPD KALSEL</v>
          </cell>
          <cell r="P903" t="str">
            <v>160088043731000</v>
          </cell>
          <cell r="Q903" t="str">
            <v>3200514318</v>
          </cell>
          <cell r="R903" t="str">
            <v>T1</v>
          </cell>
          <cell r="S903">
            <v>1</v>
          </cell>
          <cell r="T903">
            <v>0</v>
          </cell>
          <cell r="U903" t="str">
            <v>1</v>
          </cell>
          <cell r="V903">
            <v>2966500</v>
          </cell>
          <cell r="W903">
            <v>0</v>
          </cell>
          <cell r="X903">
            <v>59330</v>
          </cell>
          <cell r="Y903">
            <v>59330</v>
          </cell>
          <cell r="Z903">
            <v>0</v>
          </cell>
          <cell r="AA903">
            <v>0</v>
          </cell>
          <cell r="AB903">
            <v>0</v>
          </cell>
          <cell r="AC903">
            <v>185000</v>
          </cell>
          <cell r="AD903">
            <v>144840</v>
          </cell>
          <cell r="AE903">
            <v>0</v>
          </cell>
          <cell r="AF903">
            <v>77</v>
          </cell>
          <cell r="AG903">
            <v>128433</v>
          </cell>
          <cell r="AH903">
            <v>7120</v>
          </cell>
          <cell r="AI903">
            <v>21359</v>
          </cell>
          <cell r="AJ903">
            <v>98339</v>
          </cell>
          <cell r="AK903" t="str">
            <v>0</v>
          </cell>
          <cell r="AL903">
            <v>32108</v>
          </cell>
          <cell r="AM903">
            <v>0</v>
          </cell>
          <cell r="AN903" t="str">
            <v>0</v>
          </cell>
          <cell r="AO903">
            <v>287359</v>
          </cell>
          <cell r="AP903">
            <v>3225300</v>
          </cell>
          <cell r="AQ903">
            <v>0</v>
          </cell>
          <cell r="AR903">
            <v>0</v>
          </cell>
          <cell r="AS903" t="str">
            <v>0</v>
          </cell>
          <cell r="AT903" t="str">
            <v>0</v>
          </cell>
          <cell r="AU903" t="str">
            <v>062</v>
          </cell>
          <cell r="AV903" t="str">
            <v>DINAS PENDIDIKAN - PPPK</v>
          </cell>
          <cell r="AW903" t="str">
            <v>SMP NEGERI 19</v>
          </cell>
          <cell r="AX903" t="str">
            <v>SMP-19</v>
          </cell>
        </row>
        <row r="904">
          <cell r="A904" t="str">
            <v>199306302022212009</v>
          </cell>
          <cell r="B904" t="str">
            <v>SOFIA DINA AZIZA, S.Pd</v>
          </cell>
          <cell r="C904" t="str">
            <v>6371027006930008</v>
          </cell>
          <cell r="D904" t="str">
            <v>30-Jun-93</v>
          </cell>
          <cell r="F904" t="str">
            <v>JFU</v>
          </cell>
          <cell r="G904" t="str">
            <v>00</v>
          </cell>
          <cell r="H904" t="str">
            <v>III/a</v>
          </cell>
          <cell r="I904" t="str">
            <v>P3K</v>
          </cell>
          <cell r="K904" t="str">
            <v>TIDAK</v>
          </cell>
          <cell r="N904" t="str">
            <v>122</v>
          </cell>
          <cell r="O904" t="str">
            <v>BPD KALSEL</v>
          </cell>
          <cell r="P904" t="str">
            <v>716068325731000</v>
          </cell>
          <cell r="Q904" t="str">
            <v>0010301405447</v>
          </cell>
          <cell r="R904" t="str">
            <v>T0</v>
          </cell>
          <cell r="S904">
            <v>0</v>
          </cell>
          <cell r="T904">
            <v>0</v>
          </cell>
          <cell r="U904" t="str">
            <v>0</v>
          </cell>
          <cell r="V904">
            <v>2966500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185000</v>
          </cell>
          <cell r="AD904">
            <v>72420</v>
          </cell>
          <cell r="AE904">
            <v>0</v>
          </cell>
          <cell r="AF904">
            <v>6</v>
          </cell>
          <cell r="AG904">
            <v>126060</v>
          </cell>
          <cell r="AH904">
            <v>7120</v>
          </cell>
          <cell r="AI904">
            <v>21359</v>
          </cell>
          <cell r="AJ904">
            <v>96411</v>
          </cell>
          <cell r="AK904" t="str">
            <v>0</v>
          </cell>
          <cell r="AL904">
            <v>31515</v>
          </cell>
          <cell r="AM904">
            <v>0</v>
          </cell>
          <cell r="AN904" t="str">
            <v>0</v>
          </cell>
          <cell r="AO904">
            <v>282465</v>
          </cell>
          <cell r="AP904">
            <v>3096000</v>
          </cell>
          <cell r="AQ904">
            <v>0</v>
          </cell>
          <cell r="AR904">
            <v>0</v>
          </cell>
          <cell r="AS904" t="str">
            <v>0</v>
          </cell>
          <cell r="AT904" t="str">
            <v>0</v>
          </cell>
          <cell r="AU904" t="str">
            <v>062</v>
          </cell>
          <cell r="AV904" t="str">
            <v>DINAS PENDIDIKAN - PPPK</v>
          </cell>
          <cell r="AW904" t="str">
            <v>SMP NEGERI 19</v>
          </cell>
          <cell r="AX904" t="str">
            <v>SMP-19</v>
          </cell>
        </row>
        <row r="905">
          <cell r="A905" t="str">
            <v>199606062022212006</v>
          </cell>
          <cell r="B905" t="str">
            <v>HENNY TRIYANTI, S.Pd</v>
          </cell>
          <cell r="C905" t="str">
            <v>6371024606960013</v>
          </cell>
          <cell r="D905" t="str">
            <v>06-Jun-96</v>
          </cell>
          <cell r="F905" t="str">
            <v>JFU</v>
          </cell>
          <cell r="G905" t="str">
            <v>00</v>
          </cell>
          <cell r="H905" t="str">
            <v>III/a</v>
          </cell>
          <cell r="I905" t="str">
            <v>P3K</v>
          </cell>
          <cell r="K905" t="str">
            <v>TIDAK</v>
          </cell>
          <cell r="N905" t="str">
            <v>122</v>
          </cell>
          <cell r="O905" t="str">
            <v>BPD KALSEL</v>
          </cell>
          <cell r="P905" t="str">
            <v>639215094731000</v>
          </cell>
          <cell r="Q905" t="str">
            <v>3200514137</v>
          </cell>
          <cell r="R905" t="str">
            <v>T0</v>
          </cell>
          <cell r="S905">
            <v>0</v>
          </cell>
          <cell r="T905">
            <v>0</v>
          </cell>
          <cell r="U905" t="str">
            <v>0</v>
          </cell>
          <cell r="V905">
            <v>2966500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185000</v>
          </cell>
          <cell r="AD905">
            <v>72420</v>
          </cell>
          <cell r="AE905">
            <v>0</v>
          </cell>
          <cell r="AF905">
            <v>6</v>
          </cell>
          <cell r="AG905">
            <v>126060</v>
          </cell>
          <cell r="AH905">
            <v>7120</v>
          </cell>
          <cell r="AI905">
            <v>21359</v>
          </cell>
          <cell r="AJ905">
            <v>96411</v>
          </cell>
          <cell r="AK905" t="str">
            <v>0</v>
          </cell>
          <cell r="AL905">
            <v>31515</v>
          </cell>
          <cell r="AM905">
            <v>0</v>
          </cell>
          <cell r="AN905" t="str">
            <v>0</v>
          </cell>
          <cell r="AO905">
            <v>282465</v>
          </cell>
          <cell r="AP905">
            <v>3096000</v>
          </cell>
          <cell r="AQ905">
            <v>0</v>
          </cell>
          <cell r="AR905">
            <v>0</v>
          </cell>
          <cell r="AS905" t="str">
            <v>0</v>
          </cell>
          <cell r="AT905" t="str">
            <v>0</v>
          </cell>
          <cell r="AU905" t="str">
            <v>062</v>
          </cell>
          <cell r="AV905" t="str">
            <v>DINAS PENDIDIKAN - PPPK</v>
          </cell>
          <cell r="AW905" t="str">
            <v>SMP NEGERI 19</v>
          </cell>
          <cell r="AX905" t="str">
            <v>SMP-19</v>
          </cell>
        </row>
        <row r="906">
          <cell r="A906" t="str">
            <v>196506302022211001</v>
          </cell>
          <cell r="B906" t="str">
            <v>DARMA SURYADI, SE</v>
          </cell>
          <cell r="C906" t="str">
            <v>6371033006670007</v>
          </cell>
          <cell r="D906" t="str">
            <v>30-Jun-65</v>
          </cell>
          <cell r="F906" t="str">
            <v>JFU</v>
          </cell>
          <cell r="G906" t="str">
            <v>00</v>
          </cell>
          <cell r="H906" t="str">
            <v>III/a</v>
          </cell>
          <cell r="I906" t="str">
            <v>P3K</v>
          </cell>
          <cell r="K906" t="str">
            <v>TIDAK</v>
          </cell>
          <cell r="N906" t="str">
            <v>122</v>
          </cell>
          <cell r="O906" t="str">
            <v>BPD KALSEL</v>
          </cell>
          <cell r="P906" t="str">
            <v>159195015731000</v>
          </cell>
          <cell r="Q906" t="str">
            <v>0010301472131</v>
          </cell>
          <cell r="R906" t="str">
            <v>T0</v>
          </cell>
          <cell r="S906">
            <v>0</v>
          </cell>
          <cell r="T906">
            <v>0</v>
          </cell>
          <cell r="U906" t="str">
            <v>0</v>
          </cell>
          <cell r="V906">
            <v>2966500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185000</v>
          </cell>
          <cell r="AD906">
            <v>72420</v>
          </cell>
          <cell r="AE906">
            <v>0</v>
          </cell>
          <cell r="AF906">
            <v>6</v>
          </cell>
          <cell r="AG906">
            <v>126060</v>
          </cell>
          <cell r="AH906">
            <v>7120</v>
          </cell>
          <cell r="AI906">
            <v>21359</v>
          </cell>
          <cell r="AJ906">
            <v>96411</v>
          </cell>
          <cell r="AK906" t="str">
            <v>0</v>
          </cell>
          <cell r="AL906">
            <v>31515</v>
          </cell>
          <cell r="AM906">
            <v>0</v>
          </cell>
          <cell r="AN906" t="str">
            <v>0</v>
          </cell>
          <cell r="AO906">
            <v>282465</v>
          </cell>
          <cell r="AP906">
            <v>3096000</v>
          </cell>
          <cell r="AQ906">
            <v>0</v>
          </cell>
          <cell r="AR906">
            <v>0</v>
          </cell>
          <cell r="AS906" t="str">
            <v>0</v>
          </cell>
          <cell r="AT906" t="str">
            <v>0</v>
          </cell>
          <cell r="AU906" t="str">
            <v>062</v>
          </cell>
          <cell r="AV906" t="str">
            <v>DINAS PENDIDIKAN - PPPK</v>
          </cell>
          <cell r="AW906" t="str">
            <v>SMP NEGERI 20</v>
          </cell>
          <cell r="AX906" t="str">
            <v>SMP-20</v>
          </cell>
        </row>
        <row r="907">
          <cell r="A907" t="str">
            <v>197606212022212003</v>
          </cell>
          <cell r="B907" t="str">
            <v>NORSIAH, S.Pd</v>
          </cell>
          <cell r="C907" t="str">
            <v>6371036106760013</v>
          </cell>
          <cell r="D907" t="str">
            <v>21-Jun-76</v>
          </cell>
          <cell r="F907" t="str">
            <v>JFU</v>
          </cell>
          <cell r="G907" t="str">
            <v>00</v>
          </cell>
          <cell r="H907" t="str">
            <v>III/a</v>
          </cell>
          <cell r="I907" t="str">
            <v>P3K</v>
          </cell>
          <cell r="K907" t="str">
            <v>YA</v>
          </cell>
          <cell r="L907" t="str">
            <v/>
          </cell>
          <cell r="M907" t="str">
            <v>BUDI MULIA</v>
          </cell>
          <cell r="N907" t="str">
            <v>122</v>
          </cell>
          <cell r="O907" t="str">
            <v>BPD KALSEL</v>
          </cell>
          <cell r="P907" t="str">
            <v>159412394731000</v>
          </cell>
          <cell r="Q907" t="str">
            <v>0010301640409</v>
          </cell>
          <cell r="R907" t="str">
            <v>K2</v>
          </cell>
          <cell r="S907">
            <v>1</v>
          </cell>
          <cell r="T907">
            <v>1</v>
          </cell>
          <cell r="U907" t="str">
            <v>2</v>
          </cell>
          <cell r="V907">
            <v>2966500</v>
          </cell>
          <cell r="W907">
            <v>296650</v>
          </cell>
          <cell r="X907">
            <v>59330</v>
          </cell>
          <cell r="Y907">
            <v>355980</v>
          </cell>
          <cell r="Z907">
            <v>0</v>
          </cell>
          <cell r="AA907">
            <v>0</v>
          </cell>
          <cell r="AB907">
            <v>0</v>
          </cell>
          <cell r="AC907">
            <v>185000</v>
          </cell>
          <cell r="AD907">
            <v>217260</v>
          </cell>
          <cell r="AE907">
            <v>0</v>
          </cell>
          <cell r="AF907">
            <v>16</v>
          </cell>
          <cell r="AG907">
            <v>140299</v>
          </cell>
          <cell r="AH907">
            <v>7120</v>
          </cell>
          <cell r="AI907">
            <v>21359</v>
          </cell>
          <cell r="AJ907">
            <v>107981</v>
          </cell>
          <cell r="AK907" t="str">
            <v>0</v>
          </cell>
          <cell r="AL907">
            <v>35075</v>
          </cell>
          <cell r="AM907">
            <v>0</v>
          </cell>
          <cell r="AN907" t="str">
            <v>0</v>
          </cell>
          <cell r="AO907">
            <v>311834</v>
          </cell>
          <cell r="AP907">
            <v>3581700</v>
          </cell>
          <cell r="AQ907">
            <v>0</v>
          </cell>
          <cell r="AR907">
            <v>0</v>
          </cell>
          <cell r="AS907" t="str">
            <v>0</v>
          </cell>
          <cell r="AT907" t="str">
            <v>0</v>
          </cell>
          <cell r="AU907" t="str">
            <v>062</v>
          </cell>
          <cell r="AV907" t="str">
            <v>DINAS PENDIDIKAN - PPPK</v>
          </cell>
          <cell r="AW907" t="str">
            <v>SMP NEGERI 20</v>
          </cell>
          <cell r="AX907" t="str">
            <v>SMP-20</v>
          </cell>
        </row>
        <row r="908">
          <cell r="A908" t="str">
            <v>198809152022212008</v>
          </cell>
          <cell r="B908" t="str">
            <v>SITI SALMIAH, S.Pd</v>
          </cell>
          <cell r="C908" t="str">
            <v>6371015509880004</v>
          </cell>
          <cell r="D908" t="str">
            <v>15-Sep-88</v>
          </cell>
          <cell r="F908" t="str">
            <v>JFU</v>
          </cell>
          <cell r="G908" t="str">
            <v>00</v>
          </cell>
          <cell r="H908" t="str">
            <v>III/a</v>
          </cell>
          <cell r="I908" t="str">
            <v>P3K</v>
          </cell>
          <cell r="K908" t="str">
            <v>YA</v>
          </cell>
          <cell r="L908" t="str">
            <v/>
          </cell>
          <cell r="M908" t="str">
            <v>MUHAMMAD NOOR</v>
          </cell>
          <cell r="N908" t="str">
            <v>122</v>
          </cell>
          <cell r="O908" t="str">
            <v>BPD KALSEL</v>
          </cell>
          <cell r="P908" t="str">
            <v>947389219731000</v>
          </cell>
          <cell r="Q908" t="str">
            <v>3200506544</v>
          </cell>
          <cell r="R908" t="str">
            <v>K3</v>
          </cell>
          <cell r="S908">
            <v>2</v>
          </cell>
          <cell r="T908">
            <v>1</v>
          </cell>
          <cell r="U908" t="str">
            <v>3</v>
          </cell>
          <cell r="V908">
            <v>2966500</v>
          </cell>
          <cell r="W908">
            <v>296650</v>
          </cell>
          <cell r="X908">
            <v>118660</v>
          </cell>
          <cell r="Y908">
            <v>415310</v>
          </cell>
          <cell r="Z908">
            <v>0</v>
          </cell>
          <cell r="AA908">
            <v>0</v>
          </cell>
          <cell r="AB908">
            <v>0</v>
          </cell>
          <cell r="AC908">
            <v>185000</v>
          </cell>
          <cell r="AD908">
            <v>289680</v>
          </cell>
          <cell r="AE908">
            <v>0</v>
          </cell>
          <cell r="AF908">
            <v>87</v>
          </cell>
          <cell r="AG908">
            <v>142672</v>
          </cell>
          <cell r="AH908">
            <v>7120</v>
          </cell>
          <cell r="AI908">
            <v>21359</v>
          </cell>
          <cell r="AJ908">
            <v>109909</v>
          </cell>
          <cell r="AK908" t="str">
            <v>0</v>
          </cell>
          <cell r="AL908">
            <v>35668</v>
          </cell>
          <cell r="AM908">
            <v>0</v>
          </cell>
          <cell r="AN908" t="str">
            <v>0</v>
          </cell>
          <cell r="AO908">
            <v>316728</v>
          </cell>
          <cell r="AP908">
            <v>3711000</v>
          </cell>
          <cell r="AQ908">
            <v>0</v>
          </cell>
          <cell r="AR908">
            <v>0</v>
          </cell>
          <cell r="AS908" t="str">
            <v>0</v>
          </cell>
          <cell r="AT908" t="str">
            <v>0</v>
          </cell>
          <cell r="AU908" t="str">
            <v>062</v>
          </cell>
          <cell r="AV908" t="str">
            <v>DINAS PENDIDIKAN - PPPK</v>
          </cell>
          <cell r="AW908" t="str">
            <v>SMP NEGERI 20</v>
          </cell>
          <cell r="AX908" t="str">
            <v>SMP-20</v>
          </cell>
        </row>
        <row r="909">
          <cell r="A909" t="str">
            <v>199806152022212001</v>
          </cell>
          <cell r="B909" t="str">
            <v>RIZKI SAFARINA, S.Pd</v>
          </cell>
          <cell r="C909" t="str">
            <v>6371035506980007</v>
          </cell>
          <cell r="D909" t="str">
            <v>15-Jun-98</v>
          </cell>
          <cell r="F909" t="str">
            <v>JFU</v>
          </cell>
          <cell r="G909" t="str">
            <v>00</v>
          </cell>
          <cell r="H909" t="str">
            <v>III/a</v>
          </cell>
          <cell r="I909" t="str">
            <v>P3K</v>
          </cell>
          <cell r="K909" t="str">
            <v>TIDAK</v>
          </cell>
          <cell r="N909" t="str">
            <v>122</v>
          </cell>
          <cell r="O909" t="str">
            <v>BPD KALSEL</v>
          </cell>
          <cell r="P909" t="str">
            <v>653116483731000</v>
          </cell>
          <cell r="Q909" t="str">
            <v>3200529978</v>
          </cell>
          <cell r="R909" t="str">
            <v>T0</v>
          </cell>
          <cell r="S909">
            <v>0</v>
          </cell>
          <cell r="T909">
            <v>0</v>
          </cell>
          <cell r="U909" t="str">
            <v>0</v>
          </cell>
          <cell r="V909">
            <v>2966500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185000</v>
          </cell>
          <cell r="AD909">
            <v>72420</v>
          </cell>
          <cell r="AE909">
            <v>0</v>
          </cell>
          <cell r="AF909">
            <v>6</v>
          </cell>
          <cell r="AG909">
            <v>126060</v>
          </cell>
          <cell r="AH909">
            <v>7120</v>
          </cell>
          <cell r="AI909">
            <v>21359</v>
          </cell>
          <cell r="AJ909">
            <v>96411</v>
          </cell>
          <cell r="AK909" t="str">
            <v>0</v>
          </cell>
          <cell r="AL909">
            <v>31515</v>
          </cell>
          <cell r="AM909">
            <v>0</v>
          </cell>
          <cell r="AN909" t="str">
            <v>0</v>
          </cell>
          <cell r="AO909">
            <v>282465</v>
          </cell>
          <cell r="AP909">
            <v>3096000</v>
          </cell>
          <cell r="AQ909">
            <v>0</v>
          </cell>
          <cell r="AR909">
            <v>0</v>
          </cell>
          <cell r="AS909" t="str">
            <v>0</v>
          </cell>
          <cell r="AT909" t="str">
            <v>0</v>
          </cell>
          <cell r="AU909" t="str">
            <v>062</v>
          </cell>
          <cell r="AV909" t="str">
            <v>DINAS PENDIDIKAN - PPPK</v>
          </cell>
          <cell r="AW909" t="str">
            <v>SMP NEGERI 20</v>
          </cell>
          <cell r="AX909" t="str">
            <v>SMP-20</v>
          </cell>
        </row>
        <row r="910">
          <cell r="A910" t="str">
            <v>199010262022211003</v>
          </cell>
          <cell r="B910" t="str">
            <v>REZKY FADILLAH, S.Pd.,Gr</v>
          </cell>
          <cell r="C910" t="str">
            <v>6307073610900003</v>
          </cell>
          <cell r="D910" t="str">
            <v>26-Oct-90</v>
          </cell>
          <cell r="F910" t="str">
            <v>JFU</v>
          </cell>
          <cell r="G910" t="str">
            <v>00</v>
          </cell>
          <cell r="H910" t="str">
            <v>III/a</v>
          </cell>
          <cell r="I910" t="str">
            <v>P3K</v>
          </cell>
          <cell r="K910" t="str">
            <v>YA</v>
          </cell>
          <cell r="M910" t="str">
            <v>PUTRI RAHAYU</v>
          </cell>
          <cell r="N910" t="str">
            <v>122</v>
          </cell>
          <cell r="O910" t="str">
            <v>BPD KALSEL</v>
          </cell>
          <cell r="P910" t="str">
            <v>733298558733000</v>
          </cell>
          <cell r="Q910" t="str">
            <v>0180306049291</v>
          </cell>
          <cell r="R910" t="str">
            <v>K2</v>
          </cell>
          <cell r="S910">
            <v>1</v>
          </cell>
          <cell r="T910">
            <v>1</v>
          </cell>
          <cell r="U910" t="str">
            <v>2</v>
          </cell>
          <cell r="V910">
            <v>2966500</v>
          </cell>
          <cell r="W910">
            <v>296650</v>
          </cell>
          <cell r="X910">
            <v>59330</v>
          </cell>
          <cell r="Y910">
            <v>355980</v>
          </cell>
          <cell r="Z910">
            <v>0</v>
          </cell>
          <cell r="AA910">
            <v>0</v>
          </cell>
          <cell r="AB910">
            <v>0</v>
          </cell>
          <cell r="AC910">
            <v>185000</v>
          </cell>
          <cell r="AD910">
            <v>217260</v>
          </cell>
          <cell r="AE910">
            <v>0</v>
          </cell>
          <cell r="AF910">
            <v>16</v>
          </cell>
          <cell r="AG910">
            <v>140299</v>
          </cell>
          <cell r="AH910">
            <v>7120</v>
          </cell>
          <cell r="AI910">
            <v>21359</v>
          </cell>
          <cell r="AJ910">
            <v>107981</v>
          </cell>
          <cell r="AK910" t="str">
            <v>0</v>
          </cell>
          <cell r="AL910">
            <v>35075</v>
          </cell>
          <cell r="AM910">
            <v>0</v>
          </cell>
          <cell r="AN910" t="str">
            <v>0</v>
          </cell>
          <cell r="AO910">
            <v>311834</v>
          </cell>
          <cell r="AP910">
            <v>3581700</v>
          </cell>
          <cell r="AQ910">
            <v>0</v>
          </cell>
          <cell r="AR910">
            <v>0</v>
          </cell>
          <cell r="AS910" t="str">
            <v>0</v>
          </cell>
          <cell r="AT910" t="str">
            <v>0</v>
          </cell>
          <cell r="AU910" t="str">
            <v>062</v>
          </cell>
          <cell r="AV910" t="str">
            <v>DINAS PENDIDIKAN - PPPK</v>
          </cell>
          <cell r="AW910" t="str">
            <v>SMP NEGERI 21</v>
          </cell>
          <cell r="AX910" t="str">
            <v>SMP-21</v>
          </cell>
        </row>
        <row r="911">
          <cell r="A911" t="str">
            <v>199207112022211003</v>
          </cell>
          <cell r="B911" t="str">
            <v>TONY ADE PUTRA, S.Pd</v>
          </cell>
          <cell r="C911" t="str">
            <v>6306051107920002</v>
          </cell>
          <cell r="D911" t="str">
            <v>11-Jul-92</v>
          </cell>
          <cell r="F911" t="str">
            <v>JFU</v>
          </cell>
          <cell r="G911" t="str">
            <v>00</v>
          </cell>
          <cell r="H911" t="str">
            <v>III/a</v>
          </cell>
          <cell r="I911" t="str">
            <v>P3K</v>
          </cell>
          <cell r="K911" t="str">
            <v>YA</v>
          </cell>
          <cell r="M911" t="str">
            <v>NOOR LATIFAH</v>
          </cell>
          <cell r="N911" t="str">
            <v>122</v>
          </cell>
          <cell r="O911" t="str">
            <v>BPD KALSEL</v>
          </cell>
          <cell r="P911" t="str">
            <v>815663521731000</v>
          </cell>
          <cell r="Q911" t="str">
            <v>0010301458076</v>
          </cell>
          <cell r="R911" t="str">
            <v>K3</v>
          </cell>
          <cell r="S911">
            <v>2</v>
          </cell>
          <cell r="T911">
            <v>1</v>
          </cell>
          <cell r="U911" t="str">
            <v>3</v>
          </cell>
          <cell r="V911">
            <v>2966500</v>
          </cell>
          <cell r="W911">
            <v>296650</v>
          </cell>
          <cell r="X911">
            <v>118660</v>
          </cell>
          <cell r="Y911">
            <v>415310</v>
          </cell>
          <cell r="Z911">
            <v>0</v>
          </cell>
          <cell r="AA911">
            <v>0</v>
          </cell>
          <cell r="AB911">
            <v>0</v>
          </cell>
          <cell r="AC911">
            <v>185000</v>
          </cell>
          <cell r="AD911">
            <v>289680</v>
          </cell>
          <cell r="AE911">
            <v>0</v>
          </cell>
          <cell r="AF911">
            <v>87</v>
          </cell>
          <cell r="AG911">
            <v>142672</v>
          </cell>
          <cell r="AH911">
            <v>7120</v>
          </cell>
          <cell r="AI911">
            <v>21359</v>
          </cell>
          <cell r="AJ911">
            <v>109909</v>
          </cell>
          <cell r="AK911" t="str">
            <v>0</v>
          </cell>
          <cell r="AL911">
            <v>35668</v>
          </cell>
          <cell r="AM911">
            <v>0</v>
          </cell>
          <cell r="AN911" t="str">
            <v>0</v>
          </cell>
          <cell r="AO911">
            <v>316728</v>
          </cell>
          <cell r="AP911">
            <v>3711000</v>
          </cell>
          <cell r="AQ911">
            <v>0</v>
          </cell>
          <cell r="AR911">
            <v>0</v>
          </cell>
          <cell r="AS911" t="str">
            <v>0</v>
          </cell>
          <cell r="AT911" t="str">
            <v>0</v>
          </cell>
          <cell r="AU911" t="str">
            <v>062</v>
          </cell>
          <cell r="AV911" t="str">
            <v>DINAS PENDIDIKAN - PPPK</v>
          </cell>
          <cell r="AW911" t="str">
            <v>SMP NEGERI 21</v>
          </cell>
          <cell r="AX911" t="str">
            <v>SMP-21</v>
          </cell>
        </row>
        <row r="912">
          <cell r="A912" t="str">
            <v>197508102022212009</v>
          </cell>
          <cell r="B912" t="str">
            <v>SRIYANA, S.Sos.</v>
          </cell>
          <cell r="C912" t="str">
            <v>6371025008750011</v>
          </cell>
          <cell r="D912" t="str">
            <v>10-Aug-75</v>
          </cell>
          <cell r="F912" t="str">
            <v>JFU</v>
          </cell>
          <cell r="G912" t="str">
            <v>00</v>
          </cell>
          <cell r="H912" t="str">
            <v>III/a</v>
          </cell>
          <cell r="I912" t="str">
            <v>P3K</v>
          </cell>
          <cell r="K912" t="str">
            <v>YA</v>
          </cell>
          <cell r="L912" t="str">
            <v/>
          </cell>
          <cell r="M912" t="str">
            <v>SALAHUDDIN</v>
          </cell>
          <cell r="N912" t="str">
            <v>122</v>
          </cell>
          <cell r="O912" t="str">
            <v>BPD KALSEL</v>
          </cell>
          <cell r="P912" t="str">
            <v>163503469731000</v>
          </cell>
          <cell r="Q912" t="str">
            <v>0010301146718</v>
          </cell>
          <cell r="R912" t="str">
            <v>K3</v>
          </cell>
          <cell r="S912">
            <v>2</v>
          </cell>
          <cell r="T912">
            <v>1</v>
          </cell>
          <cell r="U912" t="str">
            <v>3</v>
          </cell>
          <cell r="V912">
            <v>2966500</v>
          </cell>
          <cell r="W912">
            <v>296650</v>
          </cell>
          <cell r="X912">
            <v>118660</v>
          </cell>
          <cell r="Y912">
            <v>415310</v>
          </cell>
          <cell r="Z912">
            <v>0</v>
          </cell>
          <cell r="AA912">
            <v>0</v>
          </cell>
          <cell r="AB912">
            <v>0</v>
          </cell>
          <cell r="AC912">
            <v>185000</v>
          </cell>
          <cell r="AD912">
            <v>289680</v>
          </cell>
          <cell r="AE912">
            <v>0</v>
          </cell>
          <cell r="AF912">
            <v>87</v>
          </cell>
          <cell r="AG912">
            <v>142672</v>
          </cell>
          <cell r="AH912">
            <v>7120</v>
          </cell>
          <cell r="AI912">
            <v>21359</v>
          </cell>
          <cell r="AJ912">
            <v>109909</v>
          </cell>
          <cell r="AK912" t="str">
            <v>0</v>
          </cell>
          <cell r="AL912">
            <v>35668</v>
          </cell>
          <cell r="AM912">
            <v>0</v>
          </cell>
          <cell r="AN912" t="str">
            <v>0</v>
          </cell>
          <cell r="AO912">
            <v>316728</v>
          </cell>
          <cell r="AP912">
            <v>3711000</v>
          </cell>
          <cell r="AQ912">
            <v>0</v>
          </cell>
          <cell r="AR912">
            <v>0</v>
          </cell>
          <cell r="AS912" t="str">
            <v>0</v>
          </cell>
          <cell r="AT912" t="str">
            <v>0</v>
          </cell>
          <cell r="AU912" t="str">
            <v>062</v>
          </cell>
          <cell r="AV912" t="str">
            <v>DINAS PENDIDIKAN - PPPK</v>
          </cell>
          <cell r="AW912" t="str">
            <v>SMP NEGERI 22</v>
          </cell>
          <cell r="AX912" t="str">
            <v>SMP-22</v>
          </cell>
        </row>
        <row r="913">
          <cell r="A913" t="str">
            <v>199008212022212007</v>
          </cell>
          <cell r="B913" t="str">
            <v>NELLY MERIYANTI, S.Pd</v>
          </cell>
          <cell r="C913" t="str">
            <v>6371046108900013</v>
          </cell>
          <cell r="D913" t="str">
            <v>21-Aug-90</v>
          </cell>
          <cell r="F913" t="str">
            <v>JFU</v>
          </cell>
          <cell r="G913" t="str">
            <v>00</v>
          </cell>
          <cell r="H913" t="str">
            <v>III/a</v>
          </cell>
          <cell r="I913" t="str">
            <v>P3K</v>
          </cell>
          <cell r="K913" t="str">
            <v>YA</v>
          </cell>
          <cell r="L913" t="str">
            <v/>
          </cell>
          <cell r="M913" t="str">
            <v>ASWIN</v>
          </cell>
          <cell r="N913" t="str">
            <v>122</v>
          </cell>
          <cell r="O913" t="str">
            <v>BPD KALSEL</v>
          </cell>
          <cell r="P913" t="str">
            <v>752416594731000</v>
          </cell>
          <cell r="Q913" t="str">
            <v>0010301405326</v>
          </cell>
          <cell r="R913" t="str">
            <v>K1</v>
          </cell>
          <cell r="S913">
            <v>0</v>
          </cell>
          <cell r="T913">
            <v>1</v>
          </cell>
          <cell r="U913" t="str">
            <v>1</v>
          </cell>
          <cell r="V913">
            <v>2966500</v>
          </cell>
          <cell r="W913">
            <v>296650</v>
          </cell>
          <cell r="X913">
            <v>0</v>
          </cell>
          <cell r="Y913">
            <v>296650</v>
          </cell>
          <cell r="Z913">
            <v>0</v>
          </cell>
          <cell r="AA913">
            <v>0</v>
          </cell>
          <cell r="AB913">
            <v>0</v>
          </cell>
          <cell r="AC913">
            <v>185000</v>
          </cell>
          <cell r="AD913">
            <v>144840</v>
          </cell>
          <cell r="AE913">
            <v>0</v>
          </cell>
          <cell r="AF913">
            <v>44</v>
          </cell>
          <cell r="AG913">
            <v>137926</v>
          </cell>
          <cell r="AH913">
            <v>7120</v>
          </cell>
          <cell r="AI913">
            <v>21359</v>
          </cell>
          <cell r="AJ913">
            <v>106052</v>
          </cell>
          <cell r="AK913" t="str">
            <v>0</v>
          </cell>
          <cell r="AL913">
            <v>34482</v>
          </cell>
          <cell r="AM913">
            <v>0</v>
          </cell>
          <cell r="AN913" t="str">
            <v>0</v>
          </cell>
          <cell r="AO913">
            <v>306939</v>
          </cell>
          <cell r="AP913">
            <v>3452500</v>
          </cell>
          <cell r="AQ913">
            <v>0</v>
          </cell>
          <cell r="AR913">
            <v>0</v>
          </cell>
          <cell r="AS913" t="str">
            <v>0</v>
          </cell>
          <cell r="AT913" t="str">
            <v>0</v>
          </cell>
          <cell r="AU913" t="str">
            <v>062</v>
          </cell>
          <cell r="AV913" t="str">
            <v>DINAS PENDIDIKAN - PPPK</v>
          </cell>
          <cell r="AW913" t="str">
            <v>SMP NEGERI 22</v>
          </cell>
          <cell r="AX913" t="str">
            <v>SMP-22</v>
          </cell>
        </row>
        <row r="914">
          <cell r="A914" t="str">
            <v>196911102022212005</v>
          </cell>
          <cell r="B914" t="str">
            <v>NORKASPAH, S.Pd</v>
          </cell>
          <cell r="C914" t="str">
            <v>6371015011690016</v>
          </cell>
          <cell r="D914" t="str">
            <v>10-Nov-69</v>
          </cell>
          <cell r="F914" t="str">
            <v>JFU</v>
          </cell>
          <cell r="G914" t="str">
            <v>00</v>
          </cell>
          <cell r="H914" t="str">
            <v>III/a</v>
          </cell>
          <cell r="I914" t="str">
            <v>P3K</v>
          </cell>
          <cell r="K914" t="str">
            <v>YA</v>
          </cell>
          <cell r="M914" t="str">
            <v>SYAHRUJI</v>
          </cell>
          <cell r="N914" t="str">
            <v>122</v>
          </cell>
          <cell r="O914" t="str">
            <v>BPD KALSEL</v>
          </cell>
          <cell r="P914" t="str">
            <v>167322023731000</v>
          </cell>
          <cell r="Q914" t="str">
            <v>0010301123438</v>
          </cell>
          <cell r="R914" t="str">
            <v>K3</v>
          </cell>
          <cell r="S914">
            <v>2</v>
          </cell>
          <cell r="T914">
            <v>1</v>
          </cell>
          <cell r="U914" t="str">
            <v>3</v>
          </cell>
          <cell r="V914">
            <v>2966500</v>
          </cell>
          <cell r="W914">
            <v>296650</v>
          </cell>
          <cell r="X914">
            <v>118660</v>
          </cell>
          <cell r="Y914">
            <v>415310</v>
          </cell>
          <cell r="Z914">
            <v>0</v>
          </cell>
          <cell r="AA914">
            <v>0</v>
          </cell>
          <cell r="AB914">
            <v>0</v>
          </cell>
          <cell r="AC914">
            <v>185000</v>
          </cell>
          <cell r="AD914">
            <v>289680</v>
          </cell>
          <cell r="AE914">
            <v>0</v>
          </cell>
          <cell r="AF914">
            <v>87</v>
          </cell>
          <cell r="AG914">
            <v>142672</v>
          </cell>
          <cell r="AH914">
            <v>7120</v>
          </cell>
          <cell r="AI914">
            <v>21359</v>
          </cell>
          <cell r="AJ914">
            <v>109909</v>
          </cell>
          <cell r="AK914" t="str">
            <v>0</v>
          </cell>
          <cell r="AL914">
            <v>35668</v>
          </cell>
          <cell r="AM914">
            <v>0</v>
          </cell>
          <cell r="AN914" t="str">
            <v>0</v>
          </cell>
          <cell r="AO914">
            <v>316728</v>
          </cell>
          <cell r="AP914">
            <v>3711000</v>
          </cell>
          <cell r="AQ914">
            <v>0</v>
          </cell>
          <cell r="AR914">
            <v>0</v>
          </cell>
          <cell r="AS914" t="str">
            <v>0</v>
          </cell>
          <cell r="AT914" t="str">
            <v>0</v>
          </cell>
          <cell r="AU914" t="str">
            <v>062</v>
          </cell>
          <cell r="AV914" t="str">
            <v>DINAS PENDIDIKAN - PPPK</v>
          </cell>
          <cell r="AW914" t="str">
            <v>SMP NEGERI 23</v>
          </cell>
          <cell r="AX914" t="str">
            <v>SMP-23</v>
          </cell>
        </row>
        <row r="915">
          <cell r="A915" t="str">
            <v>199203212022212007</v>
          </cell>
          <cell r="B915" t="str">
            <v>LAEILLA QAMARIAH, S.Pd.I</v>
          </cell>
          <cell r="C915" t="str">
            <v>6303026103920006</v>
          </cell>
          <cell r="D915" t="str">
            <v>21-Mar-92</v>
          </cell>
          <cell r="F915" t="str">
            <v>JFU</v>
          </cell>
          <cell r="G915" t="str">
            <v>00</v>
          </cell>
          <cell r="H915" t="str">
            <v>III/a</v>
          </cell>
          <cell r="I915" t="str">
            <v>P3K</v>
          </cell>
          <cell r="K915" t="str">
            <v>TIDAK</v>
          </cell>
          <cell r="N915" t="str">
            <v>122</v>
          </cell>
          <cell r="O915" t="str">
            <v>BPD KALSEL</v>
          </cell>
          <cell r="P915" t="str">
            <v>720205616732000</v>
          </cell>
          <cell r="Q915" t="str">
            <v>0010301357516</v>
          </cell>
          <cell r="R915" t="str">
            <v>T1</v>
          </cell>
          <cell r="S915">
            <v>1</v>
          </cell>
          <cell r="T915">
            <v>0</v>
          </cell>
          <cell r="U915" t="str">
            <v>1</v>
          </cell>
          <cell r="V915">
            <v>2966500</v>
          </cell>
          <cell r="W915">
            <v>0</v>
          </cell>
          <cell r="X915">
            <v>59330</v>
          </cell>
          <cell r="Y915">
            <v>59330</v>
          </cell>
          <cell r="Z915">
            <v>0</v>
          </cell>
          <cell r="AA915">
            <v>0</v>
          </cell>
          <cell r="AB915">
            <v>0</v>
          </cell>
          <cell r="AC915">
            <v>185000</v>
          </cell>
          <cell r="AD915">
            <v>144840</v>
          </cell>
          <cell r="AE915">
            <v>0</v>
          </cell>
          <cell r="AF915">
            <v>77</v>
          </cell>
          <cell r="AG915">
            <v>128433</v>
          </cell>
          <cell r="AH915">
            <v>7120</v>
          </cell>
          <cell r="AI915">
            <v>21359</v>
          </cell>
          <cell r="AJ915">
            <v>98339</v>
          </cell>
          <cell r="AK915" t="str">
            <v>0</v>
          </cell>
          <cell r="AL915">
            <v>32108</v>
          </cell>
          <cell r="AM915">
            <v>0</v>
          </cell>
          <cell r="AN915" t="str">
            <v>0</v>
          </cell>
          <cell r="AO915">
            <v>287359</v>
          </cell>
          <cell r="AP915">
            <v>3225300</v>
          </cell>
          <cell r="AQ915">
            <v>0</v>
          </cell>
          <cell r="AR915">
            <v>0</v>
          </cell>
          <cell r="AS915" t="str">
            <v>0</v>
          </cell>
          <cell r="AT915" t="str">
            <v>0</v>
          </cell>
          <cell r="AU915" t="str">
            <v>062</v>
          </cell>
          <cell r="AV915" t="str">
            <v>DINAS PENDIDIKAN - PPPK</v>
          </cell>
          <cell r="AW915" t="str">
            <v>SMP NEGERI 23</v>
          </cell>
          <cell r="AX915" t="str">
            <v>SMP-23</v>
          </cell>
        </row>
        <row r="916">
          <cell r="A916" t="str">
            <v>199206182022212005</v>
          </cell>
          <cell r="B916" t="str">
            <v>IRNA FITRIANA, S.Pd</v>
          </cell>
          <cell r="C916" t="str">
            <v>6371045806920006</v>
          </cell>
          <cell r="D916" t="str">
            <v>18-Jun-92</v>
          </cell>
          <cell r="F916" t="str">
            <v>JFU</v>
          </cell>
          <cell r="G916" t="str">
            <v>00</v>
          </cell>
          <cell r="H916" t="str">
            <v>III/a</v>
          </cell>
          <cell r="I916" t="str">
            <v>P3K</v>
          </cell>
          <cell r="K916" t="str">
            <v>TIDAK</v>
          </cell>
          <cell r="N916" t="str">
            <v>122</v>
          </cell>
          <cell r="O916" t="str">
            <v>BPD KALSEL</v>
          </cell>
          <cell r="P916" t="str">
            <v>720073881731000</v>
          </cell>
          <cell r="Q916" t="str">
            <v>0010301357554</v>
          </cell>
          <cell r="R916" t="str">
            <v>T0</v>
          </cell>
          <cell r="S916">
            <v>0</v>
          </cell>
          <cell r="T916">
            <v>0</v>
          </cell>
          <cell r="U916" t="str">
            <v>0</v>
          </cell>
          <cell r="V916">
            <v>2966500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185000</v>
          </cell>
          <cell r="AD916">
            <v>72420</v>
          </cell>
          <cell r="AE916">
            <v>0</v>
          </cell>
          <cell r="AF916">
            <v>6</v>
          </cell>
          <cell r="AG916">
            <v>126060</v>
          </cell>
          <cell r="AH916">
            <v>7120</v>
          </cell>
          <cell r="AI916">
            <v>21359</v>
          </cell>
          <cell r="AJ916">
            <v>96411</v>
          </cell>
          <cell r="AK916" t="str">
            <v>0</v>
          </cell>
          <cell r="AL916">
            <v>31515</v>
          </cell>
          <cell r="AM916">
            <v>0</v>
          </cell>
          <cell r="AN916" t="str">
            <v>0</v>
          </cell>
          <cell r="AO916">
            <v>282465</v>
          </cell>
          <cell r="AP916">
            <v>3096000</v>
          </cell>
          <cell r="AQ916">
            <v>0</v>
          </cell>
          <cell r="AR916">
            <v>0</v>
          </cell>
          <cell r="AS916" t="str">
            <v>0</v>
          </cell>
          <cell r="AT916" t="str">
            <v>0</v>
          </cell>
          <cell r="AU916" t="str">
            <v>062</v>
          </cell>
          <cell r="AV916" t="str">
            <v>DINAS PENDIDIKAN - PPPK</v>
          </cell>
          <cell r="AW916" t="str">
            <v>SMP NEGERI 23</v>
          </cell>
          <cell r="AX916" t="str">
            <v>SMP-23</v>
          </cell>
        </row>
        <row r="917">
          <cell r="A917" t="str">
            <v>199311102022212011</v>
          </cell>
          <cell r="B917" t="str">
            <v>PUTERI HAFIZATUN NI'MAH, S.Pd</v>
          </cell>
          <cell r="C917" t="str">
            <v>6371025011930008</v>
          </cell>
          <cell r="D917" t="str">
            <v>10-Nov-93</v>
          </cell>
          <cell r="F917" t="str">
            <v>JFU</v>
          </cell>
          <cell r="G917" t="str">
            <v>00</v>
          </cell>
          <cell r="H917" t="str">
            <v>III/a</v>
          </cell>
          <cell r="I917" t="str">
            <v>P3K</v>
          </cell>
          <cell r="K917" t="str">
            <v>TIDAK</v>
          </cell>
          <cell r="N917" t="str">
            <v>122</v>
          </cell>
          <cell r="O917" t="str">
            <v>BPD KALSEL</v>
          </cell>
          <cell r="P917" t="str">
            <v>849361738731000</v>
          </cell>
          <cell r="Q917" t="str">
            <v>3200582283</v>
          </cell>
          <cell r="R917" t="str">
            <v>T0</v>
          </cell>
          <cell r="S917">
            <v>0</v>
          </cell>
          <cell r="T917">
            <v>0</v>
          </cell>
          <cell r="U917" t="str">
            <v>0</v>
          </cell>
          <cell r="V917">
            <v>2966500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185000</v>
          </cell>
          <cell r="AD917">
            <v>72420</v>
          </cell>
          <cell r="AE917">
            <v>0</v>
          </cell>
          <cell r="AF917">
            <v>6</v>
          </cell>
          <cell r="AG917">
            <v>126060</v>
          </cell>
          <cell r="AH917">
            <v>7120</v>
          </cell>
          <cell r="AI917">
            <v>21359</v>
          </cell>
          <cell r="AJ917">
            <v>96411</v>
          </cell>
          <cell r="AK917" t="str">
            <v>0</v>
          </cell>
          <cell r="AL917">
            <v>31515</v>
          </cell>
          <cell r="AM917">
            <v>0</v>
          </cell>
          <cell r="AN917" t="str">
            <v>0</v>
          </cell>
          <cell r="AO917">
            <v>282465</v>
          </cell>
          <cell r="AP917">
            <v>3096000</v>
          </cell>
          <cell r="AQ917">
            <v>0</v>
          </cell>
          <cell r="AR917">
            <v>0</v>
          </cell>
          <cell r="AS917" t="str">
            <v>0</v>
          </cell>
          <cell r="AT917" t="str">
            <v>0</v>
          </cell>
          <cell r="AU917" t="str">
            <v>062</v>
          </cell>
          <cell r="AV917" t="str">
            <v>DINAS PENDIDIKAN - PPPK</v>
          </cell>
          <cell r="AW917" t="str">
            <v>SMP NEGERI 23</v>
          </cell>
          <cell r="AX917" t="str">
            <v>SMP-23</v>
          </cell>
        </row>
        <row r="918">
          <cell r="A918" t="str">
            <v>199508152022211003</v>
          </cell>
          <cell r="B918" t="str">
            <v>MUHAMMAD EMAS AGUS YASIR, S.Kom</v>
          </cell>
          <cell r="C918" t="str">
            <v>6371011508950007</v>
          </cell>
          <cell r="D918" t="str">
            <v>15-Aug-95</v>
          </cell>
          <cell r="F918" t="str">
            <v>JFU</v>
          </cell>
          <cell r="G918" t="str">
            <v>00</v>
          </cell>
          <cell r="H918" t="str">
            <v>III/a</v>
          </cell>
          <cell r="I918" t="str">
            <v>P3K</v>
          </cell>
          <cell r="K918" t="str">
            <v>TIDAK</v>
          </cell>
          <cell r="N918" t="str">
            <v>122</v>
          </cell>
          <cell r="O918" t="str">
            <v>BPD KALSEL</v>
          </cell>
          <cell r="P918" t="str">
            <v>821881901731000</v>
          </cell>
          <cell r="Q918" t="str">
            <v>0010301000477</v>
          </cell>
          <cell r="R918" t="str">
            <v>T0</v>
          </cell>
          <cell r="S918">
            <v>0</v>
          </cell>
          <cell r="T918">
            <v>0</v>
          </cell>
          <cell r="U918" t="str">
            <v>0</v>
          </cell>
          <cell r="V918">
            <v>2966500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185000</v>
          </cell>
          <cell r="AD918">
            <v>72420</v>
          </cell>
          <cell r="AE918">
            <v>0</v>
          </cell>
          <cell r="AF918">
            <v>6</v>
          </cell>
          <cell r="AG918">
            <v>126060</v>
          </cell>
          <cell r="AH918">
            <v>7120</v>
          </cell>
          <cell r="AI918">
            <v>21359</v>
          </cell>
          <cell r="AJ918">
            <v>96411</v>
          </cell>
          <cell r="AK918" t="str">
            <v>0</v>
          </cell>
          <cell r="AL918">
            <v>31515</v>
          </cell>
          <cell r="AM918">
            <v>0</v>
          </cell>
          <cell r="AN918" t="str">
            <v>0</v>
          </cell>
          <cell r="AO918">
            <v>282465</v>
          </cell>
          <cell r="AP918">
            <v>3096000</v>
          </cell>
          <cell r="AQ918">
            <v>0</v>
          </cell>
          <cell r="AR918">
            <v>0</v>
          </cell>
          <cell r="AS918" t="str">
            <v>0</v>
          </cell>
          <cell r="AT918" t="str">
            <v>0</v>
          </cell>
          <cell r="AU918" t="str">
            <v>062</v>
          </cell>
          <cell r="AV918" t="str">
            <v>DINAS PENDIDIKAN - PPPK</v>
          </cell>
          <cell r="AW918" t="str">
            <v>SMP NEGERI 23</v>
          </cell>
          <cell r="AX918" t="str">
            <v>SMP-23</v>
          </cell>
        </row>
        <row r="919">
          <cell r="A919" t="str">
            <v>197102132022211001</v>
          </cell>
          <cell r="B919" t="str">
            <v>WAHYUDI, S.Pd</v>
          </cell>
          <cell r="C919" t="str">
            <v>6371041302710003</v>
          </cell>
          <cell r="D919" t="str">
            <v>13-Feb-71</v>
          </cell>
          <cell r="F919" t="str">
            <v>JFU</v>
          </cell>
          <cell r="G919" t="str">
            <v>00</v>
          </cell>
          <cell r="H919" t="str">
            <v>III/a</v>
          </cell>
          <cell r="I919" t="str">
            <v>P3K</v>
          </cell>
          <cell r="K919" t="str">
            <v>TIDAK</v>
          </cell>
          <cell r="N919" t="str">
            <v>122</v>
          </cell>
          <cell r="O919" t="str">
            <v>BPD KALSEL</v>
          </cell>
          <cell r="P919" t="str">
            <v>163018955731000</v>
          </cell>
          <cell r="Q919" t="str">
            <v>0010301357166</v>
          </cell>
          <cell r="R919" t="str">
            <v>T0</v>
          </cell>
          <cell r="S919">
            <v>0</v>
          </cell>
          <cell r="T919">
            <v>0</v>
          </cell>
          <cell r="U919" t="str">
            <v>0</v>
          </cell>
          <cell r="V919">
            <v>2966500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185000</v>
          </cell>
          <cell r="AD919">
            <v>72420</v>
          </cell>
          <cell r="AE919">
            <v>0</v>
          </cell>
          <cell r="AF919">
            <v>6</v>
          </cell>
          <cell r="AG919">
            <v>126060</v>
          </cell>
          <cell r="AH919">
            <v>7120</v>
          </cell>
          <cell r="AI919">
            <v>21359</v>
          </cell>
          <cell r="AJ919">
            <v>96411</v>
          </cell>
          <cell r="AK919" t="str">
            <v>0</v>
          </cell>
          <cell r="AL919">
            <v>31515</v>
          </cell>
          <cell r="AM919">
            <v>0</v>
          </cell>
          <cell r="AN919" t="str">
            <v>0</v>
          </cell>
          <cell r="AO919">
            <v>282465</v>
          </cell>
          <cell r="AP919">
            <v>3096000</v>
          </cell>
          <cell r="AQ919">
            <v>0</v>
          </cell>
          <cell r="AR919">
            <v>0</v>
          </cell>
          <cell r="AS919" t="str">
            <v>0</v>
          </cell>
          <cell r="AT919" t="str">
            <v>0</v>
          </cell>
          <cell r="AU919" t="str">
            <v>062</v>
          </cell>
          <cell r="AV919" t="str">
            <v>DINAS PENDIDIKAN - PPPK</v>
          </cell>
          <cell r="AW919" t="str">
            <v>SMP NEGERI 24</v>
          </cell>
          <cell r="AX919" t="str">
            <v>SMP-24</v>
          </cell>
        </row>
        <row r="920">
          <cell r="A920" t="str">
            <v>198912082022212011</v>
          </cell>
          <cell r="B920" t="str">
            <v>GT. AWWALIYAH, S.Pd</v>
          </cell>
          <cell r="C920" t="str">
            <v>6371044812890003</v>
          </cell>
          <cell r="D920" t="str">
            <v>08-Dec-89</v>
          </cell>
          <cell r="F920" t="str">
            <v>JFU</v>
          </cell>
          <cell r="G920" t="str">
            <v>00</v>
          </cell>
          <cell r="H920" t="str">
            <v>III/a</v>
          </cell>
          <cell r="I920" t="str">
            <v>P3K</v>
          </cell>
          <cell r="K920" t="str">
            <v>YA</v>
          </cell>
          <cell r="M920" t="str">
            <v>ACHMAD NAWAWI</v>
          </cell>
          <cell r="N920" t="str">
            <v>122</v>
          </cell>
          <cell r="O920" t="str">
            <v>BPD KALSEL</v>
          </cell>
          <cell r="P920" t="str">
            <v>705793933731000</v>
          </cell>
          <cell r="Q920" t="str">
            <v>3200582337</v>
          </cell>
          <cell r="R920" t="str">
            <v>K2</v>
          </cell>
          <cell r="S920">
            <v>1</v>
          </cell>
          <cell r="T920">
            <v>1</v>
          </cell>
          <cell r="U920" t="str">
            <v>2</v>
          </cell>
          <cell r="V920">
            <v>2966500</v>
          </cell>
          <cell r="W920">
            <v>296650</v>
          </cell>
          <cell r="X920">
            <v>59330</v>
          </cell>
          <cell r="Y920">
            <v>355980</v>
          </cell>
          <cell r="Z920">
            <v>0</v>
          </cell>
          <cell r="AA920">
            <v>0</v>
          </cell>
          <cell r="AB920">
            <v>0</v>
          </cell>
          <cell r="AC920">
            <v>185000</v>
          </cell>
          <cell r="AD920">
            <v>217260</v>
          </cell>
          <cell r="AE920">
            <v>0</v>
          </cell>
          <cell r="AF920">
            <v>16</v>
          </cell>
          <cell r="AG920">
            <v>140299</v>
          </cell>
          <cell r="AH920">
            <v>7120</v>
          </cell>
          <cell r="AI920">
            <v>21359</v>
          </cell>
          <cell r="AJ920">
            <v>107981</v>
          </cell>
          <cell r="AK920" t="str">
            <v>0</v>
          </cell>
          <cell r="AL920">
            <v>35075</v>
          </cell>
          <cell r="AM920">
            <v>0</v>
          </cell>
          <cell r="AN920" t="str">
            <v>0</v>
          </cell>
          <cell r="AO920">
            <v>311834</v>
          </cell>
          <cell r="AP920">
            <v>3581700</v>
          </cell>
          <cell r="AQ920">
            <v>0</v>
          </cell>
          <cell r="AR920">
            <v>0</v>
          </cell>
          <cell r="AS920" t="str">
            <v>0</v>
          </cell>
          <cell r="AT920" t="str">
            <v>0</v>
          </cell>
          <cell r="AU920" t="str">
            <v>062</v>
          </cell>
          <cell r="AV920" t="str">
            <v>DINAS PENDIDIKAN - PPPK</v>
          </cell>
          <cell r="AW920" t="str">
            <v>SMP NEGERI 24</v>
          </cell>
          <cell r="AX920" t="str">
            <v>SMP-24</v>
          </cell>
        </row>
        <row r="921">
          <cell r="A921" t="str">
            <v>199209062022212007</v>
          </cell>
          <cell r="B921" t="str">
            <v>MAULIDAH, S.Pd</v>
          </cell>
          <cell r="C921" t="str">
            <v>6371044609920003</v>
          </cell>
          <cell r="D921" t="str">
            <v>06-Sep-92</v>
          </cell>
          <cell r="F921" t="str">
            <v>JFU</v>
          </cell>
          <cell r="G921" t="str">
            <v>00</v>
          </cell>
          <cell r="H921" t="str">
            <v>III/a</v>
          </cell>
          <cell r="I921" t="str">
            <v>P3K</v>
          </cell>
          <cell r="K921" t="str">
            <v>TIDAK</v>
          </cell>
          <cell r="N921" t="str">
            <v>122</v>
          </cell>
          <cell r="O921" t="str">
            <v>BPD KALSEL</v>
          </cell>
          <cell r="P921" t="str">
            <v>847624152731000</v>
          </cell>
          <cell r="Q921" t="str">
            <v>0010301405577</v>
          </cell>
          <cell r="R921" t="str">
            <v>T0</v>
          </cell>
          <cell r="S921">
            <v>0</v>
          </cell>
          <cell r="T921">
            <v>0</v>
          </cell>
          <cell r="U921" t="str">
            <v>0</v>
          </cell>
          <cell r="V921">
            <v>2966500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185000</v>
          </cell>
          <cell r="AD921">
            <v>72420</v>
          </cell>
          <cell r="AE921">
            <v>0</v>
          </cell>
          <cell r="AF921">
            <v>6</v>
          </cell>
          <cell r="AG921">
            <v>126060</v>
          </cell>
          <cell r="AH921">
            <v>7120</v>
          </cell>
          <cell r="AI921">
            <v>21359</v>
          </cell>
          <cell r="AJ921">
            <v>96411</v>
          </cell>
          <cell r="AK921" t="str">
            <v>0</v>
          </cell>
          <cell r="AL921">
            <v>31515</v>
          </cell>
          <cell r="AM921">
            <v>0</v>
          </cell>
          <cell r="AN921" t="str">
            <v>0</v>
          </cell>
          <cell r="AO921">
            <v>282465</v>
          </cell>
          <cell r="AP921">
            <v>3096000</v>
          </cell>
          <cell r="AQ921">
            <v>0</v>
          </cell>
          <cell r="AR921">
            <v>0</v>
          </cell>
          <cell r="AS921" t="str">
            <v>0</v>
          </cell>
          <cell r="AT921" t="str">
            <v>0</v>
          </cell>
          <cell r="AU921" t="str">
            <v>062</v>
          </cell>
          <cell r="AV921" t="str">
            <v>DINAS PENDIDIKAN - PPPK</v>
          </cell>
          <cell r="AW921" t="str">
            <v>SMP NEGERI 24</v>
          </cell>
          <cell r="AX921" t="str">
            <v>SMP-24</v>
          </cell>
        </row>
        <row r="922">
          <cell r="A922" t="str">
            <v>199307032022212005</v>
          </cell>
          <cell r="B922" t="str">
            <v>NUR ZAKIYAH ARINA SABILI, S.Pd.</v>
          </cell>
          <cell r="C922" t="str">
            <v>6371044307930006</v>
          </cell>
          <cell r="D922" t="str">
            <v>03-Jul-93</v>
          </cell>
          <cell r="F922" t="str">
            <v>JFU</v>
          </cell>
          <cell r="G922" t="str">
            <v>00</v>
          </cell>
          <cell r="H922" t="str">
            <v>III/a</v>
          </cell>
          <cell r="I922" t="str">
            <v>P3K</v>
          </cell>
          <cell r="K922" t="str">
            <v>YA</v>
          </cell>
          <cell r="L922" t="str">
            <v/>
          </cell>
          <cell r="M922" t="str">
            <v>TAUFIQURAHMAN</v>
          </cell>
          <cell r="N922" t="str">
            <v>122</v>
          </cell>
          <cell r="O922" t="str">
            <v>BPD KALSEL</v>
          </cell>
          <cell r="P922" t="str">
            <v>844473462731000</v>
          </cell>
          <cell r="Q922" t="str">
            <v>0010301167381</v>
          </cell>
          <cell r="R922" t="str">
            <v>K3</v>
          </cell>
          <cell r="S922">
            <v>2</v>
          </cell>
          <cell r="T922">
            <v>1</v>
          </cell>
          <cell r="U922" t="str">
            <v>3</v>
          </cell>
          <cell r="V922">
            <v>2966500</v>
          </cell>
          <cell r="W922">
            <v>296650</v>
          </cell>
          <cell r="X922">
            <v>118660</v>
          </cell>
          <cell r="Y922">
            <v>415310</v>
          </cell>
          <cell r="Z922">
            <v>0</v>
          </cell>
          <cell r="AA922">
            <v>0</v>
          </cell>
          <cell r="AB922">
            <v>0</v>
          </cell>
          <cell r="AC922">
            <v>185000</v>
          </cell>
          <cell r="AD922">
            <v>289680</v>
          </cell>
          <cell r="AE922">
            <v>0</v>
          </cell>
          <cell r="AF922">
            <v>87</v>
          </cell>
          <cell r="AG922">
            <v>142672</v>
          </cell>
          <cell r="AH922">
            <v>7120</v>
          </cell>
          <cell r="AI922">
            <v>21359</v>
          </cell>
          <cell r="AJ922">
            <v>109909</v>
          </cell>
          <cell r="AK922" t="str">
            <v>0</v>
          </cell>
          <cell r="AL922">
            <v>35668</v>
          </cell>
          <cell r="AM922">
            <v>0</v>
          </cell>
          <cell r="AN922" t="str">
            <v>0</v>
          </cell>
          <cell r="AO922">
            <v>316728</v>
          </cell>
          <cell r="AP922">
            <v>3711000</v>
          </cell>
          <cell r="AQ922">
            <v>0</v>
          </cell>
          <cell r="AR922">
            <v>0</v>
          </cell>
          <cell r="AS922" t="str">
            <v>0</v>
          </cell>
          <cell r="AT922" t="str">
            <v>0</v>
          </cell>
          <cell r="AU922" t="str">
            <v>062</v>
          </cell>
          <cell r="AV922" t="str">
            <v>DINAS PENDIDIKAN - PPPK</v>
          </cell>
          <cell r="AW922" t="str">
            <v>SMP NEGERI 24</v>
          </cell>
          <cell r="AX922" t="str">
            <v>SMP-24</v>
          </cell>
        </row>
        <row r="923">
          <cell r="A923" t="str">
            <v>199511242022212004</v>
          </cell>
          <cell r="B923" t="str">
            <v>DESSY NOVIYANTI, S.Pd</v>
          </cell>
          <cell r="C923" t="str">
            <v>6371056411950003</v>
          </cell>
          <cell r="D923" t="str">
            <v>24-Nov-95</v>
          </cell>
          <cell r="F923" t="str">
            <v>JFU</v>
          </cell>
          <cell r="G923" t="str">
            <v>00</v>
          </cell>
          <cell r="H923" t="str">
            <v>III/a</v>
          </cell>
          <cell r="I923" t="str">
            <v>P3K</v>
          </cell>
          <cell r="K923" t="str">
            <v>TIDAK</v>
          </cell>
          <cell r="N923" t="str">
            <v>122</v>
          </cell>
          <cell r="O923" t="str">
            <v>BPD KALSEL</v>
          </cell>
          <cell r="P923" t="str">
            <v>924872740736000</v>
          </cell>
          <cell r="Q923" t="str">
            <v>0200309020693</v>
          </cell>
          <cell r="R923" t="str">
            <v>T0</v>
          </cell>
          <cell r="S923">
            <v>0</v>
          </cell>
          <cell r="T923">
            <v>0</v>
          </cell>
          <cell r="U923" t="str">
            <v>0</v>
          </cell>
          <cell r="V923">
            <v>2966500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185000</v>
          </cell>
          <cell r="AD923">
            <v>72420</v>
          </cell>
          <cell r="AE923">
            <v>0</v>
          </cell>
          <cell r="AF923">
            <v>6</v>
          </cell>
          <cell r="AG923">
            <v>126060</v>
          </cell>
          <cell r="AH923">
            <v>7120</v>
          </cell>
          <cell r="AI923">
            <v>21359</v>
          </cell>
          <cell r="AJ923">
            <v>96411</v>
          </cell>
          <cell r="AK923" t="str">
            <v>0</v>
          </cell>
          <cell r="AL923">
            <v>31515</v>
          </cell>
          <cell r="AM923">
            <v>0</v>
          </cell>
          <cell r="AN923" t="str">
            <v>0</v>
          </cell>
          <cell r="AO923">
            <v>282465</v>
          </cell>
          <cell r="AP923">
            <v>3096000</v>
          </cell>
          <cell r="AQ923">
            <v>0</v>
          </cell>
          <cell r="AR923">
            <v>0</v>
          </cell>
          <cell r="AS923" t="str">
            <v>0</v>
          </cell>
          <cell r="AT923" t="str">
            <v>0</v>
          </cell>
          <cell r="AU923" t="str">
            <v>062</v>
          </cell>
          <cell r="AV923" t="str">
            <v>DINAS PENDIDIKAN - PPPK</v>
          </cell>
          <cell r="AW923" t="str">
            <v>SMP NEGERI 24</v>
          </cell>
          <cell r="AX923" t="str">
            <v>SMP-24</v>
          </cell>
        </row>
        <row r="924">
          <cell r="A924" t="str">
            <v>199610162022212005</v>
          </cell>
          <cell r="B924" t="str">
            <v>NUR SYIFA RAHMI, S.Pd</v>
          </cell>
          <cell r="C924" t="str">
            <v>6371045610960006</v>
          </cell>
          <cell r="D924" t="str">
            <v>16-Oct-96</v>
          </cell>
          <cell r="F924" t="str">
            <v>JFU</v>
          </cell>
          <cell r="G924" t="str">
            <v>00</v>
          </cell>
          <cell r="H924" t="str">
            <v>III/a</v>
          </cell>
          <cell r="I924" t="str">
            <v>P3K</v>
          </cell>
          <cell r="K924" t="str">
            <v>TIDAK</v>
          </cell>
          <cell r="N924" t="str">
            <v>122</v>
          </cell>
          <cell r="O924" t="str">
            <v>BPD KALSEL</v>
          </cell>
          <cell r="P924" t="str">
            <v>650457690731000</v>
          </cell>
          <cell r="Q924" t="str">
            <v>0010301488443</v>
          </cell>
          <cell r="R924" t="str">
            <v>T0</v>
          </cell>
          <cell r="S924">
            <v>0</v>
          </cell>
          <cell r="T924">
            <v>0</v>
          </cell>
          <cell r="U924" t="str">
            <v>0</v>
          </cell>
          <cell r="V924">
            <v>2966500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185000</v>
          </cell>
          <cell r="AD924">
            <v>72420</v>
          </cell>
          <cell r="AE924">
            <v>0</v>
          </cell>
          <cell r="AF924">
            <v>6</v>
          </cell>
          <cell r="AG924">
            <v>126060</v>
          </cell>
          <cell r="AH924">
            <v>7120</v>
          </cell>
          <cell r="AI924">
            <v>21359</v>
          </cell>
          <cell r="AJ924">
            <v>96411</v>
          </cell>
          <cell r="AK924" t="str">
            <v>0</v>
          </cell>
          <cell r="AL924">
            <v>31515</v>
          </cell>
          <cell r="AM924">
            <v>0</v>
          </cell>
          <cell r="AN924" t="str">
            <v>0</v>
          </cell>
          <cell r="AO924">
            <v>282465</v>
          </cell>
          <cell r="AP924">
            <v>3096000</v>
          </cell>
          <cell r="AQ924">
            <v>0</v>
          </cell>
          <cell r="AR924">
            <v>0</v>
          </cell>
          <cell r="AS924" t="str">
            <v>0</v>
          </cell>
          <cell r="AT924" t="str">
            <v>0</v>
          </cell>
          <cell r="AU924" t="str">
            <v>062</v>
          </cell>
          <cell r="AV924" t="str">
            <v>DINAS PENDIDIKAN - PPPK</v>
          </cell>
          <cell r="AW924" t="str">
            <v>SMP NEGERI 24</v>
          </cell>
          <cell r="AX924" t="str">
            <v>SMP-24</v>
          </cell>
        </row>
        <row r="925">
          <cell r="A925" t="str">
            <v>199711282022212004</v>
          </cell>
          <cell r="B925" t="str">
            <v>ANTUNG FITRIANI, S.Pd</v>
          </cell>
          <cell r="C925" t="str">
            <v>6371046811970008</v>
          </cell>
          <cell r="D925" t="str">
            <v>28-Nov-97</v>
          </cell>
          <cell r="F925" t="str">
            <v>JFU</v>
          </cell>
          <cell r="G925" t="str">
            <v>00</v>
          </cell>
          <cell r="H925" t="str">
            <v>III/a</v>
          </cell>
          <cell r="I925" t="str">
            <v>P3K</v>
          </cell>
          <cell r="K925" t="str">
            <v>YA</v>
          </cell>
          <cell r="M925" t="str">
            <v>HERY FAJERIADI</v>
          </cell>
          <cell r="N925" t="str">
            <v>122</v>
          </cell>
          <cell r="O925" t="str">
            <v>BPD KALSEL</v>
          </cell>
          <cell r="P925" t="str">
            <v>966055089731000</v>
          </cell>
          <cell r="Q925" t="str">
            <v>3200582062</v>
          </cell>
          <cell r="R925" t="str">
            <v>K1</v>
          </cell>
          <cell r="S925">
            <v>0</v>
          </cell>
          <cell r="T925">
            <v>1</v>
          </cell>
          <cell r="U925" t="str">
            <v>1</v>
          </cell>
          <cell r="V925">
            <v>2966500</v>
          </cell>
          <cell r="W925">
            <v>296650</v>
          </cell>
          <cell r="X925">
            <v>0</v>
          </cell>
          <cell r="Y925">
            <v>296650</v>
          </cell>
          <cell r="Z925">
            <v>0</v>
          </cell>
          <cell r="AA925">
            <v>0</v>
          </cell>
          <cell r="AB925">
            <v>0</v>
          </cell>
          <cell r="AC925">
            <v>185000</v>
          </cell>
          <cell r="AD925">
            <v>144840</v>
          </cell>
          <cell r="AE925">
            <v>0</v>
          </cell>
          <cell r="AF925">
            <v>44</v>
          </cell>
          <cell r="AG925">
            <v>137926</v>
          </cell>
          <cell r="AH925">
            <v>7120</v>
          </cell>
          <cell r="AI925">
            <v>21359</v>
          </cell>
          <cell r="AJ925">
            <v>106052</v>
          </cell>
          <cell r="AK925" t="str">
            <v>0</v>
          </cell>
          <cell r="AL925">
            <v>34482</v>
          </cell>
          <cell r="AM925">
            <v>0</v>
          </cell>
          <cell r="AN925" t="str">
            <v>0</v>
          </cell>
          <cell r="AO925">
            <v>306939</v>
          </cell>
          <cell r="AP925">
            <v>3452500</v>
          </cell>
          <cell r="AQ925">
            <v>0</v>
          </cell>
          <cell r="AR925">
            <v>0</v>
          </cell>
          <cell r="AS925" t="str">
            <v>0</v>
          </cell>
          <cell r="AT925" t="str">
            <v>0</v>
          </cell>
          <cell r="AU925" t="str">
            <v>062</v>
          </cell>
          <cell r="AV925" t="str">
            <v>DINAS PENDIDIKAN - PPPK</v>
          </cell>
          <cell r="AW925" t="str">
            <v>SMP NEGERI 24</v>
          </cell>
          <cell r="AX925" t="str">
            <v>SMP-24</v>
          </cell>
        </row>
        <row r="926">
          <cell r="A926" t="str">
            <v>197305172022211003</v>
          </cell>
          <cell r="B926" t="str">
            <v>MUHAMAD RIPANI, S.Ag</v>
          </cell>
          <cell r="C926" t="str">
            <v>6371051705730006</v>
          </cell>
          <cell r="D926" t="str">
            <v>17-May-73</v>
          </cell>
          <cell r="F926" t="str">
            <v>JFU</v>
          </cell>
          <cell r="G926" t="str">
            <v>00</v>
          </cell>
          <cell r="H926" t="str">
            <v>III/a</v>
          </cell>
          <cell r="I926" t="str">
            <v>P3K</v>
          </cell>
          <cell r="K926" t="str">
            <v>YA</v>
          </cell>
          <cell r="M926" t="str">
            <v>IRMA SAVITRI.IR</v>
          </cell>
          <cell r="N926" t="str">
            <v>122</v>
          </cell>
          <cell r="O926" t="str">
            <v>BPD KALSEL</v>
          </cell>
          <cell r="P926" t="str">
            <v>147972327731000</v>
          </cell>
          <cell r="Q926" t="str">
            <v>3200518607</v>
          </cell>
          <cell r="R926" t="str">
            <v>K1</v>
          </cell>
          <cell r="S926">
            <v>0</v>
          </cell>
          <cell r="T926">
            <v>1</v>
          </cell>
          <cell r="U926" t="str">
            <v>1</v>
          </cell>
          <cell r="V926">
            <v>2966500</v>
          </cell>
          <cell r="W926">
            <v>296650</v>
          </cell>
          <cell r="X926">
            <v>0</v>
          </cell>
          <cell r="Y926">
            <v>296650</v>
          </cell>
          <cell r="Z926">
            <v>0</v>
          </cell>
          <cell r="AA926">
            <v>0</v>
          </cell>
          <cell r="AB926">
            <v>0</v>
          </cell>
          <cell r="AC926">
            <v>185000</v>
          </cell>
          <cell r="AD926">
            <v>144840</v>
          </cell>
          <cell r="AE926">
            <v>0</v>
          </cell>
          <cell r="AF926">
            <v>44</v>
          </cell>
          <cell r="AG926">
            <v>137926</v>
          </cell>
          <cell r="AH926">
            <v>7120</v>
          </cell>
          <cell r="AI926">
            <v>21359</v>
          </cell>
          <cell r="AJ926">
            <v>106052</v>
          </cell>
          <cell r="AK926" t="str">
            <v>0</v>
          </cell>
          <cell r="AL926">
            <v>34482</v>
          </cell>
          <cell r="AM926">
            <v>0</v>
          </cell>
          <cell r="AN926" t="str">
            <v>0</v>
          </cell>
          <cell r="AO926">
            <v>306939</v>
          </cell>
          <cell r="AP926">
            <v>3452500</v>
          </cell>
          <cell r="AQ926">
            <v>0</v>
          </cell>
          <cell r="AR926">
            <v>0</v>
          </cell>
          <cell r="AS926" t="str">
            <v>0</v>
          </cell>
          <cell r="AT926" t="str">
            <v>0</v>
          </cell>
          <cell r="AU926" t="str">
            <v>062</v>
          </cell>
          <cell r="AV926" t="str">
            <v>DINAS PENDIDIKAN - PPPK</v>
          </cell>
          <cell r="AW926" t="str">
            <v>SMP NEGERI 25</v>
          </cell>
          <cell r="AX926" t="str">
            <v>SMP-25</v>
          </cell>
        </row>
        <row r="927">
          <cell r="A927" t="str">
            <v>198209092022211011</v>
          </cell>
          <cell r="B927" t="str">
            <v>RAHMATULLAH, S.Pd</v>
          </cell>
          <cell r="C927" t="str">
            <v>6371010909820026</v>
          </cell>
          <cell r="D927" t="str">
            <v>09-Sep-82</v>
          </cell>
          <cell r="F927" t="str">
            <v>JFU</v>
          </cell>
          <cell r="G927" t="str">
            <v>00</v>
          </cell>
          <cell r="H927" t="str">
            <v>III/a</v>
          </cell>
          <cell r="I927" t="str">
            <v>P3K</v>
          </cell>
          <cell r="K927" t="str">
            <v>YA</v>
          </cell>
          <cell r="L927" t="str">
            <v/>
          </cell>
          <cell r="M927" t="str">
            <v>DIANA</v>
          </cell>
          <cell r="N927" t="str">
            <v>122</v>
          </cell>
          <cell r="O927" t="str">
            <v>BPD KALSEL</v>
          </cell>
          <cell r="P927" t="str">
            <v>150307551731000</v>
          </cell>
          <cell r="Q927" t="str">
            <v>0010301406411</v>
          </cell>
          <cell r="R927" t="str">
            <v>K3</v>
          </cell>
          <cell r="S927">
            <v>2</v>
          </cell>
          <cell r="T927">
            <v>1</v>
          </cell>
          <cell r="U927" t="str">
            <v>3</v>
          </cell>
          <cell r="V927">
            <v>2966500</v>
          </cell>
          <cell r="W927">
            <v>296650</v>
          </cell>
          <cell r="X927">
            <v>118660</v>
          </cell>
          <cell r="Y927">
            <v>415310</v>
          </cell>
          <cell r="Z927">
            <v>0</v>
          </cell>
          <cell r="AA927">
            <v>0</v>
          </cell>
          <cell r="AB927">
            <v>0</v>
          </cell>
          <cell r="AC927">
            <v>185000</v>
          </cell>
          <cell r="AD927">
            <v>289680</v>
          </cell>
          <cell r="AE927">
            <v>0</v>
          </cell>
          <cell r="AF927">
            <v>87</v>
          </cell>
          <cell r="AG927">
            <v>142672</v>
          </cell>
          <cell r="AH927">
            <v>7120</v>
          </cell>
          <cell r="AI927">
            <v>21359</v>
          </cell>
          <cell r="AJ927">
            <v>109909</v>
          </cell>
          <cell r="AK927" t="str">
            <v>0</v>
          </cell>
          <cell r="AL927">
            <v>35668</v>
          </cell>
          <cell r="AM927">
            <v>0</v>
          </cell>
          <cell r="AN927" t="str">
            <v>0</v>
          </cell>
          <cell r="AO927">
            <v>316728</v>
          </cell>
          <cell r="AP927">
            <v>3711000</v>
          </cell>
          <cell r="AQ927">
            <v>0</v>
          </cell>
          <cell r="AR927">
            <v>0</v>
          </cell>
          <cell r="AS927" t="str">
            <v>0</v>
          </cell>
          <cell r="AT927" t="str">
            <v>0</v>
          </cell>
          <cell r="AU927" t="str">
            <v>062</v>
          </cell>
          <cell r="AV927" t="str">
            <v>DINAS PENDIDIKAN - PPPK</v>
          </cell>
          <cell r="AW927" t="str">
            <v>SMP NEGERI 25</v>
          </cell>
          <cell r="AX927" t="str">
            <v>SMP-25</v>
          </cell>
        </row>
        <row r="928">
          <cell r="A928" t="str">
            <v>199012072022212007</v>
          </cell>
          <cell r="B928" t="str">
            <v>DESY HIDAYATILLAH, S.Pd</v>
          </cell>
          <cell r="C928" t="str">
            <v>6371034712900004</v>
          </cell>
          <cell r="D928" t="str">
            <v>07-Dec-90</v>
          </cell>
          <cell r="F928" t="str">
            <v>JFU</v>
          </cell>
          <cell r="G928" t="str">
            <v>00</v>
          </cell>
          <cell r="H928" t="str">
            <v>III/a</v>
          </cell>
          <cell r="I928" t="str">
            <v>P3K</v>
          </cell>
          <cell r="K928" t="str">
            <v>YA</v>
          </cell>
          <cell r="L928" t="str">
            <v/>
          </cell>
          <cell r="M928" t="str">
            <v>HAIRYL RAMADHAN</v>
          </cell>
          <cell r="N928" t="str">
            <v>122</v>
          </cell>
          <cell r="O928" t="str">
            <v>BPD KALSEL</v>
          </cell>
          <cell r="P928" t="str">
            <v>723614491731000</v>
          </cell>
          <cell r="Q928" t="str">
            <v>0010301207604</v>
          </cell>
          <cell r="R928" t="str">
            <v>K2</v>
          </cell>
          <cell r="S928">
            <v>1</v>
          </cell>
          <cell r="T928">
            <v>1</v>
          </cell>
          <cell r="U928" t="str">
            <v>2</v>
          </cell>
          <cell r="V928">
            <v>2966500</v>
          </cell>
          <cell r="W928">
            <v>296650</v>
          </cell>
          <cell r="X928">
            <v>59330</v>
          </cell>
          <cell r="Y928">
            <v>355980</v>
          </cell>
          <cell r="Z928">
            <v>0</v>
          </cell>
          <cell r="AA928">
            <v>0</v>
          </cell>
          <cell r="AB928">
            <v>0</v>
          </cell>
          <cell r="AC928">
            <v>185000</v>
          </cell>
          <cell r="AD928">
            <v>217260</v>
          </cell>
          <cell r="AE928">
            <v>0</v>
          </cell>
          <cell r="AF928">
            <v>16</v>
          </cell>
          <cell r="AG928">
            <v>140299</v>
          </cell>
          <cell r="AH928">
            <v>7120</v>
          </cell>
          <cell r="AI928">
            <v>21359</v>
          </cell>
          <cell r="AJ928">
            <v>107981</v>
          </cell>
          <cell r="AK928" t="str">
            <v>0</v>
          </cell>
          <cell r="AL928">
            <v>35075</v>
          </cell>
          <cell r="AM928">
            <v>0</v>
          </cell>
          <cell r="AN928" t="str">
            <v>0</v>
          </cell>
          <cell r="AO928">
            <v>311834</v>
          </cell>
          <cell r="AP928">
            <v>3581700</v>
          </cell>
          <cell r="AQ928">
            <v>0</v>
          </cell>
          <cell r="AR928">
            <v>0</v>
          </cell>
          <cell r="AS928" t="str">
            <v>0</v>
          </cell>
          <cell r="AT928" t="str">
            <v>0</v>
          </cell>
          <cell r="AU928" t="str">
            <v>062</v>
          </cell>
          <cell r="AV928" t="str">
            <v>DINAS PENDIDIKAN - PPPK</v>
          </cell>
          <cell r="AW928" t="str">
            <v>SMP NEGERI 25</v>
          </cell>
          <cell r="AX928" t="str">
            <v>SMP-25</v>
          </cell>
        </row>
        <row r="929">
          <cell r="A929" t="str">
            <v>199603312022211001</v>
          </cell>
          <cell r="B929" t="str">
            <v>MUHAMMAD RIDUAN, S.Pd</v>
          </cell>
          <cell r="C929" t="str">
            <v>6371033103960003</v>
          </cell>
          <cell r="D929" t="str">
            <v>31-Mar-96</v>
          </cell>
          <cell r="F929" t="str">
            <v>JFU</v>
          </cell>
          <cell r="G929" t="str">
            <v>00</v>
          </cell>
          <cell r="H929" t="str">
            <v>III/a</v>
          </cell>
          <cell r="I929" t="str">
            <v>P3K</v>
          </cell>
          <cell r="K929" t="str">
            <v>TIDAK</v>
          </cell>
          <cell r="N929" t="str">
            <v>122</v>
          </cell>
          <cell r="O929" t="str">
            <v>BPD KALSEL</v>
          </cell>
          <cell r="P929" t="str">
            <v>415039783731000</v>
          </cell>
          <cell r="Q929" t="str">
            <v>0010301469139</v>
          </cell>
          <cell r="R929" t="str">
            <v>T0</v>
          </cell>
          <cell r="S929">
            <v>0</v>
          </cell>
          <cell r="T929">
            <v>0</v>
          </cell>
          <cell r="U929" t="str">
            <v>0</v>
          </cell>
          <cell r="V929">
            <v>2966500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185000</v>
          </cell>
          <cell r="AD929">
            <v>72420</v>
          </cell>
          <cell r="AE929">
            <v>0</v>
          </cell>
          <cell r="AF929">
            <v>6</v>
          </cell>
          <cell r="AG929">
            <v>126060</v>
          </cell>
          <cell r="AH929">
            <v>7120</v>
          </cell>
          <cell r="AI929">
            <v>21359</v>
          </cell>
          <cell r="AJ929">
            <v>96411</v>
          </cell>
          <cell r="AK929" t="str">
            <v>0</v>
          </cell>
          <cell r="AL929">
            <v>31515</v>
          </cell>
          <cell r="AM929">
            <v>0</v>
          </cell>
          <cell r="AN929" t="str">
            <v>0</v>
          </cell>
          <cell r="AO929">
            <v>282465</v>
          </cell>
          <cell r="AP929">
            <v>3096000</v>
          </cell>
          <cell r="AQ929">
            <v>0</v>
          </cell>
          <cell r="AR929">
            <v>0</v>
          </cell>
          <cell r="AS929" t="str">
            <v>0</v>
          </cell>
          <cell r="AT929" t="str">
            <v>0</v>
          </cell>
          <cell r="AU929" t="str">
            <v>062</v>
          </cell>
          <cell r="AV929" t="str">
            <v>DINAS PENDIDIKAN - PPPK</v>
          </cell>
          <cell r="AW929" t="str">
            <v>SMP NEGERI 25</v>
          </cell>
          <cell r="AX929" t="str">
            <v>SMP-25</v>
          </cell>
        </row>
        <row r="930">
          <cell r="A930" t="str">
            <v>199705312022212004</v>
          </cell>
          <cell r="B930" t="str">
            <v>RIDHA KUSUMAWATI, S.Pd.</v>
          </cell>
          <cell r="C930" t="str">
            <v>6371057105970001</v>
          </cell>
          <cell r="D930" t="str">
            <v>31-May-97</v>
          </cell>
          <cell r="F930" t="str">
            <v>JFU</v>
          </cell>
          <cell r="G930" t="str">
            <v>00</v>
          </cell>
          <cell r="H930" t="str">
            <v>III/a</v>
          </cell>
          <cell r="I930" t="str">
            <v>P3K</v>
          </cell>
          <cell r="K930" t="str">
            <v>TIDAK</v>
          </cell>
          <cell r="N930" t="str">
            <v>122</v>
          </cell>
          <cell r="O930" t="str">
            <v>BPD KALSEL</v>
          </cell>
          <cell r="P930" t="str">
            <v>961625555736000</v>
          </cell>
          <cell r="Q930" t="str">
            <v>3200536718</v>
          </cell>
          <cell r="R930" t="str">
            <v>T0</v>
          </cell>
          <cell r="S930">
            <v>0</v>
          </cell>
          <cell r="T930">
            <v>0</v>
          </cell>
          <cell r="U930" t="str">
            <v>0</v>
          </cell>
          <cell r="V930">
            <v>2966500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185000</v>
          </cell>
          <cell r="AD930">
            <v>72420</v>
          </cell>
          <cell r="AE930">
            <v>0</v>
          </cell>
          <cell r="AF930">
            <v>6</v>
          </cell>
          <cell r="AG930">
            <v>126060</v>
          </cell>
          <cell r="AH930">
            <v>7120</v>
          </cell>
          <cell r="AI930">
            <v>21359</v>
          </cell>
          <cell r="AJ930">
            <v>96411</v>
          </cell>
          <cell r="AK930" t="str">
            <v>0</v>
          </cell>
          <cell r="AL930">
            <v>31515</v>
          </cell>
          <cell r="AM930">
            <v>0</v>
          </cell>
          <cell r="AN930" t="str">
            <v>0</v>
          </cell>
          <cell r="AO930">
            <v>282465</v>
          </cell>
          <cell r="AP930">
            <v>3096000</v>
          </cell>
          <cell r="AQ930">
            <v>0</v>
          </cell>
          <cell r="AR930">
            <v>0</v>
          </cell>
          <cell r="AS930" t="str">
            <v>0</v>
          </cell>
          <cell r="AT930" t="str">
            <v>0</v>
          </cell>
          <cell r="AU930" t="str">
            <v>062</v>
          </cell>
          <cell r="AV930" t="str">
            <v>DINAS PENDIDIKAN - PPPK</v>
          </cell>
          <cell r="AW930" t="str">
            <v>SMP NEGERI 25</v>
          </cell>
          <cell r="AX930" t="str">
            <v>SMP-25</v>
          </cell>
        </row>
        <row r="931">
          <cell r="A931" t="str">
            <v>196604162022212002</v>
          </cell>
          <cell r="B931" t="str">
            <v>Dra. RABIATUL ADAWIYAH</v>
          </cell>
          <cell r="C931" t="str">
            <v>6371045604660003</v>
          </cell>
          <cell r="D931" t="str">
            <v>16-Apr-66</v>
          </cell>
          <cell r="F931" t="str">
            <v>JFU</v>
          </cell>
          <cell r="G931" t="str">
            <v>00</v>
          </cell>
          <cell r="H931" t="str">
            <v>III/a</v>
          </cell>
          <cell r="I931" t="str">
            <v>P3K</v>
          </cell>
          <cell r="K931" t="str">
            <v>YA</v>
          </cell>
          <cell r="M931" t="str">
            <v>AH. SUFIAN</v>
          </cell>
          <cell r="N931" t="str">
            <v>122</v>
          </cell>
          <cell r="O931" t="str">
            <v>BPD KALSEL</v>
          </cell>
          <cell r="P931" t="str">
            <v>163018674731000</v>
          </cell>
          <cell r="Q931" t="str">
            <v>3200517619</v>
          </cell>
          <cell r="R931" t="str">
            <v>K2</v>
          </cell>
          <cell r="S931">
            <v>1</v>
          </cell>
          <cell r="T931">
            <v>1</v>
          </cell>
          <cell r="U931" t="str">
            <v>2</v>
          </cell>
          <cell r="V931">
            <v>2966500</v>
          </cell>
          <cell r="W931">
            <v>296650</v>
          </cell>
          <cell r="X931">
            <v>59330</v>
          </cell>
          <cell r="Y931">
            <v>355980</v>
          </cell>
          <cell r="Z931">
            <v>0</v>
          </cell>
          <cell r="AA931">
            <v>0</v>
          </cell>
          <cell r="AB931">
            <v>0</v>
          </cell>
          <cell r="AC931">
            <v>185000</v>
          </cell>
          <cell r="AD931">
            <v>217260</v>
          </cell>
          <cell r="AE931">
            <v>0</v>
          </cell>
          <cell r="AF931">
            <v>16</v>
          </cell>
          <cell r="AG931">
            <v>140299</v>
          </cell>
          <cell r="AH931">
            <v>7120</v>
          </cell>
          <cell r="AI931">
            <v>21359</v>
          </cell>
          <cell r="AJ931">
            <v>107981</v>
          </cell>
          <cell r="AK931" t="str">
            <v>0</v>
          </cell>
          <cell r="AL931">
            <v>35075</v>
          </cell>
          <cell r="AM931">
            <v>0</v>
          </cell>
          <cell r="AN931" t="str">
            <v>0</v>
          </cell>
          <cell r="AO931">
            <v>311834</v>
          </cell>
          <cell r="AP931">
            <v>3581700</v>
          </cell>
          <cell r="AQ931">
            <v>0</v>
          </cell>
          <cell r="AR931">
            <v>0</v>
          </cell>
          <cell r="AS931" t="str">
            <v>0</v>
          </cell>
          <cell r="AT931" t="str">
            <v>0</v>
          </cell>
          <cell r="AU931" t="str">
            <v>062</v>
          </cell>
          <cell r="AV931" t="str">
            <v>DINAS PENDIDIKAN - PPPK</v>
          </cell>
          <cell r="AW931" t="str">
            <v>SMP NEGERI 26</v>
          </cell>
          <cell r="AX931" t="str">
            <v>SMP-26</v>
          </cell>
        </row>
        <row r="932">
          <cell r="A932" t="str">
            <v>198503162022212016</v>
          </cell>
          <cell r="B932" t="str">
            <v>HIKMAH RINAYANTI, S.Pd</v>
          </cell>
          <cell r="C932" t="str">
            <v>6371045603850005</v>
          </cell>
          <cell r="D932" t="str">
            <v>16-Mar-85</v>
          </cell>
          <cell r="F932" t="str">
            <v>JFU</v>
          </cell>
          <cell r="G932" t="str">
            <v>00</v>
          </cell>
          <cell r="H932" t="str">
            <v>III/a</v>
          </cell>
          <cell r="I932" t="str">
            <v>P3K</v>
          </cell>
          <cell r="K932" t="str">
            <v>TIDAK</v>
          </cell>
          <cell r="N932" t="str">
            <v>122</v>
          </cell>
          <cell r="O932" t="str">
            <v>BPD KALSEL</v>
          </cell>
          <cell r="P932" t="str">
            <v>164190233731000</v>
          </cell>
          <cell r="Q932" t="str">
            <v>0200309020689</v>
          </cell>
          <cell r="R932" t="str">
            <v>T0</v>
          </cell>
          <cell r="S932">
            <v>0</v>
          </cell>
          <cell r="T932">
            <v>0</v>
          </cell>
          <cell r="U932" t="str">
            <v>0</v>
          </cell>
          <cell r="V932">
            <v>2966500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185000</v>
          </cell>
          <cell r="AD932">
            <v>72420</v>
          </cell>
          <cell r="AE932">
            <v>0</v>
          </cell>
          <cell r="AF932">
            <v>6</v>
          </cell>
          <cell r="AG932">
            <v>126060</v>
          </cell>
          <cell r="AH932">
            <v>7120</v>
          </cell>
          <cell r="AI932">
            <v>21359</v>
          </cell>
          <cell r="AJ932">
            <v>96411</v>
          </cell>
          <cell r="AK932" t="str">
            <v>0</v>
          </cell>
          <cell r="AL932">
            <v>31515</v>
          </cell>
          <cell r="AM932">
            <v>0</v>
          </cell>
          <cell r="AN932" t="str">
            <v>0</v>
          </cell>
          <cell r="AO932">
            <v>282465</v>
          </cell>
          <cell r="AP932">
            <v>3096000</v>
          </cell>
          <cell r="AQ932">
            <v>0</v>
          </cell>
          <cell r="AR932">
            <v>0</v>
          </cell>
          <cell r="AS932" t="str">
            <v>0</v>
          </cell>
          <cell r="AT932" t="str">
            <v>0</v>
          </cell>
          <cell r="AU932" t="str">
            <v>062</v>
          </cell>
          <cell r="AV932" t="str">
            <v>DINAS PENDIDIKAN - PPPK</v>
          </cell>
          <cell r="AW932" t="str">
            <v>SMP NEGERI 26</v>
          </cell>
          <cell r="AX932" t="str">
            <v>SMP-26</v>
          </cell>
        </row>
        <row r="933">
          <cell r="A933" t="str">
            <v>198908232022212007</v>
          </cell>
          <cell r="B933" t="str">
            <v>SYAUQASSALIMAH, S.Pd</v>
          </cell>
          <cell r="C933" t="str">
            <v>6371026308890004</v>
          </cell>
          <cell r="D933" t="str">
            <v>23-Aug-89</v>
          </cell>
          <cell r="F933" t="str">
            <v>JFU</v>
          </cell>
          <cell r="G933" t="str">
            <v>00</v>
          </cell>
          <cell r="H933" t="str">
            <v>III/a</v>
          </cell>
          <cell r="I933" t="str">
            <v>P3K</v>
          </cell>
          <cell r="K933" t="str">
            <v>YA</v>
          </cell>
          <cell r="M933" t="str">
            <v>ROY PANDY, S.H.</v>
          </cell>
          <cell r="N933" t="str">
            <v>122</v>
          </cell>
          <cell r="O933" t="str">
            <v>BPD KALSEL</v>
          </cell>
          <cell r="P933" t="str">
            <v>761918077731000</v>
          </cell>
          <cell r="Q933" t="str">
            <v>0010301357079</v>
          </cell>
          <cell r="R933" t="str">
            <v>K3</v>
          </cell>
          <cell r="S933">
            <v>2</v>
          </cell>
          <cell r="T933">
            <v>1</v>
          </cell>
          <cell r="U933" t="str">
            <v>3</v>
          </cell>
          <cell r="V933">
            <v>2966500</v>
          </cell>
          <cell r="W933">
            <v>296650</v>
          </cell>
          <cell r="X933">
            <v>118660</v>
          </cell>
          <cell r="Y933">
            <v>415310</v>
          </cell>
          <cell r="Z933">
            <v>0</v>
          </cell>
          <cell r="AA933">
            <v>0</v>
          </cell>
          <cell r="AB933">
            <v>0</v>
          </cell>
          <cell r="AC933">
            <v>185000</v>
          </cell>
          <cell r="AD933">
            <v>289680</v>
          </cell>
          <cell r="AE933">
            <v>0</v>
          </cell>
          <cell r="AF933">
            <v>87</v>
          </cell>
          <cell r="AG933">
            <v>142672</v>
          </cell>
          <cell r="AH933">
            <v>7120</v>
          </cell>
          <cell r="AI933">
            <v>21359</v>
          </cell>
          <cell r="AJ933">
            <v>109909</v>
          </cell>
          <cell r="AK933" t="str">
            <v>0</v>
          </cell>
          <cell r="AL933">
            <v>35668</v>
          </cell>
          <cell r="AM933">
            <v>0</v>
          </cell>
          <cell r="AN933" t="str">
            <v>0</v>
          </cell>
          <cell r="AO933">
            <v>316728</v>
          </cell>
          <cell r="AP933">
            <v>3711000</v>
          </cell>
          <cell r="AQ933">
            <v>0</v>
          </cell>
          <cell r="AR933">
            <v>0</v>
          </cell>
          <cell r="AS933" t="str">
            <v>0</v>
          </cell>
          <cell r="AT933" t="str">
            <v>0</v>
          </cell>
          <cell r="AU933" t="str">
            <v>062</v>
          </cell>
          <cell r="AV933" t="str">
            <v>DINAS PENDIDIKAN - PPPK</v>
          </cell>
          <cell r="AW933" t="str">
            <v>SMP NEGERI 26</v>
          </cell>
          <cell r="AX933" t="str">
            <v>SMP-26</v>
          </cell>
        </row>
        <row r="934">
          <cell r="A934" t="str">
            <v>199007282022211001</v>
          </cell>
          <cell r="B934" t="str">
            <v>YUDY FERIATNA, S.Pd.</v>
          </cell>
          <cell r="C934" t="str">
            <v>6301032707900005</v>
          </cell>
          <cell r="D934" t="str">
            <v>28-Jul-90</v>
          </cell>
          <cell r="F934" t="str">
            <v>JFU</v>
          </cell>
          <cell r="G934" t="str">
            <v>00</v>
          </cell>
          <cell r="H934" t="str">
            <v>III/a</v>
          </cell>
          <cell r="I934" t="str">
            <v>P3K</v>
          </cell>
          <cell r="K934" t="str">
            <v>YA</v>
          </cell>
          <cell r="M934" t="str">
            <v>RIZKI AYU RETYANING</v>
          </cell>
          <cell r="N934" t="str">
            <v>122</v>
          </cell>
          <cell r="O934" t="str">
            <v>BPD KALSEL</v>
          </cell>
          <cell r="P934" t="str">
            <v>936600022732000</v>
          </cell>
          <cell r="Q934" t="str">
            <v>3200114484</v>
          </cell>
          <cell r="R934" t="str">
            <v>K3</v>
          </cell>
          <cell r="S934">
            <v>2</v>
          </cell>
          <cell r="T934">
            <v>1</v>
          </cell>
          <cell r="U934" t="str">
            <v>3</v>
          </cell>
          <cell r="V934">
            <v>2966500</v>
          </cell>
          <cell r="W934">
            <v>296650</v>
          </cell>
          <cell r="X934">
            <v>118660</v>
          </cell>
          <cell r="Y934">
            <v>415310</v>
          </cell>
          <cell r="Z934">
            <v>0</v>
          </cell>
          <cell r="AA934">
            <v>0</v>
          </cell>
          <cell r="AB934">
            <v>0</v>
          </cell>
          <cell r="AC934">
            <v>185000</v>
          </cell>
          <cell r="AD934">
            <v>289680</v>
          </cell>
          <cell r="AE934">
            <v>0</v>
          </cell>
          <cell r="AF934">
            <v>87</v>
          </cell>
          <cell r="AG934">
            <v>142672</v>
          </cell>
          <cell r="AH934">
            <v>7120</v>
          </cell>
          <cell r="AI934">
            <v>21359</v>
          </cell>
          <cell r="AJ934">
            <v>109909</v>
          </cell>
          <cell r="AK934" t="str">
            <v>0</v>
          </cell>
          <cell r="AL934">
            <v>35668</v>
          </cell>
          <cell r="AM934">
            <v>0</v>
          </cell>
          <cell r="AN934" t="str">
            <v>0</v>
          </cell>
          <cell r="AO934">
            <v>316728</v>
          </cell>
          <cell r="AP934">
            <v>3711000</v>
          </cell>
          <cell r="AQ934">
            <v>0</v>
          </cell>
          <cell r="AR934">
            <v>0</v>
          </cell>
          <cell r="AS934" t="str">
            <v>0</v>
          </cell>
          <cell r="AT934" t="str">
            <v>0</v>
          </cell>
          <cell r="AU934" t="str">
            <v>062</v>
          </cell>
          <cell r="AV934" t="str">
            <v>DINAS PENDIDIKAN - PPPK</v>
          </cell>
          <cell r="AW934" t="str">
            <v>SMP NEGERI 26</v>
          </cell>
          <cell r="AX934" t="str">
            <v>SMP-26</v>
          </cell>
        </row>
        <row r="935">
          <cell r="A935" t="str">
            <v>199008122022211003</v>
          </cell>
          <cell r="B935" t="str">
            <v>RIYAN SAPUTRA, S.Pd</v>
          </cell>
          <cell r="C935" t="str">
            <v>6371021208900009</v>
          </cell>
          <cell r="D935" t="str">
            <v>12-Aug-90</v>
          </cell>
          <cell r="F935" t="str">
            <v>JFU</v>
          </cell>
          <cell r="G935" t="str">
            <v>00</v>
          </cell>
          <cell r="H935" t="str">
            <v>III/a</v>
          </cell>
          <cell r="I935" t="str">
            <v>P3K</v>
          </cell>
          <cell r="K935" t="str">
            <v>YA</v>
          </cell>
          <cell r="M935" t="str">
            <v>NOORHIKMAH</v>
          </cell>
          <cell r="N935" t="str">
            <v>122</v>
          </cell>
          <cell r="O935" t="str">
            <v>BPD KALSEL</v>
          </cell>
          <cell r="P935" t="str">
            <v>911700680736000</v>
          </cell>
          <cell r="Q935" t="str">
            <v>0010301211465</v>
          </cell>
          <cell r="R935" t="str">
            <v>K2</v>
          </cell>
          <cell r="S935">
            <v>1</v>
          </cell>
          <cell r="T935">
            <v>1</v>
          </cell>
          <cell r="U935" t="str">
            <v>2</v>
          </cell>
          <cell r="V935">
            <v>2966500</v>
          </cell>
          <cell r="W935">
            <v>296650</v>
          </cell>
          <cell r="X935">
            <v>59330</v>
          </cell>
          <cell r="Y935">
            <v>355980</v>
          </cell>
          <cell r="Z935">
            <v>0</v>
          </cell>
          <cell r="AA935">
            <v>0</v>
          </cell>
          <cell r="AB935">
            <v>0</v>
          </cell>
          <cell r="AC935">
            <v>185000</v>
          </cell>
          <cell r="AD935">
            <v>217260</v>
          </cell>
          <cell r="AE935">
            <v>0</v>
          </cell>
          <cell r="AF935">
            <v>16</v>
          </cell>
          <cell r="AG935">
            <v>140299</v>
          </cell>
          <cell r="AH935">
            <v>7120</v>
          </cell>
          <cell r="AI935">
            <v>21359</v>
          </cell>
          <cell r="AJ935">
            <v>107981</v>
          </cell>
          <cell r="AK935" t="str">
            <v>0</v>
          </cell>
          <cell r="AL935">
            <v>35075</v>
          </cell>
          <cell r="AM935">
            <v>0</v>
          </cell>
          <cell r="AN935" t="str">
            <v>0</v>
          </cell>
          <cell r="AO935">
            <v>311834</v>
          </cell>
          <cell r="AP935">
            <v>3581700</v>
          </cell>
          <cell r="AQ935">
            <v>0</v>
          </cell>
          <cell r="AR935">
            <v>0</v>
          </cell>
          <cell r="AS935" t="str">
            <v>0</v>
          </cell>
          <cell r="AT935" t="str">
            <v>0</v>
          </cell>
          <cell r="AU935" t="str">
            <v>062</v>
          </cell>
          <cell r="AV935" t="str">
            <v>DINAS PENDIDIKAN - PPPK</v>
          </cell>
          <cell r="AW935" t="str">
            <v>SMP NEGERI 26</v>
          </cell>
          <cell r="AX935" t="str">
            <v>SMP-26</v>
          </cell>
        </row>
        <row r="936">
          <cell r="A936" t="str">
            <v>199807042022212003</v>
          </cell>
          <cell r="B936" t="str">
            <v>RETNO SARI MAULIDA, S.Pd.</v>
          </cell>
          <cell r="C936" t="str">
            <v>6371024407980009</v>
          </cell>
          <cell r="D936" t="str">
            <v>04-Jul-98</v>
          </cell>
          <cell r="F936" t="str">
            <v>JFU</v>
          </cell>
          <cell r="G936" t="str">
            <v>00</v>
          </cell>
          <cell r="H936" t="str">
            <v>III/a</v>
          </cell>
          <cell r="I936" t="str">
            <v>P3K</v>
          </cell>
          <cell r="K936" t="str">
            <v>TIDAK</v>
          </cell>
          <cell r="N936" t="str">
            <v>122</v>
          </cell>
          <cell r="O936" t="str">
            <v>BPD KALSEL</v>
          </cell>
          <cell r="P936" t="str">
            <v>868029620736000</v>
          </cell>
          <cell r="Q936" t="str">
            <v>3200581872</v>
          </cell>
          <cell r="R936" t="str">
            <v>T0</v>
          </cell>
          <cell r="S936">
            <v>0</v>
          </cell>
          <cell r="T936">
            <v>0</v>
          </cell>
          <cell r="U936" t="str">
            <v>0</v>
          </cell>
          <cell r="V936">
            <v>2966500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185000</v>
          </cell>
          <cell r="AD936">
            <v>72420</v>
          </cell>
          <cell r="AE936">
            <v>0</v>
          </cell>
          <cell r="AF936">
            <v>6</v>
          </cell>
          <cell r="AG936">
            <v>126060</v>
          </cell>
          <cell r="AH936">
            <v>7120</v>
          </cell>
          <cell r="AI936">
            <v>21359</v>
          </cell>
          <cell r="AJ936">
            <v>96411</v>
          </cell>
          <cell r="AK936" t="str">
            <v>0</v>
          </cell>
          <cell r="AL936">
            <v>31515</v>
          </cell>
          <cell r="AM936">
            <v>0</v>
          </cell>
          <cell r="AN936" t="str">
            <v>0</v>
          </cell>
          <cell r="AO936">
            <v>282465</v>
          </cell>
          <cell r="AP936">
            <v>3096000</v>
          </cell>
          <cell r="AQ936">
            <v>0</v>
          </cell>
          <cell r="AR936">
            <v>0</v>
          </cell>
          <cell r="AS936" t="str">
            <v>0</v>
          </cell>
          <cell r="AT936" t="str">
            <v>0</v>
          </cell>
          <cell r="AU936" t="str">
            <v>062</v>
          </cell>
          <cell r="AV936" t="str">
            <v>DINAS PENDIDIKAN - PPPK</v>
          </cell>
          <cell r="AW936" t="str">
            <v>SMP NEGERI 26</v>
          </cell>
          <cell r="AX936" t="str">
            <v>SMP-26</v>
          </cell>
        </row>
        <row r="937">
          <cell r="A937" t="str">
            <v>197511032022212003</v>
          </cell>
          <cell r="B937" t="str">
            <v>NURUL LAILAN NOVIARTI, S.Pd</v>
          </cell>
          <cell r="C937" t="str">
            <v>6371044311750001</v>
          </cell>
          <cell r="D937" t="str">
            <v>03-Nov-75</v>
          </cell>
          <cell r="F937" t="str">
            <v>JFU</v>
          </cell>
          <cell r="G937" t="str">
            <v>00</v>
          </cell>
          <cell r="H937" t="str">
            <v>III/a</v>
          </cell>
          <cell r="I937" t="str">
            <v>P3K</v>
          </cell>
          <cell r="K937" t="str">
            <v>TIDAK</v>
          </cell>
          <cell r="N937" t="str">
            <v>122</v>
          </cell>
          <cell r="O937" t="str">
            <v>BPD KALSEL</v>
          </cell>
          <cell r="P937" t="str">
            <v>159752005731000</v>
          </cell>
          <cell r="Q937" t="str">
            <v>3200581767</v>
          </cell>
          <cell r="R937" t="str">
            <v>T2</v>
          </cell>
          <cell r="S937">
            <v>2</v>
          </cell>
          <cell r="T937">
            <v>0</v>
          </cell>
          <cell r="U937" t="str">
            <v>2</v>
          </cell>
          <cell r="V937">
            <v>2966500</v>
          </cell>
          <cell r="W937">
            <v>0</v>
          </cell>
          <cell r="X937">
            <v>118660</v>
          </cell>
          <cell r="Y937">
            <v>118660</v>
          </cell>
          <cell r="Z937">
            <v>0</v>
          </cell>
          <cell r="AA937">
            <v>0</v>
          </cell>
          <cell r="AB937">
            <v>0</v>
          </cell>
          <cell r="AC937">
            <v>185000</v>
          </cell>
          <cell r="AD937">
            <v>217260</v>
          </cell>
          <cell r="AE937">
            <v>0</v>
          </cell>
          <cell r="AF937">
            <v>50</v>
          </cell>
          <cell r="AG937">
            <v>130806</v>
          </cell>
          <cell r="AH937">
            <v>7120</v>
          </cell>
          <cell r="AI937">
            <v>21359</v>
          </cell>
          <cell r="AJ937">
            <v>100268</v>
          </cell>
          <cell r="AK937" t="str">
            <v>0</v>
          </cell>
          <cell r="AL937">
            <v>32702</v>
          </cell>
          <cell r="AM937">
            <v>0</v>
          </cell>
          <cell r="AN937" t="str">
            <v>0</v>
          </cell>
          <cell r="AO937">
            <v>292255</v>
          </cell>
          <cell r="AP937">
            <v>3354500</v>
          </cell>
          <cell r="AQ937">
            <v>0</v>
          </cell>
          <cell r="AR937">
            <v>0</v>
          </cell>
          <cell r="AS937" t="str">
            <v>0</v>
          </cell>
          <cell r="AT937" t="str">
            <v>0</v>
          </cell>
          <cell r="AU937" t="str">
            <v>062</v>
          </cell>
          <cell r="AV937" t="str">
            <v>DINAS PENDIDIKAN - PPPK</v>
          </cell>
          <cell r="AW937" t="str">
            <v>SMP NEGERI 27</v>
          </cell>
          <cell r="AX937" t="str">
            <v>SMP-27</v>
          </cell>
        </row>
        <row r="938">
          <cell r="A938" t="str">
            <v>198409252022211003</v>
          </cell>
          <cell r="B938" t="str">
            <v>MARTINO RAY VIJAY, S.Pd</v>
          </cell>
          <cell r="C938" t="str">
            <v>6304152509850002</v>
          </cell>
          <cell r="D938" t="str">
            <v>25-Sep-84</v>
          </cell>
          <cell r="F938" t="str">
            <v>JFU</v>
          </cell>
          <cell r="G938" t="str">
            <v>00</v>
          </cell>
          <cell r="H938" t="str">
            <v>III/a</v>
          </cell>
          <cell r="I938" t="str">
            <v>P3K</v>
          </cell>
          <cell r="K938" t="str">
            <v>YA</v>
          </cell>
          <cell r="M938" t="str">
            <v>ELSA ARIANI</v>
          </cell>
          <cell r="N938" t="str">
            <v>122</v>
          </cell>
          <cell r="O938" t="str">
            <v>BPD KALSEL</v>
          </cell>
          <cell r="P938" t="str">
            <v>814586806731000</v>
          </cell>
          <cell r="Q938" t="str">
            <v>0160301025256</v>
          </cell>
          <cell r="R938" t="str">
            <v>K1</v>
          </cell>
          <cell r="S938">
            <v>0</v>
          </cell>
          <cell r="T938">
            <v>1</v>
          </cell>
          <cell r="U938" t="str">
            <v>1</v>
          </cell>
          <cell r="V938">
            <v>2966500</v>
          </cell>
          <cell r="W938">
            <v>296650</v>
          </cell>
          <cell r="X938">
            <v>0</v>
          </cell>
          <cell r="Y938">
            <v>296650</v>
          </cell>
          <cell r="Z938">
            <v>0</v>
          </cell>
          <cell r="AA938">
            <v>0</v>
          </cell>
          <cell r="AB938">
            <v>0</v>
          </cell>
          <cell r="AC938">
            <v>185000</v>
          </cell>
          <cell r="AD938">
            <v>144840</v>
          </cell>
          <cell r="AE938">
            <v>0</v>
          </cell>
          <cell r="AF938">
            <v>44</v>
          </cell>
          <cell r="AG938">
            <v>137926</v>
          </cell>
          <cell r="AH938">
            <v>7120</v>
          </cell>
          <cell r="AI938">
            <v>21359</v>
          </cell>
          <cell r="AJ938">
            <v>106052</v>
          </cell>
          <cell r="AK938" t="str">
            <v>0</v>
          </cell>
          <cell r="AL938">
            <v>34482</v>
          </cell>
          <cell r="AM938">
            <v>0</v>
          </cell>
          <cell r="AN938" t="str">
            <v>0</v>
          </cell>
          <cell r="AO938">
            <v>306939</v>
          </cell>
          <cell r="AP938">
            <v>3452500</v>
          </cell>
          <cell r="AQ938">
            <v>0</v>
          </cell>
          <cell r="AR938">
            <v>0</v>
          </cell>
          <cell r="AS938" t="str">
            <v>0</v>
          </cell>
          <cell r="AT938" t="str">
            <v>0</v>
          </cell>
          <cell r="AU938" t="str">
            <v>062</v>
          </cell>
          <cell r="AV938" t="str">
            <v>DINAS PENDIDIKAN - PPPK</v>
          </cell>
          <cell r="AW938" t="str">
            <v>SMP NEGERI 27</v>
          </cell>
          <cell r="AX938" t="str">
            <v>SMP-27</v>
          </cell>
        </row>
        <row r="939">
          <cell r="A939" t="str">
            <v>198801072022212010</v>
          </cell>
          <cell r="B939" t="str">
            <v>BARIAH, S.Pd.I</v>
          </cell>
          <cell r="C939" t="str">
            <v>6303134701880002</v>
          </cell>
          <cell r="D939" t="str">
            <v>07-Jan-88</v>
          </cell>
          <cell r="F939" t="str">
            <v>JFU</v>
          </cell>
          <cell r="G939" t="str">
            <v>00</v>
          </cell>
          <cell r="H939" t="str">
            <v>III/a</v>
          </cell>
          <cell r="I939" t="str">
            <v>P3K</v>
          </cell>
          <cell r="K939" t="str">
            <v>YA</v>
          </cell>
          <cell r="L939" t="str">
            <v/>
          </cell>
          <cell r="M939" t="str">
            <v>M. FAUZAN</v>
          </cell>
          <cell r="N939" t="str">
            <v>122</v>
          </cell>
          <cell r="O939" t="str">
            <v>BPD KALSEL</v>
          </cell>
          <cell r="P939" t="str">
            <v>902351741731000</v>
          </cell>
          <cell r="Q939" t="str">
            <v>0010301445368</v>
          </cell>
          <cell r="R939" t="str">
            <v>K3</v>
          </cell>
          <cell r="S939">
            <v>2</v>
          </cell>
          <cell r="T939">
            <v>1</v>
          </cell>
          <cell r="U939" t="str">
            <v>3</v>
          </cell>
          <cell r="V939">
            <v>2966500</v>
          </cell>
          <cell r="W939">
            <v>296650</v>
          </cell>
          <cell r="X939">
            <v>118660</v>
          </cell>
          <cell r="Y939">
            <v>415310</v>
          </cell>
          <cell r="Z939">
            <v>0</v>
          </cell>
          <cell r="AA939">
            <v>0</v>
          </cell>
          <cell r="AB939">
            <v>0</v>
          </cell>
          <cell r="AC939">
            <v>185000</v>
          </cell>
          <cell r="AD939">
            <v>289680</v>
          </cell>
          <cell r="AE939">
            <v>0</v>
          </cell>
          <cell r="AF939">
            <v>87</v>
          </cell>
          <cell r="AG939">
            <v>142672</v>
          </cell>
          <cell r="AH939">
            <v>7120</v>
          </cell>
          <cell r="AI939">
            <v>21359</v>
          </cell>
          <cell r="AJ939">
            <v>109909</v>
          </cell>
          <cell r="AK939" t="str">
            <v>0</v>
          </cell>
          <cell r="AL939">
            <v>35668</v>
          </cell>
          <cell r="AM939">
            <v>0</v>
          </cell>
          <cell r="AN939" t="str">
            <v>0</v>
          </cell>
          <cell r="AO939">
            <v>316728</v>
          </cell>
          <cell r="AP939">
            <v>3711000</v>
          </cell>
          <cell r="AQ939">
            <v>0</v>
          </cell>
          <cell r="AR939">
            <v>0</v>
          </cell>
          <cell r="AS939" t="str">
            <v>0</v>
          </cell>
          <cell r="AT939" t="str">
            <v>0</v>
          </cell>
          <cell r="AU939" t="str">
            <v>062</v>
          </cell>
          <cell r="AV939" t="str">
            <v>DINAS PENDIDIKAN - PPPK</v>
          </cell>
          <cell r="AW939" t="str">
            <v>SMP NEGERI 27</v>
          </cell>
          <cell r="AX939" t="str">
            <v>SMP-27</v>
          </cell>
        </row>
        <row r="940">
          <cell r="A940" t="str">
            <v>199101102022212003</v>
          </cell>
          <cell r="B940" t="str">
            <v>DEVI FUSVITA ASTIANI, S.Pd</v>
          </cell>
          <cell r="C940" t="str">
            <v>6371035001910006</v>
          </cell>
          <cell r="D940" t="str">
            <v>10-Jan-91</v>
          </cell>
          <cell r="F940" t="str">
            <v>JFU</v>
          </cell>
          <cell r="G940" t="str">
            <v>00</v>
          </cell>
          <cell r="H940" t="str">
            <v>III/a</v>
          </cell>
          <cell r="I940" t="str">
            <v>P3K</v>
          </cell>
          <cell r="K940" t="str">
            <v>YA</v>
          </cell>
          <cell r="L940" t="str">
            <v/>
          </cell>
          <cell r="M940" t="str">
            <v>HAMBERANI</v>
          </cell>
          <cell r="N940" t="str">
            <v>122</v>
          </cell>
          <cell r="O940" t="str">
            <v>BPD KALSEL</v>
          </cell>
          <cell r="P940" t="str">
            <v>156040677731000</v>
          </cell>
          <cell r="Q940" t="str">
            <v>0010301404604</v>
          </cell>
          <cell r="R940" t="str">
            <v>K3</v>
          </cell>
          <cell r="S940">
            <v>2</v>
          </cell>
          <cell r="T940">
            <v>1</v>
          </cell>
          <cell r="U940" t="str">
            <v>3</v>
          </cell>
          <cell r="V940">
            <v>2966500</v>
          </cell>
          <cell r="W940">
            <v>296650</v>
          </cell>
          <cell r="X940">
            <v>118660</v>
          </cell>
          <cell r="Y940">
            <v>415310</v>
          </cell>
          <cell r="Z940">
            <v>0</v>
          </cell>
          <cell r="AA940">
            <v>0</v>
          </cell>
          <cell r="AB940">
            <v>0</v>
          </cell>
          <cell r="AC940">
            <v>185000</v>
          </cell>
          <cell r="AD940">
            <v>289680</v>
          </cell>
          <cell r="AE940">
            <v>0</v>
          </cell>
          <cell r="AF940">
            <v>87</v>
          </cell>
          <cell r="AG940">
            <v>142672</v>
          </cell>
          <cell r="AH940">
            <v>7120</v>
          </cell>
          <cell r="AI940">
            <v>21359</v>
          </cell>
          <cell r="AJ940">
            <v>109909</v>
          </cell>
          <cell r="AK940" t="str">
            <v>0</v>
          </cell>
          <cell r="AL940">
            <v>35668</v>
          </cell>
          <cell r="AM940">
            <v>0</v>
          </cell>
          <cell r="AN940" t="str">
            <v>0</v>
          </cell>
          <cell r="AO940">
            <v>316728</v>
          </cell>
          <cell r="AP940">
            <v>3711000</v>
          </cell>
          <cell r="AQ940">
            <v>0</v>
          </cell>
          <cell r="AR940">
            <v>0</v>
          </cell>
          <cell r="AS940" t="str">
            <v>0</v>
          </cell>
          <cell r="AT940" t="str">
            <v>0</v>
          </cell>
          <cell r="AU940" t="str">
            <v>062</v>
          </cell>
          <cell r="AV940" t="str">
            <v>DINAS PENDIDIKAN - PPPK</v>
          </cell>
          <cell r="AW940" t="str">
            <v>SMP NEGERI 27</v>
          </cell>
          <cell r="AX940" t="str">
            <v>SMP-27</v>
          </cell>
        </row>
        <row r="941">
          <cell r="A941" t="str">
            <v>199301012022212012</v>
          </cell>
          <cell r="B941" t="str">
            <v>AULIA WATI, S.Pd</v>
          </cell>
          <cell r="C941" t="str">
            <v>6371034101930023</v>
          </cell>
          <cell r="D941" t="str">
            <v>01-Jan-93</v>
          </cell>
          <cell r="F941" t="str">
            <v>JFU</v>
          </cell>
          <cell r="G941" t="str">
            <v>00</v>
          </cell>
          <cell r="H941" t="str">
            <v>III/a</v>
          </cell>
          <cell r="I941" t="str">
            <v>P3K</v>
          </cell>
          <cell r="K941" t="str">
            <v>TIDAK</v>
          </cell>
          <cell r="N941" t="str">
            <v>122</v>
          </cell>
          <cell r="O941" t="str">
            <v>BPD KALSEL</v>
          </cell>
          <cell r="P941" t="str">
            <v>413434705731000</v>
          </cell>
          <cell r="Q941" t="str">
            <v>0320301022565</v>
          </cell>
          <cell r="R941" t="str">
            <v>T0</v>
          </cell>
          <cell r="S941">
            <v>0</v>
          </cell>
          <cell r="T941">
            <v>0</v>
          </cell>
          <cell r="U941" t="str">
            <v>0</v>
          </cell>
          <cell r="V941">
            <v>2966500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185000</v>
          </cell>
          <cell r="AD941">
            <v>72420</v>
          </cell>
          <cell r="AE941">
            <v>0</v>
          </cell>
          <cell r="AF941">
            <v>6</v>
          </cell>
          <cell r="AG941">
            <v>126060</v>
          </cell>
          <cell r="AH941">
            <v>7120</v>
          </cell>
          <cell r="AI941">
            <v>21359</v>
          </cell>
          <cell r="AJ941">
            <v>96411</v>
          </cell>
          <cell r="AK941" t="str">
            <v>0</v>
          </cell>
          <cell r="AL941">
            <v>31515</v>
          </cell>
          <cell r="AM941">
            <v>0</v>
          </cell>
          <cell r="AN941" t="str">
            <v>0</v>
          </cell>
          <cell r="AO941">
            <v>282465</v>
          </cell>
          <cell r="AP941">
            <v>3096000</v>
          </cell>
          <cell r="AQ941">
            <v>0</v>
          </cell>
          <cell r="AR941">
            <v>0</v>
          </cell>
          <cell r="AS941" t="str">
            <v>0</v>
          </cell>
          <cell r="AT941" t="str">
            <v>0</v>
          </cell>
          <cell r="AU941" t="str">
            <v>062</v>
          </cell>
          <cell r="AV941" t="str">
            <v>DINAS PENDIDIKAN - PPPK</v>
          </cell>
          <cell r="AW941" t="str">
            <v>SMP NEGERI 27</v>
          </cell>
          <cell r="AX941" t="str">
            <v>SMP-27</v>
          </cell>
        </row>
        <row r="942">
          <cell r="A942" t="str">
            <v>199305072022212011</v>
          </cell>
          <cell r="B942" t="str">
            <v>NOOR HARIANI, S.Pd</v>
          </cell>
          <cell r="C942" t="str">
            <v>6371014705930008</v>
          </cell>
          <cell r="D942" t="str">
            <v>07-May-93</v>
          </cell>
          <cell r="F942" t="str">
            <v>JFU</v>
          </cell>
          <cell r="G942" t="str">
            <v>00</v>
          </cell>
          <cell r="H942" t="str">
            <v>III/a</v>
          </cell>
          <cell r="I942" t="str">
            <v>P3K</v>
          </cell>
          <cell r="K942" t="str">
            <v>TIDAK</v>
          </cell>
          <cell r="N942" t="str">
            <v>122</v>
          </cell>
          <cell r="O942" t="str">
            <v>BPD KALSEL</v>
          </cell>
          <cell r="P942" t="str">
            <v>844620179731000</v>
          </cell>
          <cell r="Q942" t="str">
            <v>0010301357675</v>
          </cell>
          <cell r="R942" t="str">
            <v>T0</v>
          </cell>
          <cell r="S942">
            <v>0</v>
          </cell>
          <cell r="T942">
            <v>0</v>
          </cell>
          <cell r="U942" t="str">
            <v>0</v>
          </cell>
          <cell r="V942">
            <v>2966500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185000</v>
          </cell>
          <cell r="AD942">
            <v>72420</v>
          </cell>
          <cell r="AE942">
            <v>0</v>
          </cell>
          <cell r="AF942">
            <v>6</v>
          </cell>
          <cell r="AG942">
            <v>126060</v>
          </cell>
          <cell r="AH942">
            <v>7120</v>
          </cell>
          <cell r="AI942">
            <v>21359</v>
          </cell>
          <cell r="AJ942">
            <v>96411</v>
          </cell>
          <cell r="AK942" t="str">
            <v>0</v>
          </cell>
          <cell r="AL942">
            <v>31515</v>
          </cell>
          <cell r="AM942">
            <v>0</v>
          </cell>
          <cell r="AN942" t="str">
            <v>0</v>
          </cell>
          <cell r="AO942">
            <v>282465</v>
          </cell>
          <cell r="AP942">
            <v>3096000</v>
          </cell>
          <cell r="AQ942">
            <v>0</v>
          </cell>
          <cell r="AR942">
            <v>0</v>
          </cell>
          <cell r="AS942" t="str">
            <v>0</v>
          </cell>
          <cell r="AT942" t="str">
            <v>0</v>
          </cell>
          <cell r="AU942" t="str">
            <v>062</v>
          </cell>
          <cell r="AV942" t="str">
            <v>DINAS PENDIDIKAN - PPPK</v>
          </cell>
          <cell r="AW942" t="str">
            <v>SMP NEGERI 27</v>
          </cell>
          <cell r="AX942" t="str">
            <v>SMP-27</v>
          </cell>
        </row>
        <row r="943">
          <cell r="A943" t="str">
            <v>197109052022212002</v>
          </cell>
          <cell r="B943" t="str">
            <v>ARBAINAH, S.Ag</v>
          </cell>
          <cell r="C943" t="str">
            <v>6371014509710006</v>
          </cell>
          <cell r="D943" t="str">
            <v>05-Sep-71</v>
          </cell>
          <cell r="F943" t="str">
            <v>JFU</v>
          </cell>
          <cell r="G943" t="str">
            <v>00</v>
          </cell>
          <cell r="H943" t="str">
            <v>III/a</v>
          </cell>
          <cell r="I943" t="str">
            <v>P3K</v>
          </cell>
          <cell r="K943" t="str">
            <v>TIDAK</v>
          </cell>
          <cell r="N943" t="str">
            <v>122</v>
          </cell>
          <cell r="O943" t="str">
            <v>BPD KALSEL</v>
          </cell>
          <cell r="P943" t="str">
            <v>157612185731000</v>
          </cell>
          <cell r="Q943" t="str">
            <v>0010301146852</v>
          </cell>
          <cell r="R943" t="str">
            <v>T2</v>
          </cell>
          <cell r="S943">
            <v>2</v>
          </cell>
          <cell r="T943">
            <v>0</v>
          </cell>
          <cell r="U943" t="str">
            <v>2</v>
          </cell>
          <cell r="V943">
            <v>2966500</v>
          </cell>
          <cell r="W943">
            <v>0</v>
          </cell>
          <cell r="X943">
            <v>118660</v>
          </cell>
          <cell r="Y943">
            <v>118660</v>
          </cell>
          <cell r="Z943">
            <v>0</v>
          </cell>
          <cell r="AA943">
            <v>0</v>
          </cell>
          <cell r="AB943">
            <v>0</v>
          </cell>
          <cell r="AC943">
            <v>185000</v>
          </cell>
          <cell r="AD943">
            <v>217260</v>
          </cell>
          <cell r="AE943">
            <v>0</v>
          </cell>
          <cell r="AF943">
            <v>50</v>
          </cell>
          <cell r="AG943">
            <v>130806</v>
          </cell>
          <cell r="AH943">
            <v>7120</v>
          </cell>
          <cell r="AI943">
            <v>21359</v>
          </cell>
          <cell r="AJ943">
            <v>100268</v>
          </cell>
          <cell r="AK943" t="str">
            <v>0</v>
          </cell>
          <cell r="AL943">
            <v>32702</v>
          </cell>
          <cell r="AM943">
            <v>0</v>
          </cell>
          <cell r="AN943" t="str">
            <v>0</v>
          </cell>
          <cell r="AO943">
            <v>292255</v>
          </cell>
          <cell r="AP943">
            <v>3354500</v>
          </cell>
          <cell r="AQ943">
            <v>0</v>
          </cell>
          <cell r="AR943">
            <v>0</v>
          </cell>
          <cell r="AS943" t="str">
            <v>0</v>
          </cell>
          <cell r="AT943" t="str">
            <v>0</v>
          </cell>
          <cell r="AU943" t="str">
            <v>062</v>
          </cell>
          <cell r="AV943" t="str">
            <v>DINAS PENDIDIKAN - PPPK</v>
          </cell>
          <cell r="AW943" t="str">
            <v>SMP NEGERI 28</v>
          </cell>
          <cell r="AX943" t="str">
            <v>SMP-28</v>
          </cell>
        </row>
        <row r="944">
          <cell r="A944" t="str">
            <v>199501032022211002</v>
          </cell>
          <cell r="B944" t="str">
            <v>ZAKARIA, S.Pd.</v>
          </cell>
          <cell r="C944" t="str">
            <v>6305050301950002</v>
          </cell>
          <cell r="D944" t="str">
            <v>03-Jan-95</v>
          </cell>
          <cell r="F944" t="str">
            <v>JFU</v>
          </cell>
          <cell r="G944" t="str">
            <v>00</v>
          </cell>
          <cell r="H944" t="str">
            <v>III/a</v>
          </cell>
          <cell r="I944" t="str">
            <v>P3K</v>
          </cell>
          <cell r="K944" t="str">
            <v>YA</v>
          </cell>
          <cell r="M944" t="str">
            <v>HALIMATUSSA'DIAH</v>
          </cell>
          <cell r="N944" t="str">
            <v>122</v>
          </cell>
          <cell r="O944" t="str">
            <v>BPD KALSEL</v>
          </cell>
          <cell r="P944" t="str">
            <v>416761153733000</v>
          </cell>
          <cell r="Q944" t="str">
            <v>3200582313</v>
          </cell>
          <cell r="R944" t="str">
            <v>K2</v>
          </cell>
          <cell r="S944">
            <v>1</v>
          </cell>
          <cell r="T944">
            <v>1</v>
          </cell>
          <cell r="U944" t="str">
            <v>2</v>
          </cell>
          <cell r="V944">
            <v>2966500</v>
          </cell>
          <cell r="W944">
            <v>296650</v>
          </cell>
          <cell r="X944">
            <v>59330</v>
          </cell>
          <cell r="Y944">
            <v>355980</v>
          </cell>
          <cell r="Z944">
            <v>0</v>
          </cell>
          <cell r="AA944">
            <v>0</v>
          </cell>
          <cell r="AB944">
            <v>0</v>
          </cell>
          <cell r="AC944">
            <v>185000</v>
          </cell>
          <cell r="AD944">
            <v>217260</v>
          </cell>
          <cell r="AE944">
            <v>0</v>
          </cell>
          <cell r="AF944">
            <v>16</v>
          </cell>
          <cell r="AG944">
            <v>140299</v>
          </cell>
          <cell r="AH944">
            <v>7120</v>
          </cell>
          <cell r="AI944">
            <v>21359</v>
          </cell>
          <cell r="AJ944">
            <v>107981</v>
          </cell>
          <cell r="AK944" t="str">
            <v>0</v>
          </cell>
          <cell r="AL944">
            <v>35075</v>
          </cell>
          <cell r="AM944">
            <v>0</v>
          </cell>
          <cell r="AN944" t="str">
            <v>0</v>
          </cell>
          <cell r="AO944">
            <v>311834</v>
          </cell>
          <cell r="AP944">
            <v>3581700</v>
          </cell>
          <cell r="AQ944">
            <v>0</v>
          </cell>
          <cell r="AR944">
            <v>0</v>
          </cell>
          <cell r="AS944" t="str">
            <v>0</v>
          </cell>
          <cell r="AT944" t="str">
            <v>0</v>
          </cell>
          <cell r="AU944" t="str">
            <v>062</v>
          </cell>
          <cell r="AV944" t="str">
            <v>DINAS PENDIDIKAN - PPPK</v>
          </cell>
          <cell r="AW944" t="str">
            <v>SMP NEGERI 29</v>
          </cell>
          <cell r="AX944" t="str">
            <v>SMP-29</v>
          </cell>
        </row>
        <row r="945">
          <cell r="A945" t="str">
            <v>199509112022212005</v>
          </cell>
          <cell r="B945" t="str">
            <v>RABIATUS SABANU, S.Pd</v>
          </cell>
          <cell r="C945" t="str">
            <v>6203035109950002</v>
          </cell>
          <cell r="D945" t="str">
            <v>11-Sep-95</v>
          </cell>
          <cell r="F945" t="str">
            <v>JFU</v>
          </cell>
          <cell r="G945" t="str">
            <v>00</v>
          </cell>
          <cell r="H945" t="str">
            <v>III/a</v>
          </cell>
          <cell r="I945" t="str">
            <v>P3K</v>
          </cell>
          <cell r="K945" t="str">
            <v>TIDAK</v>
          </cell>
          <cell r="N945" t="str">
            <v>122</v>
          </cell>
          <cell r="O945" t="str">
            <v>BPD KALSEL</v>
          </cell>
          <cell r="P945" t="str">
            <v>940709041711000</v>
          </cell>
          <cell r="Q945" t="str">
            <v>0510319011177</v>
          </cell>
          <cell r="R945" t="str">
            <v>T0</v>
          </cell>
          <cell r="S945">
            <v>0</v>
          </cell>
          <cell r="T945">
            <v>0</v>
          </cell>
          <cell r="U945" t="str">
            <v>0</v>
          </cell>
          <cell r="V945">
            <v>2966500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185000</v>
          </cell>
          <cell r="AD945">
            <v>72420</v>
          </cell>
          <cell r="AE945">
            <v>0</v>
          </cell>
          <cell r="AF945">
            <v>6</v>
          </cell>
          <cell r="AG945">
            <v>126060</v>
          </cell>
          <cell r="AH945">
            <v>7120</v>
          </cell>
          <cell r="AI945">
            <v>21359</v>
          </cell>
          <cell r="AJ945">
            <v>96411</v>
          </cell>
          <cell r="AK945" t="str">
            <v>0</v>
          </cell>
          <cell r="AL945">
            <v>31515</v>
          </cell>
          <cell r="AM945">
            <v>0</v>
          </cell>
          <cell r="AN945" t="str">
            <v>0</v>
          </cell>
          <cell r="AO945">
            <v>282465</v>
          </cell>
          <cell r="AP945">
            <v>3096000</v>
          </cell>
          <cell r="AQ945">
            <v>0</v>
          </cell>
          <cell r="AR945">
            <v>0</v>
          </cell>
          <cell r="AS945" t="str">
            <v>0</v>
          </cell>
          <cell r="AT945" t="str">
            <v>0</v>
          </cell>
          <cell r="AU945" t="str">
            <v>062</v>
          </cell>
          <cell r="AV945" t="str">
            <v>DINAS PENDIDIKAN - PPPK</v>
          </cell>
          <cell r="AW945" t="str">
            <v>SMP NEGERI 29</v>
          </cell>
          <cell r="AX945" t="str">
            <v>SMP-29</v>
          </cell>
        </row>
        <row r="946">
          <cell r="A946" t="str">
            <v>199711082022212003</v>
          </cell>
          <cell r="B946" t="str">
            <v>NUR HAFIFAH, S.Pd</v>
          </cell>
          <cell r="C946" t="str">
            <v>6371044811970008</v>
          </cell>
          <cell r="D946" t="str">
            <v>08-Nov-97</v>
          </cell>
          <cell r="F946" t="str">
            <v>JFU</v>
          </cell>
          <cell r="G946" t="str">
            <v>00</v>
          </cell>
          <cell r="H946" t="str">
            <v>III/a</v>
          </cell>
          <cell r="I946" t="str">
            <v>P3K</v>
          </cell>
          <cell r="K946" t="str">
            <v>YA</v>
          </cell>
          <cell r="M946" t="str">
            <v>MUHAMMAD RAFI</v>
          </cell>
          <cell r="N946" t="str">
            <v>122</v>
          </cell>
          <cell r="O946" t="str">
            <v>BPD KALSEL</v>
          </cell>
          <cell r="P946" t="str">
            <v>650218506731000</v>
          </cell>
          <cell r="Q946" t="str">
            <v>3200582275</v>
          </cell>
          <cell r="R946" t="str">
            <v>K2</v>
          </cell>
          <cell r="S946">
            <v>1</v>
          </cell>
          <cell r="T946">
            <v>1</v>
          </cell>
          <cell r="U946" t="str">
            <v>2</v>
          </cell>
          <cell r="V946">
            <v>2966500</v>
          </cell>
          <cell r="W946">
            <v>296650</v>
          </cell>
          <cell r="X946">
            <v>59330</v>
          </cell>
          <cell r="Y946">
            <v>355980</v>
          </cell>
          <cell r="Z946">
            <v>0</v>
          </cell>
          <cell r="AA946">
            <v>0</v>
          </cell>
          <cell r="AB946">
            <v>0</v>
          </cell>
          <cell r="AC946">
            <v>185000</v>
          </cell>
          <cell r="AD946">
            <v>217260</v>
          </cell>
          <cell r="AE946">
            <v>0</v>
          </cell>
          <cell r="AF946">
            <v>16</v>
          </cell>
          <cell r="AG946">
            <v>140299</v>
          </cell>
          <cell r="AH946">
            <v>7120</v>
          </cell>
          <cell r="AI946">
            <v>21359</v>
          </cell>
          <cell r="AJ946">
            <v>107981</v>
          </cell>
          <cell r="AK946" t="str">
            <v>0</v>
          </cell>
          <cell r="AL946">
            <v>35075</v>
          </cell>
          <cell r="AM946">
            <v>0</v>
          </cell>
          <cell r="AN946" t="str">
            <v>0</v>
          </cell>
          <cell r="AO946">
            <v>311834</v>
          </cell>
          <cell r="AP946">
            <v>3581700</v>
          </cell>
          <cell r="AQ946">
            <v>0</v>
          </cell>
          <cell r="AR946">
            <v>0</v>
          </cell>
          <cell r="AS946" t="str">
            <v>0</v>
          </cell>
          <cell r="AT946" t="str">
            <v>0</v>
          </cell>
          <cell r="AU946" t="str">
            <v>062</v>
          </cell>
          <cell r="AV946" t="str">
            <v>DINAS PENDIDIKAN - PPPK</v>
          </cell>
          <cell r="AW946" t="str">
            <v>SMP NEGERI 29</v>
          </cell>
          <cell r="AX946" t="str">
            <v>SMP-29</v>
          </cell>
        </row>
        <row r="947">
          <cell r="A947" t="str">
            <v>197301172022212005</v>
          </cell>
          <cell r="B947" t="str">
            <v>SYAIDAH MUKARRAMAH, S.Ag</v>
          </cell>
          <cell r="C947" t="str">
            <v>6371045701730002</v>
          </cell>
          <cell r="D947" t="str">
            <v>17-Jan-73</v>
          </cell>
          <cell r="F947" t="str">
            <v>JFU</v>
          </cell>
          <cell r="G947" t="str">
            <v>00</v>
          </cell>
          <cell r="H947" t="str">
            <v>III/a</v>
          </cell>
          <cell r="I947" t="str">
            <v>P3K</v>
          </cell>
          <cell r="K947" t="str">
            <v>TIDAK</v>
          </cell>
          <cell r="N947" t="str">
            <v>122</v>
          </cell>
          <cell r="O947" t="str">
            <v>BPD KALSEL</v>
          </cell>
          <cell r="P947" t="str">
            <v>167252089731000</v>
          </cell>
          <cell r="Q947" t="str">
            <v>0010301115942</v>
          </cell>
          <cell r="R947" t="str">
            <v>T0</v>
          </cell>
          <cell r="S947">
            <v>0</v>
          </cell>
          <cell r="T947">
            <v>0</v>
          </cell>
          <cell r="U947" t="str">
            <v>0</v>
          </cell>
          <cell r="V947">
            <v>2966500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185000</v>
          </cell>
          <cell r="AD947">
            <v>72420</v>
          </cell>
          <cell r="AE947">
            <v>0</v>
          </cell>
          <cell r="AF947">
            <v>6</v>
          </cell>
          <cell r="AG947">
            <v>126060</v>
          </cell>
          <cell r="AH947">
            <v>7120</v>
          </cell>
          <cell r="AI947">
            <v>21359</v>
          </cell>
          <cell r="AJ947">
            <v>96411</v>
          </cell>
          <cell r="AK947" t="str">
            <v>0</v>
          </cell>
          <cell r="AL947">
            <v>31515</v>
          </cell>
          <cell r="AM947">
            <v>0</v>
          </cell>
          <cell r="AN947" t="str">
            <v>0</v>
          </cell>
          <cell r="AO947">
            <v>282465</v>
          </cell>
          <cell r="AP947">
            <v>3096000</v>
          </cell>
          <cell r="AQ947">
            <v>0</v>
          </cell>
          <cell r="AR947">
            <v>0</v>
          </cell>
          <cell r="AS947" t="str">
            <v>0</v>
          </cell>
          <cell r="AT947" t="str">
            <v>0</v>
          </cell>
          <cell r="AU947" t="str">
            <v>062</v>
          </cell>
          <cell r="AV947" t="str">
            <v>DINAS PENDIDIKAN - PPPK</v>
          </cell>
          <cell r="AW947" t="str">
            <v>SMP NEGERI 30</v>
          </cell>
          <cell r="AX947" t="str">
            <v>SMP-30</v>
          </cell>
        </row>
        <row r="948">
          <cell r="A948" t="str">
            <v>197307042022212003</v>
          </cell>
          <cell r="B948" t="str">
            <v>ERNAWATI, S.Pd</v>
          </cell>
          <cell r="C948" t="str">
            <v>6371014407730006</v>
          </cell>
          <cell r="D948" t="str">
            <v>04-Jul-73</v>
          </cell>
          <cell r="F948" t="str">
            <v>JFU</v>
          </cell>
          <cell r="G948" t="str">
            <v>00</v>
          </cell>
          <cell r="H948" t="str">
            <v>III/a</v>
          </cell>
          <cell r="I948" t="str">
            <v>P3K</v>
          </cell>
          <cell r="K948" t="str">
            <v>YA</v>
          </cell>
          <cell r="L948" t="str">
            <v/>
          </cell>
          <cell r="M948" t="str">
            <v>RUSMADI</v>
          </cell>
          <cell r="N948" t="str">
            <v>122</v>
          </cell>
          <cell r="O948" t="str">
            <v>BPD KALSEL</v>
          </cell>
          <cell r="P948" t="str">
            <v>163139033731000</v>
          </cell>
          <cell r="Q948" t="str">
            <v>3200620304</v>
          </cell>
          <cell r="R948" t="str">
            <v>K2</v>
          </cell>
          <cell r="S948">
            <v>1</v>
          </cell>
          <cell r="T948">
            <v>1</v>
          </cell>
          <cell r="U948" t="str">
            <v>2</v>
          </cell>
          <cell r="V948">
            <v>2966500</v>
          </cell>
          <cell r="W948">
            <v>296650</v>
          </cell>
          <cell r="X948">
            <v>59330</v>
          </cell>
          <cell r="Y948">
            <v>355980</v>
          </cell>
          <cell r="Z948">
            <v>0</v>
          </cell>
          <cell r="AA948">
            <v>0</v>
          </cell>
          <cell r="AB948">
            <v>0</v>
          </cell>
          <cell r="AC948">
            <v>185000</v>
          </cell>
          <cell r="AD948">
            <v>217260</v>
          </cell>
          <cell r="AE948">
            <v>0</v>
          </cell>
          <cell r="AF948">
            <v>16</v>
          </cell>
          <cell r="AG948">
            <v>140299</v>
          </cell>
          <cell r="AH948">
            <v>7120</v>
          </cell>
          <cell r="AI948">
            <v>21359</v>
          </cell>
          <cell r="AJ948">
            <v>107981</v>
          </cell>
          <cell r="AK948" t="str">
            <v>0</v>
          </cell>
          <cell r="AL948">
            <v>35075</v>
          </cell>
          <cell r="AM948">
            <v>0</v>
          </cell>
          <cell r="AN948" t="str">
            <v>0</v>
          </cell>
          <cell r="AO948">
            <v>311834</v>
          </cell>
          <cell r="AP948">
            <v>3581700</v>
          </cell>
          <cell r="AQ948">
            <v>0</v>
          </cell>
          <cell r="AR948">
            <v>0</v>
          </cell>
          <cell r="AS948" t="str">
            <v>0</v>
          </cell>
          <cell r="AT948" t="str">
            <v>0</v>
          </cell>
          <cell r="AU948" t="str">
            <v>062</v>
          </cell>
          <cell r="AV948" t="str">
            <v>DINAS PENDIDIKAN - PPPK</v>
          </cell>
          <cell r="AW948" t="str">
            <v>SMP NEGERI 30</v>
          </cell>
          <cell r="AX948" t="str">
            <v>SMP-30</v>
          </cell>
        </row>
        <row r="949">
          <cell r="A949" t="str">
            <v>198811152022212005</v>
          </cell>
          <cell r="B949" t="str">
            <v>NURIDHAH, S.Pd.</v>
          </cell>
          <cell r="C949" t="str">
            <v>6371035511880003</v>
          </cell>
          <cell r="D949" t="str">
            <v>15-Nov-88</v>
          </cell>
          <cell r="F949" t="str">
            <v>JFU</v>
          </cell>
          <cell r="G949" t="str">
            <v>00</v>
          </cell>
          <cell r="H949" t="str">
            <v>III/a</v>
          </cell>
          <cell r="I949" t="str">
            <v>P3K</v>
          </cell>
          <cell r="K949" t="str">
            <v>YA</v>
          </cell>
          <cell r="L949" t="str">
            <v/>
          </cell>
          <cell r="M949" t="str">
            <v>FAHRUL MUHAJIR</v>
          </cell>
          <cell r="N949" t="str">
            <v>122</v>
          </cell>
          <cell r="O949" t="str">
            <v>BPD KALSEL</v>
          </cell>
          <cell r="P949" t="str">
            <v>650201122731000</v>
          </cell>
          <cell r="Q949" t="str">
            <v>3200581996</v>
          </cell>
          <cell r="R949" t="str">
            <v>K3</v>
          </cell>
          <cell r="S949">
            <v>2</v>
          </cell>
          <cell r="T949">
            <v>1</v>
          </cell>
          <cell r="U949" t="str">
            <v>3</v>
          </cell>
          <cell r="V949">
            <v>2966500</v>
          </cell>
          <cell r="W949">
            <v>296650</v>
          </cell>
          <cell r="X949">
            <v>118660</v>
          </cell>
          <cell r="Y949">
            <v>415310</v>
          </cell>
          <cell r="Z949">
            <v>0</v>
          </cell>
          <cell r="AA949">
            <v>0</v>
          </cell>
          <cell r="AB949">
            <v>0</v>
          </cell>
          <cell r="AC949">
            <v>185000</v>
          </cell>
          <cell r="AD949">
            <v>289680</v>
          </cell>
          <cell r="AE949">
            <v>0</v>
          </cell>
          <cell r="AF949">
            <v>87</v>
          </cell>
          <cell r="AG949">
            <v>142672</v>
          </cell>
          <cell r="AH949">
            <v>7120</v>
          </cell>
          <cell r="AI949">
            <v>21359</v>
          </cell>
          <cell r="AJ949">
            <v>109909</v>
          </cell>
          <cell r="AK949" t="str">
            <v>0</v>
          </cell>
          <cell r="AL949">
            <v>35668</v>
          </cell>
          <cell r="AM949">
            <v>0</v>
          </cell>
          <cell r="AN949" t="str">
            <v>0</v>
          </cell>
          <cell r="AO949">
            <v>316728</v>
          </cell>
          <cell r="AP949">
            <v>3711000</v>
          </cell>
          <cell r="AQ949">
            <v>0</v>
          </cell>
          <cell r="AR949">
            <v>0</v>
          </cell>
          <cell r="AS949" t="str">
            <v>0</v>
          </cell>
          <cell r="AT949" t="str">
            <v>0</v>
          </cell>
          <cell r="AU949" t="str">
            <v>062</v>
          </cell>
          <cell r="AV949" t="str">
            <v>DINAS PENDIDIKAN - PPPK</v>
          </cell>
          <cell r="AW949" t="str">
            <v>SMP NEGERI 30</v>
          </cell>
          <cell r="AX949" t="str">
            <v>SMP-30</v>
          </cell>
        </row>
        <row r="950">
          <cell r="A950" t="str">
            <v>198904162022211003</v>
          </cell>
          <cell r="B950" t="str">
            <v>ALFIANNUR, S.Pd</v>
          </cell>
          <cell r="C950" t="str">
            <v>6303021604890003</v>
          </cell>
          <cell r="D950" t="str">
            <v>16-Apr-89</v>
          </cell>
          <cell r="F950" t="str">
            <v>JFU</v>
          </cell>
          <cell r="G950" t="str">
            <v>00</v>
          </cell>
          <cell r="H950" t="str">
            <v>III/a</v>
          </cell>
          <cell r="I950" t="str">
            <v>P3K</v>
          </cell>
          <cell r="K950" t="str">
            <v>YA</v>
          </cell>
          <cell r="M950" t="str">
            <v>MAULINDA SARI</v>
          </cell>
          <cell r="N950" t="str">
            <v>122</v>
          </cell>
          <cell r="O950" t="str">
            <v>BPD KALSEL</v>
          </cell>
          <cell r="P950" t="str">
            <v>844779793732000</v>
          </cell>
          <cell r="Q950" t="str">
            <v>0010301363188</v>
          </cell>
          <cell r="R950" t="str">
            <v>K3</v>
          </cell>
          <cell r="S950">
            <v>2</v>
          </cell>
          <cell r="T950">
            <v>1</v>
          </cell>
          <cell r="U950" t="str">
            <v>3</v>
          </cell>
          <cell r="V950">
            <v>2966500</v>
          </cell>
          <cell r="W950">
            <v>296650</v>
          </cell>
          <cell r="X950">
            <v>118660</v>
          </cell>
          <cell r="Y950">
            <v>415310</v>
          </cell>
          <cell r="Z950">
            <v>0</v>
          </cell>
          <cell r="AA950">
            <v>0</v>
          </cell>
          <cell r="AB950">
            <v>0</v>
          </cell>
          <cell r="AC950">
            <v>185000</v>
          </cell>
          <cell r="AD950">
            <v>289680</v>
          </cell>
          <cell r="AE950">
            <v>0</v>
          </cell>
          <cell r="AF950">
            <v>87</v>
          </cell>
          <cell r="AG950">
            <v>142672</v>
          </cell>
          <cell r="AH950">
            <v>7120</v>
          </cell>
          <cell r="AI950">
            <v>21359</v>
          </cell>
          <cell r="AJ950">
            <v>109909</v>
          </cell>
          <cell r="AK950" t="str">
            <v>0</v>
          </cell>
          <cell r="AL950">
            <v>35668</v>
          </cell>
          <cell r="AM950">
            <v>0</v>
          </cell>
          <cell r="AN950" t="str">
            <v>0</v>
          </cell>
          <cell r="AO950">
            <v>316728</v>
          </cell>
          <cell r="AP950">
            <v>3711000</v>
          </cell>
          <cell r="AQ950">
            <v>0</v>
          </cell>
          <cell r="AR950">
            <v>0</v>
          </cell>
          <cell r="AS950" t="str">
            <v>0</v>
          </cell>
          <cell r="AT950" t="str">
            <v>0</v>
          </cell>
          <cell r="AU950" t="str">
            <v>062</v>
          </cell>
          <cell r="AV950" t="str">
            <v>DINAS PENDIDIKAN - PPPK</v>
          </cell>
          <cell r="AW950" t="str">
            <v>SMP NEGERI 30</v>
          </cell>
          <cell r="AX950" t="str">
            <v>SMP-30</v>
          </cell>
        </row>
        <row r="951">
          <cell r="A951" t="str">
            <v>199104192022211003</v>
          </cell>
          <cell r="B951" t="str">
            <v>ARIFUDIN, S.Pd</v>
          </cell>
          <cell r="C951" t="str">
            <v>6371021904910002</v>
          </cell>
          <cell r="D951" t="str">
            <v>19-Apr-91</v>
          </cell>
          <cell r="F951" t="str">
            <v>JFU</v>
          </cell>
          <cell r="G951" t="str">
            <v>00</v>
          </cell>
          <cell r="H951" t="str">
            <v>III/a</v>
          </cell>
          <cell r="I951" t="str">
            <v>P3K</v>
          </cell>
          <cell r="K951" t="str">
            <v>YA</v>
          </cell>
          <cell r="M951" t="str">
            <v>NISVIA</v>
          </cell>
          <cell r="N951" t="str">
            <v>122</v>
          </cell>
          <cell r="O951" t="str">
            <v>BPD KALSEL</v>
          </cell>
          <cell r="P951" t="str">
            <v>844397430731000</v>
          </cell>
          <cell r="Q951" t="str">
            <v>0010301357337</v>
          </cell>
          <cell r="R951" t="str">
            <v>K2</v>
          </cell>
          <cell r="S951">
            <v>1</v>
          </cell>
          <cell r="T951">
            <v>1</v>
          </cell>
          <cell r="U951" t="str">
            <v>2</v>
          </cell>
          <cell r="V951">
            <v>2966500</v>
          </cell>
          <cell r="W951">
            <v>296650</v>
          </cell>
          <cell r="X951">
            <v>59330</v>
          </cell>
          <cell r="Y951">
            <v>355980</v>
          </cell>
          <cell r="Z951">
            <v>0</v>
          </cell>
          <cell r="AA951">
            <v>0</v>
          </cell>
          <cell r="AB951">
            <v>0</v>
          </cell>
          <cell r="AC951">
            <v>185000</v>
          </cell>
          <cell r="AD951">
            <v>217260</v>
          </cell>
          <cell r="AE951">
            <v>0</v>
          </cell>
          <cell r="AF951">
            <v>16</v>
          </cell>
          <cell r="AG951">
            <v>140299</v>
          </cell>
          <cell r="AH951">
            <v>7120</v>
          </cell>
          <cell r="AI951">
            <v>21359</v>
          </cell>
          <cell r="AJ951">
            <v>107981</v>
          </cell>
          <cell r="AK951" t="str">
            <v>0</v>
          </cell>
          <cell r="AL951">
            <v>35075</v>
          </cell>
          <cell r="AM951">
            <v>0</v>
          </cell>
          <cell r="AN951" t="str">
            <v>0</v>
          </cell>
          <cell r="AO951">
            <v>311834</v>
          </cell>
          <cell r="AP951">
            <v>3581700</v>
          </cell>
          <cell r="AQ951">
            <v>0</v>
          </cell>
          <cell r="AR951">
            <v>0</v>
          </cell>
          <cell r="AS951" t="str">
            <v>0</v>
          </cell>
          <cell r="AT951" t="str">
            <v>0</v>
          </cell>
          <cell r="AU951" t="str">
            <v>062</v>
          </cell>
          <cell r="AV951" t="str">
            <v>DINAS PENDIDIKAN - PPPK</v>
          </cell>
          <cell r="AW951" t="str">
            <v>SMP NEGERI 30</v>
          </cell>
          <cell r="AX951" t="str">
            <v>SMP-30</v>
          </cell>
        </row>
        <row r="952">
          <cell r="A952" t="str">
            <v>199307302022212006</v>
          </cell>
          <cell r="B952" t="str">
            <v>RISKA AGUSTINI, S.Pd</v>
          </cell>
          <cell r="C952" t="str">
            <v>6309047007930005</v>
          </cell>
          <cell r="D952" t="str">
            <v>30-Jul-93</v>
          </cell>
          <cell r="F952" t="str">
            <v>JFU</v>
          </cell>
          <cell r="G952" t="str">
            <v>00</v>
          </cell>
          <cell r="H952" t="str">
            <v>III/a</v>
          </cell>
          <cell r="I952" t="str">
            <v>P3K</v>
          </cell>
          <cell r="K952" t="str">
            <v>YA</v>
          </cell>
          <cell r="L952" t="str">
            <v/>
          </cell>
          <cell r="M952" t="str">
            <v>WARDIANI HILIADI</v>
          </cell>
          <cell r="N952" t="str">
            <v>122</v>
          </cell>
          <cell r="O952" t="str">
            <v>BPD KALSEL</v>
          </cell>
          <cell r="P952" t="str">
            <v>902895473735000</v>
          </cell>
          <cell r="Q952" t="str">
            <v>3200582027</v>
          </cell>
          <cell r="R952" t="str">
            <v>K2</v>
          </cell>
          <cell r="S952">
            <v>1</v>
          </cell>
          <cell r="T952">
            <v>1</v>
          </cell>
          <cell r="U952" t="str">
            <v>2</v>
          </cell>
          <cell r="V952">
            <v>2966500</v>
          </cell>
          <cell r="W952">
            <v>296650</v>
          </cell>
          <cell r="X952">
            <v>59330</v>
          </cell>
          <cell r="Y952">
            <v>355980</v>
          </cell>
          <cell r="Z952">
            <v>0</v>
          </cell>
          <cell r="AA952">
            <v>0</v>
          </cell>
          <cell r="AB952">
            <v>0</v>
          </cell>
          <cell r="AC952">
            <v>185000</v>
          </cell>
          <cell r="AD952">
            <v>217260</v>
          </cell>
          <cell r="AE952">
            <v>0</v>
          </cell>
          <cell r="AF952">
            <v>16</v>
          </cell>
          <cell r="AG952">
            <v>140299</v>
          </cell>
          <cell r="AH952">
            <v>7120</v>
          </cell>
          <cell r="AI952">
            <v>21359</v>
          </cell>
          <cell r="AJ952">
            <v>107981</v>
          </cell>
          <cell r="AK952" t="str">
            <v>0</v>
          </cell>
          <cell r="AL952">
            <v>35075</v>
          </cell>
          <cell r="AM952">
            <v>0</v>
          </cell>
          <cell r="AN952" t="str">
            <v>0</v>
          </cell>
          <cell r="AO952">
            <v>311834</v>
          </cell>
          <cell r="AP952">
            <v>3581700</v>
          </cell>
          <cell r="AQ952">
            <v>0</v>
          </cell>
          <cell r="AR952">
            <v>0</v>
          </cell>
          <cell r="AS952" t="str">
            <v>0</v>
          </cell>
          <cell r="AT952" t="str">
            <v>0</v>
          </cell>
          <cell r="AU952" t="str">
            <v>062</v>
          </cell>
          <cell r="AV952" t="str">
            <v>DINAS PENDIDIKAN - PPPK</v>
          </cell>
          <cell r="AW952" t="str">
            <v>SMP NEGERI 30</v>
          </cell>
          <cell r="AX952" t="str">
            <v>SMP-30</v>
          </cell>
        </row>
        <row r="953">
          <cell r="A953" t="str">
            <v>199609072022212008</v>
          </cell>
          <cell r="B953" t="str">
            <v>LILY HERLINAWATI, S.Pd</v>
          </cell>
          <cell r="C953" t="str">
            <v>6303025709960002</v>
          </cell>
          <cell r="D953" t="str">
            <v>07-Sep-96</v>
          </cell>
          <cell r="F953" t="str">
            <v>JFU</v>
          </cell>
          <cell r="G953" t="str">
            <v>00</v>
          </cell>
          <cell r="H953" t="str">
            <v>III/a</v>
          </cell>
          <cell r="I953" t="str">
            <v>P3K</v>
          </cell>
          <cell r="K953" t="str">
            <v>YA</v>
          </cell>
          <cell r="L953" t="str">
            <v/>
          </cell>
          <cell r="M953" t="str">
            <v>DWI HENDRA SAPUTRA</v>
          </cell>
          <cell r="N953" t="str">
            <v>122</v>
          </cell>
          <cell r="O953" t="str">
            <v>BPD KALSEL</v>
          </cell>
          <cell r="P953" t="str">
            <v>530748417732000</v>
          </cell>
          <cell r="Q953" t="str">
            <v>3200537757</v>
          </cell>
          <cell r="R953" t="str">
            <v>K1</v>
          </cell>
          <cell r="S953">
            <v>0</v>
          </cell>
          <cell r="T953">
            <v>1</v>
          </cell>
          <cell r="U953" t="str">
            <v>1</v>
          </cell>
          <cell r="V953">
            <v>2966500</v>
          </cell>
          <cell r="W953">
            <v>296650</v>
          </cell>
          <cell r="X953">
            <v>0</v>
          </cell>
          <cell r="Y953">
            <v>296650</v>
          </cell>
          <cell r="Z953">
            <v>0</v>
          </cell>
          <cell r="AA953">
            <v>0</v>
          </cell>
          <cell r="AB953">
            <v>0</v>
          </cell>
          <cell r="AC953">
            <v>185000</v>
          </cell>
          <cell r="AD953">
            <v>144840</v>
          </cell>
          <cell r="AE953">
            <v>0</v>
          </cell>
          <cell r="AF953">
            <v>44</v>
          </cell>
          <cell r="AG953">
            <v>137926</v>
          </cell>
          <cell r="AH953">
            <v>7120</v>
          </cell>
          <cell r="AI953">
            <v>21359</v>
          </cell>
          <cell r="AJ953">
            <v>106052</v>
          </cell>
          <cell r="AK953" t="str">
            <v>0</v>
          </cell>
          <cell r="AL953">
            <v>34482</v>
          </cell>
          <cell r="AM953">
            <v>0</v>
          </cell>
          <cell r="AN953" t="str">
            <v>0</v>
          </cell>
          <cell r="AO953">
            <v>306939</v>
          </cell>
          <cell r="AP953">
            <v>3452500</v>
          </cell>
          <cell r="AQ953">
            <v>0</v>
          </cell>
          <cell r="AR953">
            <v>0</v>
          </cell>
          <cell r="AS953" t="str">
            <v>0</v>
          </cell>
          <cell r="AT953" t="str">
            <v>0</v>
          </cell>
          <cell r="AU953" t="str">
            <v>062</v>
          </cell>
          <cell r="AV953" t="str">
            <v>DINAS PENDIDIKAN - PPPK</v>
          </cell>
          <cell r="AW953" t="str">
            <v>SMP NEGERI 30</v>
          </cell>
          <cell r="AX953" t="str">
            <v>SMP-30</v>
          </cell>
        </row>
        <row r="954">
          <cell r="A954" t="str">
            <v>199509192022212004</v>
          </cell>
          <cell r="B954" t="str">
            <v>MUTIA ELVINI, S.Pd</v>
          </cell>
          <cell r="C954" t="str">
            <v>6371045909950002</v>
          </cell>
          <cell r="D954" t="str">
            <v>19-Sep-95</v>
          </cell>
          <cell r="F954" t="str">
            <v>JFU</v>
          </cell>
          <cell r="G954" t="str">
            <v>00</v>
          </cell>
          <cell r="H954" t="str">
            <v>III/a</v>
          </cell>
          <cell r="I954" t="str">
            <v>P3K</v>
          </cell>
          <cell r="K954" t="str">
            <v>TIDAK</v>
          </cell>
          <cell r="N954" t="str">
            <v>122</v>
          </cell>
          <cell r="O954" t="str">
            <v>BPD KALSEL</v>
          </cell>
          <cell r="P954" t="str">
            <v>802816520731000</v>
          </cell>
          <cell r="Q954" t="str">
            <v>0010301166866</v>
          </cell>
          <cell r="R954" t="str">
            <v>T0</v>
          </cell>
          <cell r="S954">
            <v>0</v>
          </cell>
          <cell r="T954">
            <v>0</v>
          </cell>
          <cell r="U954" t="str">
            <v>0</v>
          </cell>
          <cell r="V954">
            <v>2966500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185000</v>
          </cell>
          <cell r="AD954">
            <v>72420</v>
          </cell>
          <cell r="AE954">
            <v>0</v>
          </cell>
          <cell r="AF954">
            <v>6</v>
          </cell>
          <cell r="AG954">
            <v>126060</v>
          </cell>
          <cell r="AH954">
            <v>7120</v>
          </cell>
          <cell r="AI954">
            <v>21359</v>
          </cell>
          <cell r="AJ954">
            <v>96411</v>
          </cell>
          <cell r="AK954" t="str">
            <v>0</v>
          </cell>
          <cell r="AL954">
            <v>31515</v>
          </cell>
          <cell r="AM954">
            <v>0</v>
          </cell>
          <cell r="AN954" t="str">
            <v>0</v>
          </cell>
          <cell r="AO954">
            <v>282465</v>
          </cell>
          <cell r="AP954">
            <v>3096000</v>
          </cell>
          <cell r="AQ954">
            <v>0</v>
          </cell>
          <cell r="AR954">
            <v>0</v>
          </cell>
          <cell r="AS954" t="str">
            <v>0</v>
          </cell>
          <cell r="AT954" t="str">
            <v>0</v>
          </cell>
          <cell r="AU954" t="str">
            <v>062</v>
          </cell>
          <cell r="AV954" t="str">
            <v>DINAS PENDIDIKAN - PPPK</v>
          </cell>
          <cell r="AW954" t="str">
            <v>SMP NEGERI 31</v>
          </cell>
          <cell r="AX954" t="str">
            <v>SMP-31</v>
          </cell>
        </row>
        <row r="955">
          <cell r="A955" t="str">
            <v>199511162022211007</v>
          </cell>
          <cell r="B955" t="str">
            <v>ACHYAR ROSANDIE, S.Pd</v>
          </cell>
          <cell r="C955" t="str">
            <v>6307031611950004</v>
          </cell>
          <cell r="D955" t="str">
            <v>16-Nov-95</v>
          </cell>
          <cell r="F955" t="str">
            <v>JFU</v>
          </cell>
          <cell r="G955" t="str">
            <v>00</v>
          </cell>
          <cell r="H955" t="str">
            <v>III/a</v>
          </cell>
          <cell r="I955" t="str">
            <v>P3K</v>
          </cell>
          <cell r="K955" t="str">
            <v>YA</v>
          </cell>
          <cell r="L955" t="str">
            <v/>
          </cell>
          <cell r="M955" t="str">
            <v>NOOR ALYA NOVERA, S.Pd</v>
          </cell>
          <cell r="N955" t="str">
            <v>122</v>
          </cell>
          <cell r="O955" t="str">
            <v>BPD KALSEL</v>
          </cell>
          <cell r="P955" t="str">
            <v>963252127736000</v>
          </cell>
          <cell r="Q955" t="str">
            <v>0310319039647</v>
          </cell>
          <cell r="R955" t="str">
            <v>K3</v>
          </cell>
          <cell r="S955">
            <v>2</v>
          </cell>
          <cell r="T955">
            <v>1</v>
          </cell>
          <cell r="U955" t="str">
            <v>3</v>
          </cell>
          <cell r="V955">
            <v>2966500</v>
          </cell>
          <cell r="W955">
            <v>296650</v>
          </cell>
          <cell r="X955">
            <v>118660</v>
          </cell>
          <cell r="Y955">
            <v>415310</v>
          </cell>
          <cell r="Z955">
            <v>0</v>
          </cell>
          <cell r="AA955">
            <v>0</v>
          </cell>
          <cell r="AB955">
            <v>0</v>
          </cell>
          <cell r="AC955">
            <v>185000</v>
          </cell>
          <cell r="AD955">
            <v>289680</v>
          </cell>
          <cell r="AE955">
            <v>0</v>
          </cell>
          <cell r="AF955">
            <v>87</v>
          </cell>
          <cell r="AG955">
            <v>142672</v>
          </cell>
          <cell r="AH955">
            <v>7120</v>
          </cell>
          <cell r="AI955">
            <v>21359</v>
          </cell>
          <cell r="AJ955">
            <v>109909</v>
          </cell>
          <cell r="AK955" t="str">
            <v>0</v>
          </cell>
          <cell r="AL955">
            <v>35668</v>
          </cell>
          <cell r="AM955">
            <v>0</v>
          </cell>
          <cell r="AN955" t="str">
            <v>0</v>
          </cell>
          <cell r="AO955">
            <v>316728</v>
          </cell>
          <cell r="AP955">
            <v>3711000</v>
          </cell>
          <cell r="AQ955">
            <v>0</v>
          </cell>
          <cell r="AR955">
            <v>0</v>
          </cell>
          <cell r="AS955" t="str">
            <v>0</v>
          </cell>
          <cell r="AT955" t="str">
            <v>0</v>
          </cell>
          <cell r="AU955" t="str">
            <v>062</v>
          </cell>
          <cell r="AV955" t="str">
            <v>DINAS PENDIDIKAN - PPPK</v>
          </cell>
          <cell r="AW955" t="str">
            <v>SMP NEGERI 31</v>
          </cell>
          <cell r="AX955" t="str">
            <v>SMP-31</v>
          </cell>
        </row>
        <row r="956">
          <cell r="A956" t="str">
            <v>199702012022212004</v>
          </cell>
          <cell r="B956" t="str">
            <v>LU'LU ALMIRA RAHMAH, S.Pd</v>
          </cell>
          <cell r="C956" t="str">
            <v>6371044102970012</v>
          </cell>
          <cell r="D956" t="str">
            <v>01-Feb-97</v>
          </cell>
          <cell r="F956" t="str">
            <v>JFU</v>
          </cell>
          <cell r="G956" t="str">
            <v>00</v>
          </cell>
          <cell r="H956" t="str">
            <v>III/a</v>
          </cell>
          <cell r="I956" t="str">
            <v>P3K</v>
          </cell>
          <cell r="K956" t="str">
            <v>TIDAK</v>
          </cell>
          <cell r="N956" t="str">
            <v>122</v>
          </cell>
          <cell r="O956" t="str">
            <v>BPD KALSEL</v>
          </cell>
          <cell r="P956" t="str">
            <v>650526668731000</v>
          </cell>
          <cell r="Q956" t="str">
            <v>3200520334</v>
          </cell>
          <cell r="R956" t="str">
            <v>T0</v>
          </cell>
          <cell r="S956">
            <v>0</v>
          </cell>
          <cell r="T956">
            <v>0</v>
          </cell>
          <cell r="U956" t="str">
            <v>0</v>
          </cell>
          <cell r="V956">
            <v>2966500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185000</v>
          </cell>
          <cell r="AD956">
            <v>72420</v>
          </cell>
          <cell r="AE956">
            <v>0</v>
          </cell>
          <cell r="AF956">
            <v>6</v>
          </cell>
          <cell r="AG956">
            <v>126060</v>
          </cell>
          <cell r="AH956">
            <v>7120</v>
          </cell>
          <cell r="AI956">
            <v>21359</v>
          </cell>
          <cell r="AJ956">
            <v>96411</v>
          </cell>
          <cell r="AK956" t="str">
            <v>0</v>
          </cell>
          <cell r="AL956">
            <v>31515</v>
          </cell>
          <cell r="AM956">
            <v>0</v>
          </cell>
          <cell r="AN956" t="str">
            <v>0</v>
          </cell>
          <cell r="AO956">
            <v>282465</v>
          </cell>
          <cell r="AP956">
            <v>3096000</v>
          </cell>
          <cell r="AQ956">
            <v>0</v>
          </cell>
          <cell r="AR956">
            <v>0</v>
          </cell>
          <cell r="AS956" t="str">
            <v>0</v>
          </cell>
          <cell r="AT956" t="str">
            <v>0</v>
          </cell>
          <cell r="AU956" t="str">
            <v>062</v>
          </cell>
          <cell r="AV956" t="str">
            <v>DINAS PENDIDIKAN - PPPK</v>
          </cell>
          <cell r="AW956" t="str">
            <v>SMP NEGERI 31</v>
          </cell>
          <cell r="AX956" t="str">
            <v>SMP-31</v>
          </cell>
        </row>
        <row r="957">
          <cell r="A957" t="str">
            <v>199409102022212003</v>
          </cell>
          <cell r="B957" t="str">
            <v>KHOLIDA NURROHMAH, S.Pd</v>
          </cell>
          <cell r="C957" t="str">
            <v>6371035009940009</v>
          </cell>
          <cell r="D957" t="str">
            <v>10-Sep-94</v>
          </cell>
          <cell r="F957" t="str">
            <v>JFU</v>
          </cell>
          <cell r="G957" t="str">
            <v>00</v>
          </cell>
          <cell r="H957" t="str">
            <v>III/a</v>
          </cell>
          <cell r="I957" t="str">
            <v>P3K</v>
          </cell>
          <cell r="K957" t="str">
            <v>YA</v>
          </cell>
          <cell r="M957" t="str">
            <v>WAHID AKBAR</v>
          </cell>
          <cell r="N957" t="str">
            <v>122</v>
          </cell>
          <cell r="O957" t="str">
            <v>BPD KALSEL</v>
          </cell>
          <cell r="P957" t="str">
            <v>902439975731000</v>
          </cell>
          <cell r="Q957" t="str">
            <v>0010301424743</v>
          </cell>
          <cell r="R957" t="str">
            <v>K3</v>
          </cell>
          <cell r="S957">
            <v>2</v>
          </cell>
          <cell r="T957">
            <v>1</v>
          </cell>
          <cell r="U957" t="str">
            <v>3</v>
          </cell>
          <cell r="V957">
            <v>2966500</v>
          </cell>
          <cell r="W957">
            <v>296650</v>
          </cell>
          <cell r="X957">
            <v>118660</v>
          </cell>
          <cell r="Y957">
            <v>415310</v>
          </cell>
          <cell r="Z957">
            <v>0</v>
          </cell>
          <cell r="AA957">
            <v>0</v>
          </cell>
          <cell r="AB957">
            <v>0</v>
          </cell>
          <cell r="AC957">
            <v>185000</v>
          </cell>
          <cell r="AD957">
            <v>289680</v>
          </cell>
          <cell r="AE957">
            <v>0</v>
          </cell>
          <cell r="AF957">
            <v>87</v>
          </cell>
          <cell r="AG957">
            <v>142672</v>
          </cell>
          <cell r="AH957">
            <v>7120</v>
          </cell>
          <cell r="AI957">
            <v>21359</v>
          </cell>
          <cell r="AJ957">
            <v>109909</v>
          </cell>
          <cell r="AK957" t="str">
            <v>0</v>
          </cell>
          <cell r="AL957">
            <v>35668</v>
          </cell>
          <cell r="AM957">
            <v>0</v>
          </cell>
          <cell r="AN957" t="str">
            <v>0</v>
          </cell>
          <cell r="AO957">
            <v>316728</v>
          </cell>
          <cell r="AP957">
            <v>3711000</v>
          </cell>
          <cell r="AQ957">
            <v>0</v>
          </cell>
          <cell r="AR957">
            <v>0</v>
          </cell>
          <cell r="AS957" t="str">
            <v>0</v>
          </cell>
          <cell r="AT957" t="str">
            <v>0</v>
          </cell>
          <cell r="AU957" t="str">
            <v>062</v>
          </cell>
          <cell r="AV957" t="str">
            <v>DINAS PENDIDIKAN - PPPK</v>
          </cell>
          <cell r="AW957" t="str">
            <v>SMP NEGERI 32</v>
          </cell>
          <cell r="AX957" t="str">
            <v>SMP-32</v>
          </cell>
        </row>
        <row r="958">
          <cell r="A958" t="str">
            <v>199605032022212004</v>
          </cell>
          <cell r="B958" t="str">
            <v>SITI MAIMUNAH, S.Pd</v>
          </cell>
          <cell r="C958" t="str">
            <v>6371024205960009</v>
          </cell>
          <cell r="D958" t="str">
            <v>03-May-96</v>
          </cell>
          <cell r="F958" t="str">
            <v>JFU</v>
          </cell>
          <cell r="G958" t="str">
            <v>00</v>
          </cell>
          <cell r="H958" t="str">
            <v>III/a</v>
          </cell>
          <cell r="I958" t="str">
            <v>P3K</v>
          </cell>
          <cell r="K958" t="str">
            <v>TIDAK</v>
          </cell>
          <cell r="N958" t="str">
            <v>122</v>
          </cell>
          <cell r="O958" t="str">
            <v>BPD KALSEL</v>
          </cell>
          <cell r="P958" t="str">
            <v>928799345736000</v>
          </cell>
          <cell r="Q958" t="str">
            <v>0160301055951</v>
          </cell>
          <cell r="R958" t="str">
            <v>T0</v>
          </cell>
          <cell r="S958">
            <v>0</v>
          </cell>
          <cell r="T958">
            <v>0</v>
          </cell>
          <cell r="U958" t="str">
            <v>0</v>
          </cell>
          <cell r="V958">
            <v>2966500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185000</v>
          </cell>
          <cell r="AD958">
            <v>72420</v>
          </cell>
          <cell r="AE958">
            <v>0</v>
          </cell>
          <cell r="AF958">
            <v>6</v>
          </cell>
          <cell r="AG958">
            <v>126060</v>
          </cell>
          <cell r="AH958">
            <v>7120</v>
          </cell>
          <cell r="AI958">
            <v>21359</v>
          </cell>
          <cell r="AJ958">
            <v>96411</v>
          </cell>
          <cell r="AK958" t="str">
            <v>0</v>
          </cell>
          <cell r="AL958">
            <v>31515</v>
          </cell>
          <cell r="AM958">
            <v>0</v>
          </cell>
          <cell r="AN958" t="str">
            <v>0</v>
          </cell>
          <cell r="AO958">
            <v>282465</v>
          </cell>
          <cell r="AP958">
            <v>3096000</v>
          </cell>
          <cell r="AQ958">
            <v>0</v>
          </cell>
          <cell r="AR958">
            <v>0</v>
          </cell>
          <cell r="AS958" t="str">
            <v>0</v>
          </cell>
          <cell r="AT958" t="str">
            <v>0</v>
          </cell>
          <cell r="AU958" t="str">
            <v>062</v>
          </cell>
          <cell r="AV958" t="str">
            <v>DINAS PENDIDIKAN - PPPK</v>
          </cell>
          <cell r="AW958" t="str">
            <v>SMP NEGERI 32</v>
          </cell>
          <cell r="AX958" t="str">
            <v>SMP-32</v>
          </cell>
        </row>
        <row r="959">
          <cell r="A959" t="str">
            <v>199303112022212009</v>
          </cell>
          <cell r="B959" t="str">
            <v>RIZKY NURUL FITRIANI, S.Pd</v>
          </cell>
          <cell r="C959" t="str">
            <v>6371035103930006</v>
          </cell>
          <cell r="D959" t="str">
            <v>11-Mar-93</v>
          </cell>
          <cell r="F959" t="str">
            <v>JFU</v>
          </cell>
          <cell r="G959" t="str">
            <v>00</v>
          </cell>
          <cell r="H959" t="str">
            <v>III/a</v>
          </cell>
          <cell r="I959" t="str">
            <v>P3K</v>
          </cell>
          <cell r="K959" t="str">
            <v>TIDAK</v>
          </cell>
          <cell r="N959" t="str">
            <v>122</v>
          </cell>
          <cell r="O959" t="str">
            <v>BPD KALSEL</v>
          </cell>
          <cell r="P959" t="str">
            <v>763683604731000</v>
          </cell>
          <cell r="Q959" t="str">
            <v>0370319018436</v>
          </cell>
          <cell r="R959" t="str">
            <v>T0</v>
          </cell>
          <cell r="S959">
            <v>0</v>
          </cell>
          <cell r="T959">
            <v>0</v>
          </cell>
          <cell r="U959" t="str">
            <v>0</v>
          </cell>
          <cell r="V959">
            <v>2966500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185000</v>
          </cell>
          <cell r="AD959">
            <v>72420</v>
          </cell>
          <cell r="AE959">
            <v>0</v>
          </cell>
          <cell r="AF959">
            <v>6</v>
          </cell>
          <cell r="AG959">
            <v>126060</v>
          </cell>
          <cell r="AH959">
            <v>7120</v>
          </cell>
          <cell r="AI959">
            <v>21359</v>
          </cell>
          <cell r="AJ959">
            <v>96411</v>
          </cell>
          <cell r="AK959" t="str">
            <v>0</v>
          </cell>
          <cell r="AL959">
            <v>31515</v>
          </cell>
          <cell r="AM959">
            <v>0</v>
          </cell>
          <cell r="AN959" t="str">
            <v>0</v>
          </cell>
          <cell r="AO959">
            <v>282465</v>
          </cell>
          <cell r="AP959">
            <v>3096000</v>
          </cell>
          <cell r="AQ959">
            <v>0</v>
          </cell>
          <cell r="AR959">
            <v>0</v>
          </cell>
          <cell r="AS959" t="str">
            <v>0</v>
          </cell>
          <cell r="AT959" t="str">
            <v>0</v>
          </cell>
          <cell r="AU959" t="str">
            <v>062</v>
          </cell>
          <cell r="AV959" t="str">
            <v>DINAS PENDIDIKAN - PPPK</v>
          </cell>
          <cell r="AW959" t="str">
            <v>SMP NEGERI 33</v>
          </cell>
          <cell r="AX959" t="str">
            <v>SMP-33</v>
          </cell>
        </row>
        <row r="960">
          <cell r="A960" t="str">
            <v>199306112022212004</v>
          </cell>
          <cell r="B960" t="str">
            <v>MAWADDATUR RAHMAH, S.Pd</v>
          </cell>
          <cell r="C960" t="str">
            <v>6371035106930005</v>
          </cell>
          <cell r="D960" t="str">
            <v>11-Jun-93</v>
          </cell>
          <cell r="F960" t="str">
            <v>JFU</v>
          </cell>
          <cell r="G960" t="str">
            <v>00</v>
          </cell>
          <cell r="H960" t="str">
            <v>III/a</v>
          </cell>
          <cell r="I960" t="str">
            <v>P3K</v>
          </cell>
          <cell r="K960" t="str">
            <v>YA</v>
          </cell>
          <cell r="L960" t="str">
            <v/>
          </cell>
          <cell r="M960" t="str">
            <v>HARIADI</v>
          </cell>
          <cell r="N960" t="str">
            <v>122</v>
          </cell>
          <cell r="O960" t="str">
            <v>BPD KALSEL</v>
          </cell>
          <cell r="P960" t="str">
            <v>838446227731000</v>
          </cell>
          <cell r="Q960" t="str">
            <v>0010301160327</v>
          </cell>
          <cell r="R960" t="str">
            <v>K2</v>
          </cell>
          <cell r="S960">
            <v>1</v>
          </cell>
          <cell r="T960">
            <v>1</v>
          </cell>
          <cell r="U960" t="str">
            <v>2</v>
          </cell>
          <cell r="V960">
            <v>2966500</v>
          </cell>
          <cell r="W960">
            <v>296650</v>
          </cell>
          <cell r="X960">
            <v>59330</v>
          </cell>
          <cell r="Y960">
            <v>355980</v>
          </cell>
          <cell r="Z960">
            <v>0</v>
          </cell>
          <cell r="AA960">
            <v>0</v>
          </cell>
          <cell r="AB960">
            <v>0</v>
          </cell>
          <cell r="AC960">
            <v>185000</v>
          </cell>
          <cell r="AD960">
            <v>217260</v>
          </cell>
          <cell r="AE960">
            <v>0</v>
          </cell>
          <cell r="AF960">
            <v>16</v>
          </cell>
          <cell r="AG960">
            <v>140299</v>
          </cell>
          <cell r="AH960">
            <v>7120</v>
          </cell>
          <cell r="AI960">
            <v>21359</v>
          </cell>
          <cell r="AJ960">
            <v>107981</v>
          </cell>
          <cell r="AK960" t="str">
            <v>0</v>
          </cell>
          <cell r="AL960">
            <v>35075</v>
          </cell>
          <cell r="AM960">
            <v>0</v>
          </cell>
          <cell r="AN960" t="str">
            <v>0</v>
          </cell>
          <cell r="AO960">
            <v>311834</v>
          </cell>
          <cell r="AP960">
            <v>3581700</v>
          </cell>
          <cell r="AQ960">
            <v>0</v>
          </cell>
          <cell r="AR960">
            <v>0</v>
          </cell>
          <cell r="AS960" t="str">
            <v>0</v>
          </cell>
          <cell r="AT960" t="str">
            <v>0</v>
          </cell>
          <cell r="AU960" t="str">
            <v>062</v>
          </cell>
          <cell r="AV960" t="str">
            <v>DINAS PENDIDIKAN - PPPK</v>
          </cell>
          <cell r="AW960" t="str">
            <v>SMP NEGERI 33</v>
          </cell>
          <cell r="AX960" t="str">
            <v>SMP-33</v>
          </cell>
        </row>
        <row r="961">
          <cell r="A961" t="str">
            <v>199401182022212008</v>
          </cell>
          <cell r="B961" t="str">
            <v>INTAN RAHMADANI, S.Pd</v>
          </cell>
          <cell r="C961" t="str">
            <v>6371035801940007</v>
          </cell>
          <cell r="D961" t="str">
            <v>18-Jan-94</v>
          </cell>
          <cell r="F961" t="str">
            <v>JFU</v>
          </cell>
          <cell r="G961" t="str">
            <v>00</v>
          </cell>
          <cell r="H961" t="str">
            <v>III/a</v>
          </cell>
          <cell r="I961" t="str">
            <v>P3K</v>
          </cell>
          <cell r="K961" t="str">
            <v>YA</v>
          </cell>
          <cell r="M961" t="str">
            <v>MUHAMMAD TAUFIQURRAHMAN, S.PD</v>
          </cell>
          <cell r="N961" t="str">
            <v>122</v>
          </cell>
          <cell r="O961" t="str">
            <v>BPD KALSEL</v>
          </cell>
          <cell r="P961" t="str">
            <v>843124058731000</v>
          </cell>
          <cell r="Q961" t="str">
            <v>0010301378867</v>
          </cell>
          <cell r="R961" t="str">
            <v>K3</v>
          </cell>
          <cell r="S961">
            <v>2</v>
          </cell>
          <cell r="T961">
            <v>1</v>
          </cell>
          <cell r="U961" t="str">
            <v>3</v>
          </cell>
          <cell r="V961">
            <v>2966500</v>
          </cell>
          <cell r="W961">
            <v>296650</v>
          </cell>
          <cell r="X961">
            <v>118660</v>
          </cell>
          <cell r="Y961">
            <v>415310</v>
          </cell>
          <cell r="Z961">
            <v>0</v>
          </cell>
          <cell r="AA961">
            <v>0</v>
          </cell>
          <cell r="AB961">
            <v>0</v>
          </cell>
          <cell r="AC961">
            <v>185000</v>
          </cell>
          <cell r="AD961">
            <v>289680</v>
          </cell>
          <cell r="AE961">
            <v>0</v>
          </cell>
          <cell r="AF961">
            <v>87</v>
          </cell>
          <cell r="AG961">
            <v>142672</v>
          </cell>
          <cell r="AH961">
            <v>7120</v>
          </cell>
          <cell r="AI961">
            <v>21359</v>
          </cell>
          <cell r="AJ961">
            <v>109909</v>
          </cell>
          <cell r="AK961" t="str">
            <v>0</v>
          </cell>
          <cell r="AL961">
            <v>35668</v>
          </cell>
          <cell r="AM961">
            <v>0</v>
          </cell>
          <cell r="AN961" t="str">
            <v>0</v>
          </cell>
          <cell r="AO961">
            <v>316728</v>
          </cell>
          <cell r="AP961">
            <v>3711000</v>
          </cell>
          <cell r="AQ961">
            <v>0</v>
          </cell>
          <cell r="AR961">
            <v>0</v>
          </cell>
          <cell r="AS961" t="str">
            <v>0</v>
          </cell>
          <cell r="AT961" t="str">
            <v>0</v>
          </cell>
          <cell r="AU961" t="str">
            <v>062</v>
          </cell>
          <cell r="AV961" t="str">
            <v>DINAS PENDIDIKAN - PPPK</v>
          </cell>
          <cell r="AW961" t="str">
            <v>SMP NEGERI 33</v>
          </cell>
          <cell r="AX961" t="str">
            <v>SMP-33</v>
          </cell>
        </row>
        <row r="962">
          <cell r="A962" t="str">
            <v>199403132022211002</v>
          </cell>
          <cell r="B962" t="str">
            <v>MUZAYYIN FITRI PUTRA PERDANA, S.Pd</v>
          </cell>
          <cell r="C962" t="str">
            <v>6371051303940005</v>
          </cell>
          <cell r="D962" t="str">
            <v>13-Mar-94</v>
          </cell>
          <cell r="F962" t="str">
            <v>JFU</v>
          </cell>
          <cell r="G962" t="str">
            <v>00</v>
          </cell>
          <cell r="H962" t="str">
            <v>III/a</v>
          </cell>
          <cell r="I962" t="str">
            <v>P3K</v>
          </cell>
          <cell r="K962" t="str">
            <v>YA</v>
          </cell>
          <cell r="M962" t="str">
            <v>RUSPITA SARI, S. PD</v>
          </cell>
          <cell r="N962" t="str">
            <v>122</v>
          </cell>
          <cell r="O962" t="str">
            <v>BPD KALSEL</v>
          </cell>
          <cell r="P962" t="str">
            <v>902711803731000</v>
          </cell>
          <cell r="Q962" t="str">
            <v>0010301441305</v>
          </cell>
          <cell r="R962" t="str">
            <v>K3</v>
          </cell>
          <cell r="S962">
            <v>2</v>
          </cell>
          <cell r="T962">
            <v>1</v>
          </cell>
          <cell r="U962" t="str">
            <v>3</v>
          </cell>
          <cell r="V962">
            <v>2966500</v>
          </cell>
          <cell r="W962">
            <v>296650</v>
          </cell>
          <cell r="X962">
            <v>118660</v>
          </cell>
          <cell r="Y962">
            <v>415310</v>
          </cell>
          <cell r="Z962">
            <v>0</v>
          </cell>
          <cell r="AA962">
            <v>0</v>
          </cell>
          <cell r="AB962">
            <v>0</v>
          </cell>
          <cell r="AC962">
            <v>185000</v>
          </cell>
          <cell r="AD962">
            <v>289680</v>
          </cell>
          <cell r="AE962">
            <v>0</v>
          </cell>
          <cell r="AF962">
            <v>87</v>
          </cell>
          <cell r="AG962">
            <v>142672</v>
          </cell>
          <cell r="AH962">
            <v>7120</v>
          </cell>
          <cell r="AI962">
            <v>21359</v>
          </cell>
          <cell r="AJ962">
            <v>109909</v>
          </cell>
          <cell r="AK962" t="str">
            <v>0</v>
          </cell>
          <cell r="AL962">
            <v>35668</v>
          </cell>
          <cell r="AM962">
            <v>0</v>
          </cell>
          <cell r="AN962" t="str">
            <v>0</v>
          </cell>
          <cell r="AO962">
            <v>316728</v>
          </cell>
          <cell r="AP962">
            <v>3711000</v>
          </cell>
          <cell r="AQ962">
            <v>0</v>
          </cell>
          <cell r="AR962">
            <v>0</v>
          </cell>
          <cell r="AS962" t="str">
            <v>0</v>
          </cell>
          <cell r="AT962" t="str">
            <v>0</v>
          </cell>
          <cell r="AU962" t="str">
            <v>062</v>
          </cell>
          <cell r="AV962" t="str">
            <v>DINAS PENDIDIKAN - PPPK</v>
          </cell>
          <cell r="AW962" t="str">
            <v>SMP NEGERI 33</v>
          </cell>
          <cell r="AX962" t="str">
            <v>SMP-33</v>
          </cell>
        </row>
        <row r="963">
          <cell r="A963" t="str">
            <v>199608052022212003</v>
          </cell>
          <cell r="B963" t="str">
            <v>RIANA DEWI, S.Pd</v>
          </cell>
          <cell r="C963" t="str">
            <v>6371014508960006</v>
          </cell>
          <cell r="D963" t="str">
            <v>05-Aug-96</v>
          </cell>
          <cell r="F963" t="str">
            <v>JFU</v>
          </cell>
          <cell r="G963" t="str">
            <v>00</v>
          </cell>
          <cell r="H963" t="str">
            <v>III/a</v>
          </cell>
          <cell r="I963" t="str">
            <v>P3K</v>
          </cell>
          <cell r="K963" t="str">
            <v>YA</v>
          </cell>
          <cell r="M963" t="str">
            <v>NASRULLAH</v>
          </cell>
          <cell r="N963" t="str">
            <v>122</v>
          </cell>
          <cell r="O963" t="str">
            <v>BPD KALSEL</v>
          </cell>
          <cell r="P963" t="str">
            <v>937988079736000</v>
          </cell>
          <cell r="Q963" t="str">
            <v>3200568598</v>
          </cell>
          <cell r="R963" t="str">
            <v>K2</v>
          </cell>
          <cell r="S963">
            <v>1</v>
          </cell>
          <cell r="T963">
            <v>1</v>
          </cell>
          <cell r="U963" t="str">
            <v>2</v>
          </cell>
          <cell r="V963">
            <v>2966500</v>
          </cell>
          <cell r="W963">
            <v>296650</v>
          </cell>
          <cell r="X963">
            <v>59330</v>
          </cell>
          <cell r="Y963">
            <v>355980</v>
          </cell>
          <cell r="Z963">
            <v>0</v>
          </cell>
          <cell r="AA963">
            <v>0</v>
          </cell>
          <cell r="AB963">
            <v>0</v>
          </cell>
          <cell r="AC963">
            <v>185000</v>
          </cell>
          <cell r="AD963">
            <v>217260</v>
          </cell>
          <cell r="AE963">
            <v>0</v>
          </cell>
          <cell r="AF963">
            <v>16</v>
          </cell>
          <cell r="AG963">
            <v>140299</v>
          </cell>
          <cell r="AH963">
            <v>7120</v>
          </cell>
          <cell r="AI963">
            <v>21359</v>
          </cell>
          <cell r="AJ963">
            <v>107981</v>
          </cell>
          <cell r="AK963" t="str">
            <v>0</v>
          </cell>
          <cell r="AL963">
            <v>35075</v>
          </cell>
          <cell r="AM963">
            <v>0</v>
          </cell>
          <cell r="AN963" t="str">
            <v>0</v>
          </cell>
          <cell r="AO963">
            <v>311834</v>
          </cell>
          <cell r="AP963">
            <v>3581700</v>
          </cell>
          <cell r="AQ963">
            <v>0</v>
          </cell>
          <cell r="AR963">
            <v>0</v>
          </cell>
          <cell r="AS963" t="str">
            <v>0</v>
          </cell>
          <cell r="AT963" t="str">
            <v>0</v>
          </cell>
          <cell r="AU963" t="str">
            <v>062</v>
          </cell>
          <cell r="AV963" t="str">
            <v>DINAS PENDIDIKAN - PPPK</v>
          </cell>
          <cell r="AW963" t="str">
            <v>SMP NEGERI 33</v>
          </cell>
          <cell r="AX963" t="str">
            <v>SMP-33</v>
          </cell>
        </row>
        <row r="964">
          <cell r="A964" t="str">
            <v>197208312022212003</v>
          </cell>
          <cell r="B964" t="str">
            <v>RITA  AGUSTINA, S.Pd</v>
          </cell>
          <cell r="C964" t="str">
            <v>6371057108720003</v>
          </cell>
          <cell r="D964" t="str">
            <v>31-Aug-72</v>
          </cell>
          <cell r="F964" t="str">
            <v>JFU</v>
          </cell>
          <cell r="G964" t="str">
            <v>00</v>
          </cell>
          <cell r="H964" t="str">
            <v>III/a</v>
          </cell>
          <cell r="I964" t="str">
            <v>P3K</v>
          </cell>
          <cell r="K964" t="str">
            <v>YA</v>
          </cell>
          <cell r="M964" t="str">
            <v>KRISTANTO</v>
          </cell>
          <cell r="N964" t="str">
            <v>122</v>
          </cell>
          <cell r="O964" t="str">
            <v>BPD KALSEL</v>
          </cell>
          <cell r="P964" t="str">
            <v>163018377731000</v>
          </cell>
          <cell r="Q964" t="str">
            <v>0010301216291</v>
          </cell>
          <cell r="R964" t="str">
            <v>K3</v>
          </cell>
          <cell r="S964">
            <v>2</v>
          </cell>
          <cell r="T964">
            <v>1</v>
          </cell>
          <cell r="U964" t="str">
            <v>3</v>
          </cell>
          <cell r="V964">
            <v>2966500</v>
          </cell>
          <cell r="W964">
            <v>296650</v>
          </cell>
          <cell r="X964">
            <v>118660</v>
          </cell>
          <cell r="Y964">
            <v>415310</v>
          </cell>
          <cell r="Z964">
            <v>0</v>
          </cell>
          <cell r="AA964">
            <v>0</v>
          </cell>
          <cell r="AB964">
            <v>0</v>
          </cell>
          <cell r="AC964">
            <v>185000</v>
          </cell>
          <cell r="AD964">
            <v>289680</v>
          </cell>
          <cell r="AE964">
            <v>0</v>
          </cell>
          <cell r="AF964">
            <v>87</v>
          </cell>
          <cell r="AG964">
            <v>142672</v>
          </cell>
          <cell r="AH964">
            <v>7120</v>
          </cell>
          <cell r="AI964">
            <v>21359</v>
          </cell>
          <cell r="AJ964">
            <v>109909</v>
          </cell>
          <cell r="AK964" t="str">
            <v>0</v>
          </cell>
          <cell r="AL964">
            <v>35668</v>
          </cell>
          <cell r="AM964">
            <v>0</v>
          </cell>
          <cell r="AN964" t="str">
            <v>0</v>
          </cell>
          <cell r="AO964">
            <v>316728</v>
          </cell>
          <cell r="AP964">
            <v>3711000</v>
          </cell>
          <cell r="AQ964">
            <v>0</v>
          </cell>
          <cell r="AR964">
            <v>0</v>
          </cell>
          <cell r="AS964" t="str">
            <v>0</v>
          </cell>
          <cell r="AT964" t="str">
            <v>0</v>
          </cell>
          <cell r="AU964" t="str">
            <v>062</v>
          </cell>
          <cell r="AV964" t="str">
            <v>DINAS PENDIDIKAN - PPPK</v>
          </cell>
          <cell r="AW964" t="str">
            <v>SMP NEGERI 34</v>
          </cell>
          <cell r="AX964" t="str">
            <v>SMP-34</v>
          </cell>
        </row>
        <row r="965">
          <cell r="A965" t="str">
            <v>198605172022212030</v>
          </cell>
          <cell r="B965" t="str">
            <v>NOVITA DEWI, S.Pd</v>
          </cell>
          <cell r="C965" t="str">
            <v>6371015705860007</v>
          </cell>
          <cell r="D965" t="str">
            <v>17-May-86</v>
          </cell>
          <cell r="F965" t="str">
            <v>JFU</v>
          </cell>
          <cell r="G965" t="str">
            <v>00</v>
          </cell>
          <cell r="H965" t="str">
            <v>III/a</v>
          </cell>
          <cell r="I965" t="str">
            <v>P3K</v>
          </cell>
          <cell r="K965" t="str">
            <v>YA</v>
          </cell>
          <cell r="L965" t="str">
            <v/>
          </cell>
          <cell r="M965" t="str">
            <v>FAUZI MARWAN</v>
          </cell>
          <cell r="N965" t="str">
            <v>122</v>
          </cell>
          <cell r="O965" t="str">
            <v>BPD KALSEL</v>
          </cell>
          <cell r="P965" t="str">
            <v>59466219731000</v>
          </cell>
          <cell r="Q965" t="str">
            <v>0010301418251</v>
          </cell>
          <cell r="R965" t="str">
            <v>K1</v>
          </cell>
          <cell r="S965">
            <v>0</v>
          </cell>
          <cell r="T965">
            <v>1</v>
          </cell>
          <cell r="U965" t="str">
            <v>1</v>
          </cell>
          <cell r="V965">
            <v>2966500</v>
          </cell>
          <cell r="W965">
            <v>296650</v>
          </cell>
          <cell r="X965">
            <v>0</v>
          </cell>
          <cell r="Y965">
            <v>296650</v>
          </cell>
          <cell r="Z965">
            <v>0</v>
          </cell>
          <cell r="AA965">
            <v>0</v>
          </cell>
          <cell r="AB965">
            <v>0</v>
          </cell>
          <cell r="AC965">
            <v>185000</v>
          </cell>
          <cell r="AD965">
            <v>144840</v>
          </cell>
          <cell r="AE965">
            <v>0</v>
          </cell>
          <cell r="AF965">
            <v>44</v>
          </cell>
          <cell r="AG965">
            <v>137926</v>
          </cell>
          <cell r="AH965">
            <v>7120</v>
          </cell>
          <cell r="AI965">
            <v>21359</v>
          </cell>
          <cell r="AJ965">
            <v>106052</v>
          </cell>
          <cell r="AK965" t="str">
            <v>0</v>
          </cell>
          <cell r="AL965">
            <v>34482</v>
          </cell>
          <cell r="AM965">
            <v>0</v>
          </cell>
          <cell r="AN965" t="str">
            <v>0</v>
          </cell>
          <cell r="AO965">
            <v>306939</v>
          </cell>
          <cell r="AP965">
            <v>3452500</v>
          </cell>
          <cell r="AQ965">
            <v>0</v>
          </cell>
          <cell r="AR965">
            <v>0</v>
          </cell>
          <cell r="AS965" t="str">
            <v>0</v>
          </cell>
          <cell r="AT965" t="str">
            <v>0</v>
          </cell>
          <cell r="AU965" t="str">
            <v>062</v>
          </cell>
          <cell r="AV965" t="str">
            <v>DINAS PENDIDIKAN - PPPK</v>
          </cell>
          <cell r="AW965" t="str">
            <v>SMP NEGERI 34</v>
          </cell>
          <cell r="AX965" t="str">
            <v>SMP-34</v>
          </cell>
        </row>
        <row r="966">
          <cell r="A966" t="str">
            <v>199003092022212009</v>
          </cell>
          <cell r="B966" t="str">
            <v>YUSTINA, S.Pd.</v>
          </cell>
          <cell r="C966" t="str">
            <v>6303015403900005</v>
          </cell>
          <cell r="D966" t="str">
            <v>09-Mar-90</v>
          </cell>
          <cell r="F966" t="str">
            <v>JFU</v>
          </cell>
          <cell r="G966" t="str">
            <v>00</v>
          </cell>
          <cell r="H966" t="str">
            <v>III/a</v>
          </cell>
          <cell r="I966" t="str">
            <v>P3K</v>
          </cell>
          <cell r="K966" t="str">
            <v>YA</v>
          </cell>
          <cell r="M966" t="str">
            <v>SUBHAN</v>
          </cell>
          <cell r="N966" t="str">
            <v>122</v>
          </cell>
          <cell r="O966" t="str">
            <v>BPD KALSEL</v>
          </cell>
          <cell r="P966" t="str">
            <v>933305450732000</v>
          </cell>
          <cell r="Q966" t="str">
            <v>0010301465604</v>
          </cell>
          <cell r="R966" t="str">
            <v>K2</v>
          </cell>
          <cell r="S966">
            <v>1</v>
          </cell>
          <cell r="T966">
            <v>1</v>
          </cell>
          <cell r="U966" t="str">
            <v>2</v>
          </cell>
          <cell r="V966">
            <v>2966500</v>
          </cell>
          <cell r="W966">
            <v>296650</v>
          </cell>
          <cell r="X966">
            <v>59330</v>
          </cell>
          <cell r="Y966">
            <v>355980</v>
          </cell>
          <cell r="Z966">
            <v>0</v>
          </cell>
          <cell r="AA966">
            <v>0</v>
          </cell>
          <cell r="AB966">
            <v>0</v>
          </cell>
          <cell r="AC966">
            <v>185000</v>
          </cell>
          <cell r="AD966">
            <v>217260</v>
          </cell>
          <cell r="AE966">
            <v>0</v>
          </cell>
          <cell r="AF966">
            <v>16</v>
          </cell>
          <cell r="AG966">
            <v>140299</v>
          </cell>
          <cell r="AH966">
            <v>7120</v>
          </cell>
          <cell r="AI966">
            <v>21359</v>
          </cell>
          <cell r="AJ966">
            <v>107981</v>
          </cell>
          <cell r="AK966" t="str">
            <v>0</v>
          </cell>
          <cell r="AL966">
            <v>35075</v>
          </cell>
          <cell r="AM966">
            <v>0</v>
          </cell>
          <cell r="AN966" t="str">
            <v>0</v>
          </cell>
          <cell r="AO966">
            <v>311834</v>
          </cell>
          <cell r="AP966">
            <v>3581700</v>
          </cell>
          <cell r="AQ966">
            <v>0</v>
          </cell>
          <cell r="AR966">
            <v>0</v>
          </cell>
          <cell r="AS966" t="str">
            <v>0</v>
          </cell>
          <cell r="AT966" t="str">
            <v>0</v>
          </cell>
          <cell r="AU966" t="str">
            <v>062</v>
          </cell>
          <cell r="AV966" t="str">
            <v>DINAS PENDIDIKAN - PPPK</v>
          </cell>
          <cell r="AW966" t="str">
            <v>SMP NEGERI 34</v>
          </cell>
          <cell r="AX966" t="str">
            <v>SMP-34</v>
          </cell>
        </row>
        <row r="967">
          <cell r="A967" t="str">
            <v>199009202022211005</v>
          </cell>
          <cell r="B967" t="str">
            <v>MUHAMMAD RIZKI MAULANI, S.Pd</v>
          </cell>
          <cell r="C967" t="str">
            <v>6371052009900007</v>
          </cell>
          <cell r="D967" t="str">
            <v>20-Sep-90</v>
          </cell>
          <cell r="F967" t="str">
            <v>JFU</v>
          </cell>
          <cell r="G967" t="str">
            <v>00</v>
          </cell>
          <cell r="H967" t="str">
            <v>III/a</v>
          </cell>
          <cell r="I967" t="str">
            <v>P3K</v>
          </cell>
          <cell r="K967" t="str">
            <v>TIDAK</v>
          </cell>
          <cell r="N967" t="str">
            <v>122</v>
          </cell>
          <cell r="O967" t="str">
            <v>BPD KALSEL</v>
          </cell>
          <cell r="P967" t="str">
            <v>911794485736000</v>
          </cell>
          <cell r="Q967" t="str">
            <v>0010301001164</v>
          </cell>
          <cell r="R967" t="str">
            <v>T0</v>
          </cell>
          <cell r="S967">
            <v>0</v>
          </cell>
          <cell r="T967">
            <v>0</v>
          </cell>
          <cell r="U967" t="str">
            <v>0</v>
          </cell>
          <cell r="V967">
            <v>2966500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185000</v>
          </cell>
          <cell r="AD967">
            <v>72420</v>
          </cell>
          <cell r="AE967">
            <v>0</v>
          </cell>
          <cell r="AF967">
            <v>6</v>
          </cell>
          <cell r="AG967">
            <v>126060</v>
          </cell>
          <cell r="AH967">
            <v>7120</v>
          </cell>
          <cell r="AI967">
            <v>21359</v>
          </cell>
          <cell r="AJ967">
            <v>96411</v>
          </cell>
          <cell r="AK967" t="str">
            <v>0</v>
          </cell>
          <cell r="AL967">
            <v>31515</v>
          </cell>
          <cell r="AM967">
            <v>0</v>
          </cell>
          <cell r="AN967" t="str">
            <v>0</v>
          </cell>
          <cell r="AO967">
            <v>282465</v>
          </cell>
          <cell r="AP967">
            <v>3096000</v>
          </cell>
          <cell r="AQ967">
            <v>0</v>
          </cell>
          <cell r="AR967">
            <v>0</v>
          </cell>
          <cell r="AS967" t="str">
            <v>0</v>
          </cell>
          <cell r="AT967" t="str">
            <v>0</v>
          </cell>
          <cell r="AU967" t="str">
            <v>062</v>
          </cell>
          <cell r="AV967" t="str">
            <v>DINAS PENDIDIKAN - PPPK</v>
          </cell>
          <cell r="AW967" t="str">
            <v>SMP NEGERI 34</v>
          </cell>
          <cell r="AX967" t="str">
            <v>SMP-34</v>
          </cell>
        </row>
        <row r="968">
          <cell r="A968" t="str">
            <v>199408292022212004</v>
          </cell>
          <cell r="B968" t="str">
            <v>MUTIA RAHMAH, S.Pd.</v>
          </cell>
          <cell r="C968" t="str">
            <v>6371026908940003</v>
          </cell>
          <cell r="D968" t="str">
            <v>29-Aug-94</v>
          </cell>
          <cell r="F968" t="str">
            <v>JFU</v>
          </cell>
          <cell r="G968" t="str">
            <v>00</v>
          </cell>
          <cell r="H968" t="str">
            <v>III/a</v>
          </cell>
          <cell r="I968" t="str">
            <v>P3K</v>
          </cell>
          <cell r="K968" t="str">
            <v>TIDAK</v>
          </cell>
          <cell r="N968" t="str">
            <v>122</v>
          </cell>
          <cell r="O968" t="str">
            <v>BPD KALSEL</v>
          </cell>
          <cell r="P968" t="str">
            <v>910659655736000</v>
          </cell>
          <cell r="Q968" t="str">
            <v>0200309013208</v>
          </cell>
          <cell r="R968" t="str">
            <v>T0</v>
          </cell>
          <cell r="S968">
            <v>0</v>
          </cell>
          <cell r="T968">
            <v>0</v>
          </cell>
          <cell r="U968" t="str">
            <v>0</v>
          </cell>
          <cell r="V968">
            <v>2966500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185000</v>
          </cell>
          <cell r="AD968">
            <v>72420</v>
          </cell>
          <cell r="AE968">
            <v>0</v>
          </cell>
          <cell r="AF968">
            <v>6</v>
          </cell>
          <cell r="AG968">
            <v>126060</v>
          </cell>
          <cell r="AH968">
            <v>7120</v>
          </cell>
          <cell r="AI968">
            <v>21359</v>
          </cell>
          <cell r="AJ968">
            <v>96411</v>
          </cell>
          <cell r="AK968" t="str">
            <v>0</v>
          </cell>
          <cell r="AL968">
            <v>31515</v>
          </cell>
          <cell r="AM968">
            <v>0</v>
          </cell>
          <cell r="AN968" t="str">
            <v>0</v>
          </cell>
          <cell r="AO968">
            <v>282465</v>
          </cell>
          <cell r="AP968">
            <v>3096000</v>
          </cell>
          <cell r="AQ968">
            <v>0</v>
          </cell>
          <cell r="AR968">
            <v>0</v>
          </cell>
          <cell r="AS968" t="str">
            <v>0</v>
          </cell>
          <cell r="AT968" t="str">
            <v>0</v>
          </cell>
          <cell r="AU968" t="str">
            <v>062</v>
          </cell>
          <cell r="AV968" t="str">
            <v>DINAS PENDIDIKAN - PPPK</v>
          </cell>
          <cell r="AW968" t="str">
            <v>SMP NEGERI 34</v>
          </cell>
          <cell r="AX968" t="str">
            <v>SMP-34</v>
          </cell>
        </row>
        <row r="969">
          <cell r="A969" t="str">
            <v>199301112022212007</v>
          </cell>
          <cell r="B969" t="str">
            <v>RIMA, S.Pd</v>
          </cell>
          <cell r="C969" t="str">
            <v>6371025101930001</v>
          </cell>
          <cell r="D969" t="str">
            <v>11-Jan-93</v>
          </cell>
          <cell r="F969" t="str">
            <v>JFU</v>
          </cell>
          <cell r="G969" t="str">
            <v>00</v>
          </cell>
          <cell r="H969" t="str">
            <v>III/a</v>
          </cell>
          <cell r="I969" t="str">
            <v>P3K</v>
          </cell>
          <cell r="K969" t="str">
            <v>TIDAK</v>
          </cell>
          <cell r="N969" t="str">
            <v>122</v>
          </cell>
          <cell r="O969" t="str">
            <v>BPD KALSEL</v>
          </cell>
          <cell r="P969" t="str">
            <v>843189895731000</v>
          </cell>
          <cell r="Q969" t="str">
            <v>0010301357083</v>
          </cell>
          <cell r="R969" t="str">
            <v>T0</v>
          </cell>
          <cell r="S969">
            <v>0</v>
          </cell>
          <cell r="T969">
            <v>0</v>
          </cell>
          <cell r="U969" t="str">
            <v>0</v>
          </cell>
          <cell r="V969">
            <v>2966500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185000</v>
          </cell>
          <cell r="AD969">
            <v>72420</v>
          </cell>
          <cell r="AE969">
            <v>0</v>
          </cell>
          <cell r="AF969">
            <v>6</v>
          </cell>
          <cell r="AG969">
            <v>126060</v>
          </cell>
          <cell r="AH969">
            <v>7120</v>
          </cell>
          <cell r="AI969">
            <v>21359</v>
          </cell>
          <cell r="AJ969">
            <v>96411</v>
          </cell>
          <cell r="AK969" t="str">
            <v>0</v>
          </cell>
          <cell r="AL969">
            <v>31515</v>
          </cell>
          <cell r="AM969">
            <v>0</v>
          </cell>
          <cell r="AN969" t="str">
            <v>0</v>
          </cell>
          <cell r="AO969">
            <v>282465</v>
          </cell>
          <cell r="AP969">
            <v>3096000</v>
          </cell>
          <cell r="AQ969">
            <v>0</v>
          </cell>
          <cell r="AR969">
            <v>0</v>
          </cell>
          <cell r="AS969" t="str">
            <v>0</v>
          </cell>
          <cell r="AT969" t="str">
            <v>0</v>
          </cell>
          <cell r="AU969" t="str">
            <v>062</v>
          </cell>
          <cell r="AV969" t="str">
            <v>DINAS PENDIDIKAN - PPPK</v>
          </cell>
          <cell r="AW969" t="str">
            <v>SMP NEGERI 35</v>
          </cell>
          <cell r="AX969" t="str">
            <v>SMP-35</v>
          </cell>
        </row>
        <row r="970">
          <cell r="A970" t="str">
            <v>199405032022212009</v>
          </cell>
          <cell r="B970" t="str">
            <v>MARISA NOOR, S.Pd</v>
          </cell>
          <cell r="C970" t="str">
            <v>6371044305940007</v>
          </cell>
          <cell r="D970" t="str">
            <v>03-May-94</v>
          </cell>
          <cell r="F970" t="str">
            <v>JFU</v>
          </cell>
          <cell r="G970" t="str">
            <v>00</v>
          </cell>
          <cell r="H970" t="str">
            <v>III/a</v>
          </cell>
          <cell r="I970" t="str">
            <v>P3K</v>
          </cell>
          <cell r="K970" t="str">
            <v>YA</v>
          </cell>
          <cell r="L970" t="str">
            <v/>
          </cell>
          <cell r="M970" t="str">
            <v>AKBARIAN NOOR, S.Kep, Ns</v>
          </cell>
          <cell r="N970" t="str">
            <v>122</v>
          </cell>
          <cell r="O970" t="str">
            <v>BPD KALSEL</v>
          </cell>
          <cell r="P970" t="str">
            <v>806934956731000</v>
          </cell>
          <cell r="Q970" t="str">
            <v>0010301394899</v>
          </cell>
          <cell r="R970" t="str">
            <v>K1</v>
          </cell>
          <cell r="S970">
            <v>0</v>
          </cell>
          <cell r="T970">
            <v>1</v>
          </cell>
          <cell r="U970" t="str">
            <v>1</v>
          </cell>
          <cell r="V970">
            <v>2966500</v>
          </cell>
          <cell r="W970">
            <v>296650</v>
          </cell>
          <cell r="X970">
            <v>0</v>
          </cell>
          <cell r="Y970">
            <v>296650</v>
          </cell>
          <cell r="Z970">
            <v>0</v>
          </cell>
          <cell r="AA970">
            <v>0</v>
          </cell>
          <cell r="AB970">
            <v>0</v>
          </cell>
          <cell r="AC970">
            <v>185000</v>
          </cell>
          <cell r="AD970">
            <v>144840</v>
          </cell>
          <cell r="AE970">
            <v>0</v>
          </cell>
          <cell r="AF970">
            <v>44</v>
          </cell>
          <cell r="AG970">
            <v>137926</v>
          </cell>
          <cell r="AH970">
            <v>7120</v>
          </cell>
          <cell r="AI970">
            <v>21359</v>
          </cell>
          <cell r="AJ970">
            <v>106052</v>
          </cell>
          <cell r="AK970" t="str">
            <v>0</v>
          </cell>
          <cell r="AL970">
            <v>34482</v>
          </cell>
          <cell r="AM970">
            <v>0</v>
          </cell>
          <cell r="AN970" t="str">
            <v>0</v>
          </cell>
          <cell r="AO970">
            <v>306939</v>
          </cell>
          <cell r="AP970">
            <v>3452500</v>
          </cell>
          <cell r="AQ970">
            <v>0</v>
          </cell>
          <cell r="AR970">
            <v>0</v>
          </cell>
          <cell r="AS970" t="str">
            <v>0</v>
          </cell>
          <cell r="AT970" t="str">
            <v>0</v>
          </cell>
          <cell r="AU970" t="str">
            <v>062</v>
          </cell>
          <cell r="AV970" t="str">
            <v>DINAS PENDIDIKAN - PPPK</v>
          </cell>
          <cell r="AW970" t="str">
            <v>SMP NEGERI 35</v>
          </cell>
          <cell r="AX970" t="str">
            <v>SMP-35</v>
          </cell>
        </row>
        <row r="971">
          <cell r="A971" t="str">
            <v>199407092022212005</v>
          </cell>
          <cell r="B971" t="str">
            <v>SANTIE NAJMATUN NISA, S.Pd.</v>
          </cell>
          <cell r="C971" t="str">
            <v>6304054907940001</v>
          </cell>
          <cell r="D971" t="str">
            <v>09-Jul-94</v>
          </cell>
          <cell r="F971" t="str">
            <v>JFU</v>
          </cell>
          <cell r="G971" t="str">
            <v>00</v>
          </cell>
          <cell r="H971" t="str">
            <v>III/a</v>
          </cell>
          <cell r="I971" t="str">
            <v>P3K</v>
          </cell>
          <cell r="K971" t="str">
            <v>YA</v>
          </cell>
          <cell r="M971" t="str">
            <v>GUNAWAN</v>
          </cell>
          <cell r="N971" t="str">
            <v>122</v>
          </cell>
          <cell r="O971" t="str">
            <v>BPD KALSEL</v>
          </cell>
          <cell r="P971" t="str">
            <v>765695689731000</v>
          </cell>
          <cell r="Q971" t="str">
            <v>0010301360417</v>
          </cell>
          <cell r="R971" t="str">
            <v>K2</v>
          </cell>
          <cell r="S971">
            <v>1</v>
          </cell>
          <cell r="T971">
            <v>1</v>
          </cell>
          <cell r="U971" t="str">
            <v>2</v>
          </cell>
          <cell r="V971">
            <v>2966500</v>
          </cell>
          <cell r="W971">
            <v>296650</v>
          </cell>
          <cell r="X971">
            <v>59330</v>
          </cell>
          <cell r="Y971">
            <v>355980</v>
          </cell>
          <cell r="Z971">
            <v>0</v>
          </cell>
          <cell r="AA971">
            <v>0</v>
          </cell>
          <cell r="AB971">
            <v>0</v>
          </cell>
          <cell r="AC971">
            <v>185000</v>
          </cell>
          <cell r="AD971">
            <v>217260</v>
          </cell>
          <cell r="AE971">
            <v>0</v>
          </cell>
          <cell r="AF971">
            <v>16</v>
          </cell>
          <cell r="AG971">
            <v>140299</v>
          </cell>
          <cell r="AH971">
            <v>7120</v>
          </cell>
          <cell r="AI971">
            <v>21359</v>
          </cell>
          <cell r="AJ971">
            <v>107981</v>
          </cell>
          <cell r="AK971" t="str">
            <v>0</v>
          </cell>
          <cell r="AL971">
            <v>35075</v>
          </cell>
          <cell r="AM971">
            <v>0</v>
          </cell>
          <cell r="AN971" t="str">
            <v>0</v>
          </cell>
          <cell r="AO971">
            <v>311834</v>
          </cell>
          <cell r="AP971">
            <v>3581700</v>
          </cell>
          <cell r="AQ971">
            <v>0</v>
          </cell>
          <cell r="AR971">
            <v>0</v>
          </cell>
          <cell r="AS971" t="str">
            <v>0</v>
          </cell>
          <cell r="AT971" t="str">
            <v>0</v>
          </cell>
          <cell r="AU971" t="str">
            <v>062</v>
          </cell>
          <cell r="AV971" t="str">
            <v>DINAS PENDIDIKAN - PPPK</v>
          </cell>
          <cell r="AW971" t="str">
            <v>SMP NEGERI 35</v>
          </cell>
          <cell r="AX971" t="str">
            <v>SMP-35</v>
          </cell>
        </row>
        <row r="972">
          <cell r="A972" t="str">
            <v>199504192022211001</v>
          </cell>
          <cell r="B972" t="str">
            <v>SUKRON, S.Pd</v>
          </cell>
          <cell r="C972" t="str">
            <v>6371052506930004</v>
          </cell>
          <cell r="D972" t="str">
            <v>19-Apr-95</v>
          </cell>
          <cell r="F972" t="str">
            <v>JFU</v>
          </cell>
          <cell r="G972" t="str">
            <v>00</v>
          </cell>
          <cell r="H972" t="str">
            <v>III/a</v>
          </cell>
          <cell r="I972" t="str">
            <v>P3K</v>
          </cell>
          <cell r="K972" t="str">
            <v>TIDAK</v>
          </cell>
          <cell r="N972" t="str">
            <v>122</v>
          </cell>
          <cell r="O972" t="str">
            <v>BPD KALSEL</v>
          </cell>
          <cell r="P972" t="str">
            <v>120400742736000</v>
          </cell>
          <cell r="Q972" t="str">
            <v>0180306002478</v>
          </cell>
          <cell r="R972" t="str">
            <v>T0</v>
          </cell>
          <cell r="S972">
            <v>0</v>
          </cell>
          <cell r="T972">
            <v>0</v>
          </cell>
          <cell r="U972" t="str">
            <v>0</v>
          </cell>
          <cell r="V972">
            <v>2966500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185000</v>
          </cell>
          <cell r="AD972">
            <v>72420</v>
          </cell>
          <cell r="AE972">
            <v>0</v>
          </cell>
          <cell r="AF972">
            <v>6</v>
          </cell>
          <cell r="AG972">
            <v>126060</v>
          </cell>
          <cell r="AH972">
            <v>7120</v>
          </cell>
          <cell r="AI972">
            <v>21359</v>
          </cell>
          <cell r="AJ972">
            <v>96411</v>
          </cell>
          <cell r="AK972" t="str">
            <v>0</v>
          </cell>
          <cell r="AL972">
            <v>31515</v>
          </cell>
          <cell r="AM972">
            <v>0</v>
          </cell>
          <cell r="AN972" t="str">
            <v>0</v>
          </cell>
          <cell r="AO972">
            <v>282465</v>
          </cell>
          <cell r="AP972">
            <v>3096000</v>
          </cell>
          <cell r="AQ972">
            <v>0</v>
          </cell>
          <cell r="AR972">
            <v>0</v>
          </cell>
          <cell r="AS972" t="str">
            <v>0</v>
          </cell>
          <cell r="AT972" t="str">
            <v>0</v>
          </cell>
          <cell r="AU972" t="str">
            <v>062</v>
          </cell>
          <cell r="AV972" t="str">
            <v>DINAS PENDIDIKAN - PPPK</v>
          </cell>
          <cell r="AW972" t="str">
            <v>SMP NEGERI 35</v>
          </cell>
          <cell r="AX972" t="str">
            <v>SMP-35</v>
          </cell>
        </row>
        <row r="973">
          <cell r="S973">
            <v>689</v>
          </cell>
          <cell r="T973">
            <v>544</v>
          </cell>
          <cell r="U973">
            <v>0</v>
          </cell>
          <cell r="V973">
            <v>2877505000</v>
          </cell>
          <cell r="W973">
            <v>161377600</v>
          </cell>
          <cell r="X973">
            <v>40878370</v>
          </cell>
          <cell r="Y973">
            <v>202255970</v>
          </cell>
          <cell r="Z973">
            <v>0</v>
          </cell>
          <cell r="AA973">
            <v>0</v>
          </cell>
          <cell r="AB973">
            <v>0</v>
          </cell>
          <cell r="AC973">
            <v>179450000</v>
          </cell>
          <cell r="AD973">
            <v>159541260</v>
          </cell>
          <cell r="AE973">
            <v>0</v>
          </cell>
          <cell r="AF973">
            <v>31662</v>
          </cell>
          <cell r="AG973">
            <v>130368301</v>
          </cell>
          <cell r="AH973">
            <v>6906400</v>
          </cell>
          <cell r="AI973">
            <v>20718230</v>
          </cell>
          <cell r="AJ973">
            <v>100092208</v>
          </cell>
          <cell r="AK973">
            <v>0</v>
          </cell>
          <cell r="AL973">
            <v>32592184</v>
          </cell>
          <cell r="AM973">
            <v>0</v>
          </cell>
          <cell r="AN973">
            <v>0</v>
          </cell>
          <cell r="AO973">
            <v>290677323</v>
          </cell>
          <cell r="AP973">
            <v>3286099500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</row>
      </sheetData>
      <sheetData sheetId="11">
        <row r="1">
          <cell r="A1" t="str">
            <v>FORMAT PERHITUNGAN PEMBAYARAN IURAN JAMINAN KESEHATAN ( GAJI &amp; TUNJANGAN )</v>
          </cell>
          <cell r="T1" t="str">
            <v>JAN dbyr PEB</v>
          </cell>
          <cell r="AC1" t="str">
            <v>JAN dbyr PEB</v>
          </cell>
        </row>
        <row r="2">
          <cell r="A2" t="str">
            <v>SKPD DINAS PENDIDIKAN  (ASN PPPK GURU SD BANJARMASIN BARAT)</v>
          </cell>
        </row>
        <row r="3">
          <cell r="A3" t="str">
            <v>BULAN : GAJI JANUARI 2023  (TPP dibayar PEBRUARI 2023)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C5">
            <v>20</v>
          </cell>
        </row>
        <row r="6">
          <cell r="A6" t="str">
            <v>NIP</v>
          </cell>
          <cell r="B6" t="str">
            <v>NAMA</v>
          </cell>
          <cell r="C6" t="str">
            <v xml:space="preserve">JUMLAH </v>
          </cell>
          <cell r="E6" t="str">
            <v>GAJI GAPOK</v>
          </cell>
          <cell r="F6" t="str">
            <v>TJKLUARGA</v>
          </cell>
          <cell r="G6" t="str">
            <v>TJFUNGSIONAL</v>
          </cell>
          <cell r="H6" t="str">
            <v>TJUMUM</v>
          </cell>
          <cell r="I6" t="str">
            <v>Jumlah
Gaji</v>
          </cell>
          <cell r="J6" t="str">
            <v>TUNJANGAN LAINNYA</v>
          </cell>
          <cell r="N6" t="str">
            <v>Jumlah
Tunjangan</v>
          </cell>
          <cell r="O6" t="str">
            <v>Jumlah Penghasilan</v>
          </cell>
          <cell r="P6" t="str">
            <v>Total Iuran BPJS
( GJ + TJ )</v>
          </cell>
          <cell r="R6" t="str">
            <v>IWP Gaji (BPJS)</v>
          </cell>
          <cell r="T6" t="str">
            <v>IWP TPP (BPJS)</v>
          </cell>
          <cell r="V6" t="str">
            <v>SKPD</v>
          </cell>
          <cell r="W6" t="str">
            <v>NO KPE</v>
          </cell>
          <cell r="X6" t="str">
            <v>noktp</v>
          </cell>
          <cell r="Y6" t="str">
            <v>npwp</v>
          </cell>
          <cell r="Z6" t="str">
            <v>kode gaji</v>
          </cell>
          <cell r="AA6" t="str">
            <v>nuptk</v>
          </cell>
          <cell r="AC6" t="str">
            <v>IWP TPP (BPJS)</v>
          </cell>
          <cell r="AD6" t="str">
            <v>SELISIH</v>
          </cell>
        </row>
        <row r="7">
          <cell r="C7" t="str">
            <v>ISTERI / SUAMI</v>
          </cell>
          <cell r="D7" t="str">
            <v>ANAK</v>
          </cell>
          <cell r="J7" t="str">
            <v>TUKIN</v>
          </cell>
          <cell r="K7" t="str">
            <v>TPP</v>
          </cell>
          <cell r="L7" t="str">
            <v>SERTIFIKASI</v>
          </cell>
          <cell r="M7" t="str">
            <v>TAMSIL</v>
          </cell>
          <cell r="P7" t="str">
            <v>IWP1%</v>
          </cell>
          <cell r="Q7" t="str">
            <v>IWP4%</v>
          </cell>
          <cell r="R7" t="str">
            <v>1% ( sdh dibayar )</v>
          </cell>
          <cell r="S7" t="str">
            <v>IWP4%</v>
          </cell>
          <cell r="T7">
            <v>0.01</v>
          </cell>
          <cell r="U7">
            <v>0.04</v>
          </cell>
          <cell r="AC7">
            <v>0.01</v>
          </cell>
        </row>
        <row r="8">
          <cell r="A8" t="str">
            <v>198303232022212020</v>
          </cell>
          <cell r="B8" t="str">
            <v>MARIANA, S.Pd</v>
          </cell>
          <cell r="C8">
            <v>1</v>
          </cell>
          <cell r="D8">
            <v>2</v>
          </cell>
          <cell r="E8">
            <v>2966500</v>
          </cell>
          <cell r="F8">
            <v>415310</v>
          </cell>
          <cell r="G8">
            <v>0</v>
          </cell>
          <cell r="H8">
            <v>185000</v>
          </cell>
          <cell r="I8">
            <v>3566810</v>
          </cell>
          <cell r="J8">
            <v>0</v>
          </cell>
          <cell r="K8">
            <v>400000</v>
          </cell>
          <cell r="L8">
            <v>2966500</v>
          </cell>
          <cell r="N8">
            <v>3366500</v>
          </cell>
          <cell r="O8">
            <v>6933310</v>
          </cell>
          <cell r="P8">
            <v>69333</v>
          </cell>
          <cell r="Q8">
            <v>277332</v>
          </cell>
          <cell r="R8">
            <v>35668</v>
          </cell>
          <cell r="S8">
            <v>142672</v>
          </cell>
          <cell r="T8">
            <v>33665</v>
          </cell>
          <cell r="U8">
            <v>134660</v>
          </cell>
          <cell r="V8" t="str">
            <v>SDN BASIRIH 02</v>
          </cell>
          <cell r="W8" t="str">
            <v>0010301190548</v>
          </cell>
          <cell r="X8" t="str">
            <v>6371046303830006</v>
          </cell>
          <cell r="Y8" t="str">
            <v>167358001731000</v>
          </cell>
          <cell r="Z8" t="str">
            <v>B - 01</v>
          </cell>
          <cell r="AA8" t="str">
            <v>8655761663300022</v>
          </cell>
          <cell r="AC8">
            <v>33665</v>
          </cell>
          <cell r="AD8">
            <v>0</v>
          </cell>
        </row>
        <row r="9">
          <cell r="A9" t="str">
            <v>198608122022212012</v>
          </cell>
          <cell r="B9" t="str">
            <v>SALEHAH, S.Pd</v>
          </cell>
          <cell r="C9">
            <v>0</v>
          </cell>
          <cell r="D9">
            <v>0</v>
          </cell>
          <cell r="E9">
            <v>2966500</v>
          </cell>
          <cell r="F9">
            <v>0</v>
          </cell>
          <cell r="G9">
            <v>0</v>
          </cell>
          <cell r="H9">
            <v>185000</v>
          </cell>
          <cell r="I9">
            <v>3151500</v>
          </cell>
          <cell r="J9">
            <v>0</v>
          </cell>
          <cell r="K9">
            <v>900000</v>
          </cell>
          <cell r="M9">
            <v>250000</v>
          </cell>
          <cell r="N9">
            <v>1150000</v>
          </cell>
          <cell r="O9">
            <v>4301500</v>
          </cell>
          <cell r="P9">
            <v>43015</v>
          </cell>
          <cell r="Q9">
            <v>172060</v>
          </cell>
          <cell r="R9">
            <v>31515</v>
          </cell>
          <cell r="S9">
            <v>126060</v>
          </cell>
          <cell r="T9">
            <v>11500</v>
          </cell>
          <cell r="U9">
            <v>46000</v>
          </cell>
          <cell r="V9" t="str">
            <v>SDN BASIRIH 02</v>
          </cell>
          <cell r="W9" t="str">
            <v>0010301195709</v>
          </cell>
          <cell r="X9" t="str">
            <v>6203015208860012</v>
          </cell>
          <cell r="Y9" t="str">
            <v>163342975711000</v>
          </cell>
          <cell r="Z9" t="str">
            <v>B - 01</v>
          </cell>
          <cell r="AA9" t="str">
            <v>8144764665300033</v>
          </cell>
          <cell r="AC9">
            <v>11500</v>
          </cell>
          <cell r="AD9">
            <v>0</v>
          </cell>
        </row>
        <row r="10">
          <cell r="A10" t="str">
            <v>199902272022212001</v>
          </cell>
          <cell r="B10" t="str">
            <v>ALDA HERLIANA, S.Pd</v>
          </cell>
          <cell r="C10">
            <v>0</v>
          </cell>
          <cell r="D10">
            <v>0</v>
          </cell>
          <cell r="E10">
            <v>2966500</v>
          </cell>
          <cell r="F10">
            <v>0</v>
          </cell>
          <cell r="G10">
            <v>0</v>
          </cell>
          <cell r="H10">
            <v>185000</v>
          </cell>
          <cell r="I10">
            <v>3151500</v>
          </cell>
          <cell r="J10">
            <v>0</v>
          </cell>
          <cell r="K10">
            <v>900000</v>
          </cell>
          <cell r="M10">
            <v>250000</v>
          </cell>
          <cell r="N10">
            <v>1150000</v>
          </cell>
          <cell r="O10">
            <v>4301500</v>
          </cell>
          <cell r="P10">
            <v>43015</v>
          </cell>
          <cell r="Q10">
            <v>172060</v>
          </cell>
          <cell r="R10">
            <v>31515</v>
          </cell>
          <cell r="S10">
            <v>126060</v>
          </cell>
          <cell r="T10">
            <v>11500</v>
          </cell>
          <cell r="U10">
            <v>46000</v>
          </cell>
          <cell r="V10" t="str">
            <v>SDN BASIRIH 02</v>
          </cell>
          <cell r="W10" t="str">
            <v>3200508016</v>
          </cell>
          <cell r="X10" t="str">
            <v>6371036702990010</v>
          </cell>
          <cell r="Y10" t="str">
            <v>639968577731000</v>
          </cell>
          <cell r="Z10" t="str">
            <v>B - 01</v>
          </cell>
          <cell r="AA10" t="str">
            <v>3559777678230002</v>
          </cell>
          <cell r="AC10">
            <v>11500</v>
          </cell>
          <cell r="AD10">
            <v>0</v>
          </cell>
        </row>
        <row r="11">
          <cell r="A11" t="str">
            <v>196906032022212002</v>
          </cell>
          <cell r="B11" t="str">
            <v>Dra. NORHASANAH</v>
          </cell>
          <cell r="C11">
            <v>0</v>
          </cell>
          <cell r="D11">
            <v>0</v>
          </cell>
          <cell r="E11">
            <v>2966500</v>
          </cell>
          <cell r="F11">
            <v>0</v>
          </cell>
          <cell r="G11">
            <v>0</v>
          </cell>
          <cell r="H11">
            <v>185000</v>
          </cell>
          <cell r="I11">
            <v>3151500</v>
          </cell>
          <cell r="J11">
            <v>0</v>
          </cell>
          <cell r="K11">
            <v>400000</v>
          </cell>
          <cell r="L11">
            <v>2966500</v>
          </cell>
          <cell r="N11">
            <v>3366500</v>
          </cell>
          <cell r="O11">
            <v>6518000</v>
          </cell>
          <cell r="P11">
            <v>65180</v>
          </cell>
          <cell r="Q11">
            <v>260720</v>
          </cell>
          <cell r="R11">
            <v>31515</v>
          </cell>
          <cell r="S11">
            <v>126060</v>
          </cell>
          <cell r="T11">
            <v>33665</v>
          </cell>
          <cell r="U11">
            <v>134660</v>
          </cell>
          <cell r="V11" t="str">
            <v>SDN BASIRIH 03</v>
          </cell>
          <cell r="W11" t="str">
            <v>0010301161717</v>
          </cell>
          <cell r="X11" t="str">
            <v>6371034306690006</v>
          </cell>
          <cell r="Y11" t="str">
            <v>164191660731001</v>
          </cell>
          <cell r="Z11" t="str">
            <v>B - 02</v>
          </cell>
          <cell r="AA11" t="str">
            <v>8935747648300002</v>
          </cell>
          <cell r="AC11">
            <v>33665</v>
          </cell>
          <cell r="AD11">
            <v>0</v>
          </cell>
        </row>
        <row r="12">
          <cell r="A12" t="str">
            <v>198205192022211004</v>
          </cell>
          <cell r="B12" t="str">
            <v>MUHAMMAD ALI WARDANA, S.Pd</v>
          </cell>
          <cell r="C12">
            <v>1</v>
          </cell>
          <cell r="D12">
            <v>2</v>
          </cell>
          <cell r="E12">
            <v>2966500</v>
          </cell>
          <cell r="F12">
            <v>415310</v>
          </cell>
          <cell r="G12">
            <v>0</v>
          </cell>
          <cell r="H12">
            <v>185000</v>
          </cell>
          <cell r="I12">
            <v>3566810</v>
          </cell>
          <cell r="J12">
            <v>0</v>
          </cell>
          <cell r="K12">
            <v>900000</v>
          </cell>
          <cell r="M12">
            <v>250000</v>
          </cell>
          <cell r="N12">
            <v>1150000</v>
          </cell>
          <cell r="O12">
            <v>4716810</v>
          </cell>
          <cell r="P12">
            <v>47168</v>
          </cell>
          <cell r="Q12">
            <v>188672</v>
          </cell>
          <cell r="R12">
            <v>35668</v>
          </cell>
          <cell r="S12">
            <v>142672</v>
          </cell>
          <cell r="T12">
            <v>11500</v>
          </cell>
          <cell r="U12">
            <v>46000</v>
          </cell>
          <cell r="V12" t="str">
            <v>SDN BASIRIH 03</v>
          </cell>
          <cell r="W12" t="str">
            <v>0010301172974</v>
          </cell>
          <cell r="X12" t="str">
            <v>6371041905820008</v>
          </cell>
          <cell r="Y12" t="str">
            <v>163406325731000</v>
          </cell>
          <cell r="Z12" t="str">
            <v>B - 02</v>
          </cell>
          <cell r="AA12" t="str">
            <v>7851760663200002</v>
          </cell>
          <cell r="AC12">
            <v>11500</v>
          </cell>
          <cell r="AD12">
            <v>0</v>
          </cell>
        </row>
        <row r="13">
          <cell r="A13" t="str">
            <v>199206212022212006</v>
          </cell>
          <cell r="B13" t="str">
            <v>ANNISA FAUZIA, S.Pd</v>
          </cell>
          <cell r="C13">
            <v>1</v>
          </cell>
          <cell r="D13">
            <v>1</v>
          </cell>
          <cell r="E13">
            <v>2966500</v>
          </cell>
          <cell r="F13">
            <v>355980</v>
          </cell>
          <cell r="G13">
            <v>0</v>
          </cell>
          <cell r="H13">
            <v>185000</v>
          </cell>
          <cell r="I13">
            <v>3507480</v>
          </cell>
          <cell r="J13">
            <v>0</v>
          </cell>
          <cell r="K13">
            <v>900000</v>
          </cell>
          <cell r="M13">
            <v>250000</v>
          </cell>
          <cell r="N13">
            <v>1150000</v>
          </cell>
          <cell r="O13">
            <v>4657480</v>
          </cell>
          <cell r="P13">
            <v>46575</v>
          </cell>
          <cell r="Q13">
            <v>186300</v>
          </cell>
          <cell r="R13">
            <v>35075</v>
          </cell>
          <cell r="S13">
            <v>140300</v>
          </cell>
          <cell r="T13">
            <v>11500</v>
          </cell>
          <cell r="U13">
            <v>46000</v>
          </cell>
          <cell r="V13" t="str">
            <v>SDN BASIRIH 03</v>
          </cell>
          <cell r="W13" t="str">
            <v>0010301190646</v>
          </cell>
          <cell r="X13" t="str">
            <v>6371036106920008</v>
          </cell>
          <cell r="Y13" t="str">
            <v>843191453731000</v>
          </cell>
          <cell r="Z13" t="str">
            <v>B - 02</v>
          </cell>
          <cell r="AA13" t="str">
            <v>4953770671130032</v>
          </cell>
          <cell r="AC13">
            <v>11500</v>
          </cell>
          <cell r="AD13">
            <v>0</v>
          </cell>
        </row>
        <row r="14">
          <cell r="A14" t="str">
            <v>199405152022212006</v>
          </cell>
          <cell r="B14" t="str">
            <v>VERA NUR AULIANTI, S.Pd</v>
          </cell>
          <cell r="C14">
            <v>1</v>
          </cell>
          <cell r="D14">
            <v>0</v>
          </cell>
          <cell r="E14">
            <v>2966500</v>
          </cell>
          <cell r="F14">
            <v>296650</v>
          </cell>
          <cell r="G14">
            <v>0</v>
          </cell>
          <cell r="H14">
            <v>185000</v>
          </cell>
          <cell r="I14">
            <v>3448150</v>
          </cell>
          <cell r="J14">
            <v>0</v>
          </cell>
          <cell r="K14">
            <v>900000</v>
          </cell>
          <cell r="M14">
            <v>250000</v>
          </cell>
          <cell r="N14">
            <v>1150000</v>
          </cell>
          <cell r="O14">
            <v>4598150</v>
          </cell>
          <cell r="P14">
            <v>45982</v>
          </cell>
          <cell r="Q14">
            <v>183928</v>
          </cell>
          <cell r="R14">
            <v>34482</v>
          </cell>
          <cell r="S14">
            <v>137928</v>
          </cell>
          <cell r="T14">
            <v>11500</v>
          </cell>
          <cell r="U14">
            <v>46000</v>
          </cell>
          <cell r="V14" t="str">
            <v>SDN BASIRIH 03</v>
          </cell>
          <cell r="W14" t="str">
            <v>0010301802981</v>
          </cell>
          <cell r="X14" t="str">
            <v>6371035505940016</v>
          </cell>
          <cell r="Y14" t="str">
            <v>820034718731000</v>
          </cell>
          <cell r="Z14" t="str">
            <v>B - 02</v>
          </cell>
          <cell r="AA14" t="str">
            <v>1847772673130022</v>
          </cell>
          <cell r="AC14">
            <v>11500</v>
          </cell>
          <cell r="AD14">
            <v>0</v>
          </cell>
        </row>
        <row r="15">
          <cell r="A15" t="str">
            <v>199408182022212011</v>
          </cell>
          <cell r="B15" t="str">
            <v>MAULIDAH, S.Pd</v>
          </cell>
          <cell r="C15">
            <v>0</v>
          </cell>
          <cell r="D15">
            <v>0</v>
          </cell>
          <cell r="E15">
            <v>2966500</v>
          </cell>
          <cell r="F15">
            <v>0</v>
          </cell>
          <cell r="G15">
            <v>0</v>
          </cell>
          <cell r="H15">
            <v>185000</v>
          </cell>
          <cell r="I15">
            <v>3151500</v>
          </cell>
          <cell r="J15">
            <v>0</v>
          </cell>
          <cell r="K15">
            <v>900000</v>
          </cell>
          <cell r="M15">
            <v>250000</v>
          </cell>
          <cell r="N15">
            <v>1150000</v>
          </cell>
          <cell r="O15">
            <v>4301500</v>
          </cell>
          <cell r="P15">
            <v>43015</v>
          </cell>
          <cell r="Q15">
            <v>172060</v>
          </cell>
          <cell r="R15">
            <v>31515</v>
          </cell>
          <cell r="S15">
            <v>126060</v>
          </cell>
          <cell r="T15">
            <v>11500</v>
          </cell>
          <cell r="U15">
            <v>46000</v>
          </cell>
          <cell r="V15" t="str">
            <v>SDN BASIRIH 03</v>
          </cell>
          <cell r="W15" t="str">
            <v>3200582577</v>
          </cell>
          <cell r="X15" t="str">
            <v>6371015808940008</v>
          </cell>
          <cell r="Y15" t="str">
            <v>650455868731000</v>
          </cell>
          <cell r="Z15" t="str">
            <v>B - 02</v>
          </cell>
          <cell r="AA15" t="str">
            <v>6150772673230193</v>
          </cell>
          <cell r="AC15">
            <v>11500</v>
          </cell>
          <cell r="AD15">
            <v>0</v>
          </cell>
        </row>
        <row r="16">
          <cell r="A16" t="str">
            <v>199502212022211001</v>
          </cell>
          <cell r="B16" t="str">
            <v>MUHAMMAD RIDHO RAHMADANI, S.Pd</v>
          </cell>
          <cell r="C16">
            <v>1</v>
          </cell>
          <cell r="D16">
            <v>1</v>
          </cell>
          <cell r="E16">
            <v>2966500</v>
          </cell>
          <cell r="F16">
            <v>355980</v>
          </cell>
          <cell r="G16">
            <v>0</v>
          </cell>
          <cell r="H16">
            <v>185000</v>
          </cell>
          <cell r="I16">
            <v>3507480</v>
          </cell>
          <cell r="J16">
            <v>0</v>
          </cell>
          <cell r="K16">
            <v>900000</v>
          </cell>
          <cell r="M16">
            <v>250000</v>
          </cell>
          <cell r="N16">
            <v>1150000</v>
          </cell>
          <cell r="O16">
            <v>4657480</v>
          </cell>
          <cell r="P16">
            <v>46575</v>
          </cell>
          <cell r="Q16">
            <v>186300</v>
          </cell>
          <cell r="R16">
            <v>35075</v>
          </cell>
          <cell r="S16">
            <v>140300</v>
          </cell>
          <cell r="T16">
            <v>11500</v>
          </cell>
          <cell r="U16">
            <v>46000</v>
          </cell>
          <cell r="V16" t="str">
            <v>SDN BASIRIH 03</v>
          </cell>
          <cell r="W16" t="str">
            <v>0010301465372</v>
          </cell>
          <cell r="X16" t="str">
            <v>6303052102950008</v>
          </cell>
          <cell r="Y16" t="str">
            <v>936660430732000</v>
          </cell>
          <cell r="Z16" t="str">
            <v>B - 02</v>
          </cell>
          <cell r="AA16" t="str">
            <v>9553773674130122</v>
          </cell>
          <cell r="AC16">
            <v>11500</v>
          </cell>
          <cell r="AD16">
            <v>0</v>
          </cell>
        </row>
        <row r="17">
          <cell r="A17" t="str">
            <v>197210022022211001</v>
          </cell>
          <cell r="B17" t="str">
            <v>ABDUL MUKNI, S.Pd.I</v>
          </cell>
          <cell r="C17">
            <v>1</v>
          </cell>
          <cell r="D17">
            <v>2</v>
          </cell>
          <cell r="E17">
            <v>2966500</v>
          </cell>
          <cell r="F17">
            <v>415310</v>
          </cell>
          <cell r="G17">
            <v>0</v>
          </cell>
          <cell r="H17">
            <v>185000</v>
          </cell>
          <cell r="I17">
            <v>3566810</v>
          </cell>
          <cell r="J17">
            <v>0</v>
          </cell>
          <cell r="K17">
            <v>400000</v>
          </cell>
          <cell r="L17">
            <v>2966500</v>
          </cell>
          <cell r="N17">
            <v>3366500</v>
          </cell>
          <cell r="O17">
            <v>6933310</v>
          </cell>
          <cell r="P17">
            <v>69333</v>
          </cell>
          <cell r="Q17">
            <v>277332</v>
          </cell>
          <cell r="R17">
            <v>35668</v>
          </cell>
          <cell r="S17">
            <v>142672</v>
          </cell>
          <cell r="T17">
            <v>33665</v>
          </cell>
          <cell r="U17">
            <v>134660</v>
          </cell>
          <cell r="V17" t="str">
            <v>SDN BASIRIH 06</v>
          </cell>
          <cell r="W17" t="str">
            <v>3200510444</v>
          </cell>
          <cell r="X17" t="str">
            <v>6371030210720012</v>
          </cell>
          <cell r="Y17" t="str">
            <v>166057414731000</v>
          </cell>
          <cell r="Z17" t="str">
            <v>B - 03</v>
          </cell>
          <cell r="AA17" t="str">
            <v>4334750652110043</v>
          </cell>
          <cell r="AC17">
            <v>33665</v>
          </cell>
          <cell r="AD17">
            <v>0</v>
          </cell>
        </row>
        <row r="18">
          <cell r="A18" t="str">
            <v>198105192022211003</v>
          </cell>
          <cell r="B18" t="str">
            <v>MUHAMMAD YUSUF, S.Pd</v>
          </cell>
          <cell r="C18">
            <v>1</v>
          </cell>
          <cell r="D18">
            <v>1</v>
          </cell>
          <cell r="E18">
            <v>2966500</v>
          </cell>
          <cell r="F18">
            <v>355980</v>
          </cell>
          <cell r="G18">
            <v>0</v>
          </cell>
          <cell r="H18">
            <v>185000</v>
          </cell>
          <cell r="I18">
            <v>3507480</v>
          </cell>
          <cell r="J18">
            <v>0</v>
          </cell>
          <cell r="K18">
            <v>400000</v>
          </cell>
          <cell r="L18">
            <v>2966500</v>
          </cell>
          <cell r="N18">
            <v>3366500</v>
          </cell>
          <cell r="O18">
            <v>6873980</v>
          </cell>
          <cell r="P18">
            <v>68740</v>
          </cell>
          <cell r="Q18">
            <v>274960</v>
          </cell>
          <cell r="R18">
            <v>35075</v>
          </cell>
          <cell r="S18">
            <v>140300</v>
          </cell>
          <cell r="T18">
            <v>33665</v>
          </cell>
          <cell r="U18">
            <v>134660</v>
          </cell>
          <cell r="V18" t="str">
            <v>SDN BASIRIH 06</v>
          </cell>
          <cell r="W18" t="str">
            <v>0010301193332</v>
          </cell>
          <cell r="X18" t="str">
            <v>6371011905810006</v>
          </cell>
          <cell r="Y18" t="str">
            <v>756243564731000</v>
          </cell>
          <cell r="Z18" t="str">
            <v>B - 03</v>
          </cell>
          <cell r="AA18" t="str">
            <v>7851759662200002</v>
          </cell>
          <cell r="AC18">
            <v>33665</v>
          </cell>
          <cell r="AD18">
            <v>0</v>
          </cell>
        </row>
        <row r="19">
          <cell r="A19" t="str">
            <v>198811162022212007</v>
          </cell>
          <cell r="B19" t="str">
            <v>FATMAH, S.Pd</v>
          </cell>
          <cell r="C19">
            <v>1</v>
          </cell>
          <cell r="D19">
            <v>2</v>
          </cell>
          <cell r="E19">
            <v>2966500</v>
          </cell>
          <cell r="F19">
            <v>415310</v>
          </cell>
          <cell r="G19">
            <v>0</v>
          </cell>
          <cell r="H19">
            <v>185000</v>
          </cell>
          <cell r="I19">
            <v>3566810</v>
          </cell>
          <cell r="J19">
            <v>0</v>
          </cell>
          <cell r="K19">
            <v>400000</v>
          </cell>
          <cell r="L19">
            <v>2966500</v>
          </cell>
          <cell r="N19">
            <v>3366500</v>
          </cell>
          <cell r="O19">
            <v>6933310</v>
          </cell>
          <cell r="P19">
            <v>69333</v>
          </cell>
          <cell r="Q19">
            <v>277332</v>
          </cell>
          <cell r="R19">
            <v>35668</v>
          </cell>
          <cell r="S19">
            <v>142672</v>
          </cell>
          <cell r="T19">
            <v>33665</v>
          </cell>
          <cell r="U19">
            <v>134660</v>
          </cell>
          <cell r="V19" t="str">
            <v>SDN BASIRIH 06</v>
          </cell>
          <cell r="W19" t="str">
            <v>0010301177301</v>
          </cell>
          <cell r="X19" t="str">
            <v>6371035611880006</v>
          </cell>
          <cell r="Y19" t="str">
            <v>844504878731000</v>
          </cell>
          <cell r="Z19" t="str">
            <v>B - 03</v>
          </cell>
          <cell r="AA19" t="str">
            <v>4448766667130083</v>
          </cell>
          <cell r="AC19">
            <v>33665</v>
          </cell>
          <cell r="AD19">
            <v>0</v>
          </cell>
        </row>
        <row r="20">
          <cell r="A20" t="str">
            <v>198904202022212006</v>
          </cell>
          <cell r="B20" t="str">
            <v>NENI WIDIYAYANTI, S.Pd</v>
          </cell>
          <cell r="C20">
            <v>0</v>
          </cell>
          <cell r="D20">
            <v>0</v>
          </cell>
          <cell r="E20">
            <v>2966500</v>
          </cell>
          <cell r="F20">
            <v>0</v>
          </cell>
          <cell r="G20">
            <v>0</v>
          </cell>
          <cell r="H20">
            <v>185000</v>
          </cell>
          <cell r="I20">
            <v>3151500</v>
          </cell>
          <cell r="J20">
            <v>0</v>
          </cell>
          <cell r="K20">
            <v>900000</v>
          </cell>
          <cell r="M20">
            <v>250000</v>
          </cell>
          <cell r="N20">
            <v>1150000</v>
          </cell>
          <cell r="O20">
            <v>4301500</v>
          </cell>
          <cell r="P20">
            <v>43015</v>
          </cell>
          <cell r="Q20">
            <v>172060</v>
          </cell>
          <cell r="R20">
            <v>31515</v>
          </cell>
          <cell r="S20">
            <v>126060</v>
          </cell>
          <cell r="T20">
            <v>11500</v>
          </cell>
          <cell r="U20">
            <v>46000</v>
          </cell>
          <cell r="V20" t="str">
            <v>SDN BASIRIH 06</v>
          </cell>
          <cell r="W20" t="str">
            <v>0010301178394</v>
          </cell>
          <cell r="X20" t="str">
            <v>6371036004890004</v>
          </cell>
          <cell r="Y20" t="str">
            <v>844453522731000</v>
          </cell>
          <cell r="Z20" t="str">
            <v>B - 03</v>
          </cell>
          <cell r="AA20" t="str">
            <v>6752767668130132</v>
          </cell>
          <cell r="AC20">
            <v>11500</v>
          </cell>
          <cell r="AD20">
            <v>0</v>
          </cell>
        </row>
        <row r="21">
          <cell r="A21" t="str">
            <v>199301202022212008</v>
          </cell>
          <cell r="B21" t="str">
            <v>SOPIAH, S.Pd</v>
          </cell>
          <cell r="C21">
            <v>1</v>
          </cell>
          <cell r="D21">
            <v>1</v>
          </cell>
          <cell r="E21">
            <v>2966500</v>
          </cell>
          <cell r="F21">
            <v>355980</v>
          </cell>
          <cell r="G21">
            <v>0</v>
          </cell>
          <cell r="H21">
            <v>185000</v>
          </cell>
          <cell r="I21">
            <v>3507480</v>
          </cell>
          <cell r="J21">
            <v>0</v>
          </cell>
          <cell r="K21">
            <v>900000</v>
          </cell>
          <cell r="M21">
            <v>250000</v>
          </cell>
          <cell r="N21">
            <v>1150000</v>
          </cell>
          <cell r="O21">
            <v>4657480</v>
          </cell>
          <cell r="P21">
            <v>46575</v>
          </cell>
          <cell r="Q21">
            <v>186300</v>
          </cell>
          <cell r="R21">
            <v>35075</v>
          </cell>
          <cell r="S21">
            <v>140300</v>
          </cell>
          <cell r="T21">
            <v>11500</v>
          </cell>
          <cell r="U21">
            <v>46000</v>
          </cell>
          <cell r="V21" t="str">
            <v>SDN BASIRIH 06</v>
          </cell>
          <cell r="W21" t="str">
            <v>0010301465489</v>
          </cell>
          <cell r="X21" t="str">
            <v>6371036001930005</v>
          </cell>
          <cell r="Y21" t="str">
            <v>412513814731000</v>
          </cell>
          <cell r="Z21" t="str">
            <v>B - 03</v>
          </cell>
          <cell r="AA21" t="str">
            <v>6452771672230142</v>
          </cell>
          <cell r="AC21">
            <v>11500</v>
          </cell>
          <cell r="AD21">
            <v>0</v>
          </cell>
        </row>
        <row r="22">
          <cell r="A22" t="str">
            <v>199403292022211004</v>
          </cell>
          <cell r="B22" t="str">
            <v>ERWIN ALDI HIDAYAT, S.Pd</v>
          </cell>
          <cell r="C22">
            <v>0</v>
          </cell>
          <cell r="D22">
            <v>0</v>
          </cell>
          <cell r="E22">
            <v>2966500</v>
          </cell>
          <cell r="F22">
            <v>0</v>
          </cell>
          <cell r="G22">
            <v>0</v>
          </cell>
          <cell r="H22">
            <v>185000</v>
          </cell>
          <cell r="I22">
            <v>3151500</v>
          </cell>
          <cell r="J22">
            <v>0</v>
          </cell>
          <cell r="K22">
            <v>400000</v>
          </cell>
          <cell r="L22">
            <v>2966500</v>
          </cell>
          <cell r="N22">
            <v>3366500</v>
          </cell>
          <cell r="O22">
            <v>6518000</v>
          </cell>
          <cell r="P22">
            <v>65180</v>
          </cell>
          <cell r="Q22">
            <v>260720</v>
          </cell>
          <cell r="R22">
            <v>31515</v>
          </cell>
          <cell r="S22">
            <v>126060</v>
          </cell>
          <cell r="T22">
            <v>33665</v>
          </cell>
          <cell r="U22">
            <v>134660</v>
          </cell>
          <cell r="V22" t="str">
            <v>SDN BASIRIH 06</v>
          </cell>
          <cell r="W22" t="str">
            <v>0010301403939</v>
          </cell>
          <cell r="X22" t="str">
            <v>6304052903940001</v>
          </cell>
          <cell r="Y22" t="str">
            <v>841731615731000</v>
          </cell>
          <cell r="Z22" t="str">
            <v>B - 03</v>
          </cell>
          <cell r="AA22" t="str">
            <v>2661772673130012</v>
          </cell>
          <cell r="AC22">
            <v>33665</v>
          </cell>
          <cell r="AD22">
            <v>0</v>
          </cell>
        </row>
        <row r="23">
          <cell r="A23" t="str">
            <v>198010072022212009</v>
          </cell>
          <cell r="B23" t="str">
            <v>MASPIAH, S.Pd</v>
          </cell>
          <cell r="C23">
            <v>1</v>
          </cell>
          <cell r="D23">
            <v>1</v>
          </cell>
          <cell r="E23">
            <v>2966500</v>
          </cell>
          <cell r="F23">
            <v>355980</v>
          </cell>
          <cell r="G23">
            <v>0</v>
          </cell>
          <cell r="H23">
            <v>185000</v>
          </cell>
          <cell r="I23">
            <v>3507480</v>
          </cell>
          <cell r="J23">
            <v>0</v>
          </cell>
          <cell r="K23">
            <v>900000</v>
          </cell>
          <cell r="M23">
            <v>250000</v>
          </cell>
          <cell r="N23">
            <v>1150000</v>
          </cell>
          <cell r="O23">
            <v>4657480</v>
          </cell>
          <cell r="P23">
            <v>46575</v>
          </cell>
          <cell r="Q23">
            <v>186300</v>
          </cell>
          <cell r="R23">
            <v>35075</v>
          </cell>
          <cell r="S23">
            <v>140300</v>
          </cell>
          <cell r="T23">
            <v>11500</v>
          </cell>
          <cell r="U23">
            <v>46000</v>
          </cell>
          <cell r="V23" t="str">
            <v>SDN BASIRIH 11</v>
          </cell>
          <cell r="W23" t="str">
            <v>3200506919</v>
          </cell>
          <cell r="X23" t="str">
            <v>6371034710800008</v>
          </cell>
          <cell r="Y23" t="str">
            <v>167321058731000</v>
          </cell>
          <cell r="Z23" t="str">
            <v>B - 06</v>
          </cell>
          <cell r="AA23" t="str">
            <v>4339758660300033</v>
          </cell>
          <cell r="AC23">
            <v>11500</v>
          </cell>
          <cell r="AD23">
            <v>0</v>
          </cell>
        </row>
        <row r="24">
          <cell r="A24" t="str">
            <v>198405172022212021</v>
          </cell>
          <cell r="B24" t="str">
            <v>A. MAYA PUSPITA SARI, S.Pd</v>
          </cell>
          <cell r="C24">
            <v>1</v>
          </cell>
          <cell r="D24">
            <v>1</v>
          </cell>
          <cell r="E24">
            <v>2966500</v>
          </cell>
          <cell r="F24">
            <v>355980</v>
          </cell>
          <cell r="G24">
            <v>0</v>
          </cell>
          <cell r="H24">
            <v>185000</v>
          </cell>
          <cell r="I24">
            <v>3507480</v>
          </cell>
          <cell r="J24">
            <v>0</v>
          </cell>
          <cell r="K24">
            <v>400000</v>
          </cell>
          <cell r="L24">
            <v>2966500</v>
          </cell>
          <cell r="N24">
            <v>3366500</v>
          </cell>
          <cell r="O24">
            <v>6873980</v>
          </cell>
          <cell r="P24">
            <v>68740</v>
          </cell>
          <cell r="Q24">
            <v>274960</v>
          </cell>
          <cell r="R24">
            <v>35075</v>
          </cell>
          <cell r="S24">
            <v>140300</v>
          </cell>
          <cell r="T24">
            <v>33665</v>
          </cell>
          <cell r="U24">
            <v>134660</v>
          </cell>
          <cell r="V24" t="str">
            <v>SDN BELITUNG SELATAN 01</v>
          </cell>
          <cell r="W24" t="str">
            <v>0010301193688</v>
          </cell>
          <cell r="X24" t="str">
            <v>6371055705840015</v>
          </cell>
          <cell r="Y24" t="str">
            <v>167386440731000</v>
          </cell>
          <cell r="Z24" t="str">
            <v>B - 07</v>
          </cell>
          <cell r="AA24" t="str">
            <v>7849762663300102</v>
          </cell>
          <cell r="AC24">
            <v>33665</v>
          </cell>
          <cell r="AD24">
            <v>0</v>
          </cell>
        </row>
        <row r="25">
          <cell r="A25" t="str">
            <v>198905292022212006</v>
          </cell>
          <cell r="B25" t="str">
            <v>MAYA FITRIANI, S.Pd</v>
          </cell>
          <cell r="C25">
            <v>1</v>
          </cell>
          <cell r="D25">
            <v>1</v>
          </cell>
          <cell r="E25">
            <v>2966500</v>
          </cell>
          <cell r="F25">
            <v>355980</v>
          </cell>
          <cell r="G25">
            <v>0</v>
          </cell>
          <cell r="H25">
            <v>185000</v>
          </cell>
          <cell r="I25">
            <v>3507480</v>
          </cell>
          <cell r="J25">
            <v>0</v>
          </cell>
          <cell r="K25">
            <v>900000</v>
          </cell>
          <cell r="M25">
            <v>250000</v>
          </cell>
          <cell r="N25">
            <v>1150000</v>
          </cell>
          <cell r="O25">
            <v>4657480</v>
          </cell>
          <cell r="P25">
            <v>46575</v>
          </cell>
          <cell r="Q25">
            <v>186300</v>
          </cell>
          <cell r="R25">
            <v>35075</v>
          </cell>
          <cell r="S25">
            <v>140300</v>
          </cell>
          <cell r="T25">
            <v>11500</v>
          </cell>
          <cell r="U25">
            <v>46000</v>
          </cell>
          <cell r="V25" t="str">
            <v>SDN BELITUNG SELATAN 01</v>
          </cell>
          <cell r="W25" t="str">
            <v>0010301449883</v>
          </cell>
          <cell r="X25" t="str">
            <v>6371036905890014</v>
          </cell>
          <cell r="Y25" t="str">
            <v>909673519731000</v>
          </cell>
          <cell r="Z25" t="str">
            <v>B - 07</v>
          </cell>
          <cell r="AA25" t="str">
            <v>7861767668130082</v>
          </cell>
          <cell r="AC25">
            <v>11500</v>
          </cell>
          <cell r="AD25">
            <v>0</v>
          </cell>
        </row>
        <row r="26">
          <cell r="A26" t="str">
            <v>199401152022212005</v>
          </cell>
          <cell r="B26" t="str">
            <v>MELITASARI, S.Pd</v>
          </cell>
          <cell r="C26">
            <v>0</v>
          </cell>
          <cell r="D26">
            <v>0</v>
          </cell>
          <cell r="E26">
            <v>2966500</v>
          </cell>
          <cell r="F26">
            <v>0</v>
          </cell>
          <cell r="G26">
            <v>0</v>
          </cell>
          <cell r="H26">
            <v>185000</v>
          </cell>
          <cell r="I26">
            <v>3151500</v>
          </cell>
          <cell r="J26">
            <v>0</v>
          </cell>
          <cell r="K26">
            <v>900000</v>
          </cell>
          <cell r="M26">
            <v>250000</v>
          </cell>
          <cell r="N26">
            <v>1150000</v>
          </cell>
          <cell r="O26">
            <v>4301500</v>
          </cell>
          <cell r="P26">
            <v>43015</v>
          </cell>
          <cell r="Q26">
            <v>172060</v>
          </cell>
          <cell r="R26">
            <v>31515</v>
          </cell>
          <cell r="S26">
            <v>126060</v>
          </cell>
          <cell r="T26">
            <v>11500</v>
          </cell>
          <cell r="U26">
            <v>46000</v>
          </cell>
          <cell r="V26" t="str">
            <v>SDN BELITUNG SELATAN 01</v>
          </cell>
          <cell r="W26" t="str">
            <v>0010301187748</v>
          </cell>
          <cell r="X26" t="str">
            <v>6371045501940004</v>
          </cell>
          <cell r="Y26" t="str">
            <v>844167338731000</v>
          </cell>
          <cell r="Z26" t="str">
            <v>B - 07</v>
          </cell>
          <cell r="AA26" t="str">
            <v>9447772673130002</v>
          </cell>
          <cell r="AC26">
            <v>11500</v>
          </cell>
          <cell r="AD26">
            <v>0</v>
          </cell>
        </row>
        <row r="27">
          <cell r="A27" t="str">
            <v>199507312022212009</v>
          </cell>
          <cell r="B27" t="str">
            <v>RAHMA AULIA SARI, S.Pd</v>
          </cell>
          <cell r="C27">
            <v>0</v>
          </cell>
          <cell r="D27">
            <v>0</v>
          </cell>
          <cell r="E27">
            <v>2966500</v>
          </cell>
          <cell r="F27">
            <v>0</v>
          </cell>
          <cell r="G27">
            <v>0</v>
          </cell>
          <cell r="H27">
            <v>185000</v>
          </cell>
          <cell r="I27">
            <v>3151500</v>
          </cell>
          <cell r="J27">
            <v>0</v>
          </cell>
          <cell r="K27">
            <v>400000</v>
          </cell>
          <cell r="L27">
            <v>2966500</v>
          </cell>
          <cell r="N27">
            <v>3366500</v>
          </cell>
          <cell r="O27">
            <v>6518000</v>
          </cell>
          <cell r="P27">
            <v>65180</v>
          </cell>
          <cell r="Q27">
            <v>260720</v>
          </cell>
          <cell r="R27">
            <v>31515</v>
          </cell>
          <cell r="S27">
            <v>126060</v>
          </cell>
          <cell r="T27">
            <v>33665</v>
          </cell>
          <cell r="U27">
            <v>134660</v>
          </cell>
          <cell r="V27" t="str">
            <v>SDN BELITUNG SELATAN 01</v>
          </cell>
          <cell r="W27" t="str">
            <v>0180306051726</v>
          </cell>
          <cell r="X27" t="str">
            <v>6371027107950007</v>
          </cell>
          <cell r="Y27" t="str">
            <v>937636132736000</v>
          </cell>
          <cell r="Z27" t="str">
            <v>B - 07</v>
          </cell>
          <cell r="AA27" t="str">
            <v>2063773674130003</v>
          </cell>
          <cell r="AC27">
            <v>33665</v>
          </cell>
          <cell r="AD27">
            <v>0</v>
          </cell>
        </row>
        <row r="28">
          <cell r="A28" t="str">
            <v>198406232022212024</v>
          </cell>
          <cell r="B28" t="str">
            <v>TUMINAH, S.Pd</v>
          </cell>
          <cell r="C28">
            <v>1</v>
          </cell>
          <cell r="D28">
            <v>2</v>
          </cell>
          <cell r="E28">
            <v>2966500</v>
          </cell>
          <cell r="F28">
            <v>415310</v>
          </cell>
          <cell r="G28">
            <v>0</v>
          </cell>
          <cell r="H28">
            <v>185000</v>
          </cell>
          <cell r="I28">
            <v>3566810</v>
          </cell>
          <cell r="J28">
            <v>0</v>
          </cell>
          <cell r="K28">
            <v>900000</v>
          </cell>
          <cell r="M28">
            <v>250000</v>
          </cell>
          <cell r="N28">
            <v>1150000</v>
          </cell>
          <cell r="O28">
            <v>4716810</v>
          </cell>
          <cell r="P28">
            <v>47168</v>
          </cell>
          <cell r="Q28">
            <v>188672</v>
          </cell>
          <cell r="R28">
            <v>35668</v>
          </cell>
          <cell r="S28">
            <v>142672</v>
          </cell>
          <cell r="T28">
            <v>11500</v>
          </cell>
          <cell r="U28">
            <v>46000</v>
          </cell>
          <cell r="V28" t="str">
            <v>SDN BELITUNG SELATAN 02</v>
          </cell>
          <cell r="W28" t="str">
            <v>3200582224</v>
          </cell>
          <cell r="X28" t="str">
            <v>6371036306840002</v>
          </cell>
          <cell r="Y28" t="str">
            <v>651328080731000</v>
          </cell>
          <cell r="Z28" t="str">
            <v>B - 08</v>
          </cell>
          <cell r="AA28" t="str">
            <v>7955762663230202</v>
          </cell>
          <cell r="AC28">
            <v>11500</v>
          </cell>
          <cell r="AD28">
            <v>0</v>
          </cell>
        </row>
        <row r="29">
          <cell r="A29" t="str">
            <v>198603102022212018</v>
          </cell>
          <cell r="B29" t="str">
            <v>RIZKI YUNIARTI, S.Pd</v>
          </cell>
          <cell r="C29">
            <v>0</v>
          </cell>
          <cell r="D29">
            <v>0</v>
          </cell>
          <cell r="E29">
            <v>2966500</v>
          </cell>
          <cell r="F29">
            <v>0</v>
          </cell>
          <cell r="G29">
            <v>0</v>
          </cell>
          <cell r="H29">
            <v>185000</v>
          </cell>
          <cell r="I29">
            <v>3151500</v>
          </cell>
          <cell r="J29">
            <v>0</v>
          </cell>
          <cell r="K29">
            <v>900000</v>
          </cell>
          <cell r="M29">
            <v>250000</v>
          </cell>
          <cell r="N29">
            <v>1150000</v>
          </cell>
          <cell r="O29">
            <v>4301500</v>
          </cell>
          <cell r="P29">
            <v>43015</v>
          </cell>
          <cell r="Q29">
            <v>172060</v>
          </cell>
          <cell r="R29">
            <v>31515</v>
          </cell>
          <cell r="S29">
            <v>126060</v>
          </cell>
          <cell r="T29">
            <v>11500</v>
          </cell>
          <cell r="U29">
            <v>46000</v>
          </cell>
          <cell r="V29" t="str">
            <v>SDN BELITUNG SELATAN 02</v>
          </cell>
          <cell r="W29" t="str">
            <v>0010301180871</v>
          </cell>
          <cell r="X29" t="str">
            <v>6303025003860005</v>
          </cell>
          <cell r="Y29" t="str">
            <v>167330521732000</v>
          </cell>
          <cell r="Z29" t="str">
            <v>B - 08</v>
          </cell>
          <cell r="AA29" t="str">
            <v>9642764665130192</v>
          </cell>
          <cell r="AC29">
            <v>11500</v>
          </cell>
          <cell r="AD29">
            <v>0</v>
          </cell>
        </row>
        <row r="30">
          <cell r="A30" t="str">
            <v>199602122022211002</v>
          </cell>
          <cell r="B30" t="str">
            <v>MUHAMMAD RASYIDIN NAZHIP, S.Pd</v>
          </cell>
          <cell r="C30">
            <v>0</v>
          </cell>
          <cell r="D30">
            <v>0</v>
          </cell>
          <cell r="E30">
            <v>2966500</v>
          </cell>
          <cell r="F30">
            <v>0</v>
          </cell>
          <cell r="G30">
            <v>0</v>
          </cell>
          <cell r="H30">
            <v>185000</v>
          </cell>
          <cell r="I30">
            <v>3151500</v>
          </cell>
          <cell r="J30">
            <v>0</v>
          </cell>
          <cell r="K30">
            <v>900000</v>
          </cell>
          <cell r="M30">
            <v>250000</v>
          </cell>
          <cell r="N30">
            <v>1150000</v>
          </cell>
          <cell r="O30">
            <v>4301500</v>
          </cell>
          <cell r="P30">
            <v>43015</v>
          </cell>
          <cell r="Q30">
            <v>172060</v>
          </cell>
          <cell r="R30">
            <v>31515</v>
          </cell>
          <cell r="S30">
            <v>126060</v>
          </cell>
          <cell r="T30">
            <v>11500</v>
          </cell>
          <cell r="U30">
            <v>46000</v>
          </cell>
          <cell r="V30" t="str">
            <v>SDN BELITUNG SELATAN 02</v>
          </cell>
          <cell r="W30" t="str">
            <v>0010301481687</v>
          </cell>
          <cell r="X30" t="str">
            <v>6304051202960001</v>
          </cell>
          <cell r="Y30" t="str">
            <v>861544732731000</v>
          </cell>
          <cell r="Z30" t="str">
            <v>B - 08</v>
          </cell>
          <cell r="AA30" t="str">
            <v>7544774675130032</v>
          </cell>
          <cell r="AC30">
            <v>11500</v>
          </cell>
          <cell r="AD30">
            <v>0</v>
          </cell>
        </row>
        <row r="31">
          <cell r="A31" t="str">
            <v>196612052022212001</v>
          </cell>
          <cell r="B31" t="str">
            <v>ERNIE HIDJRATI, S.Pd</v>
          </cell>
          <cell r="C31">
            <v>1</v>
          </cell>
          <cell r="D31">
            <v>1</v>
          </cell>
          <cell r="E31">
            <v>2966500</v>
          </cell>
          <cell r="F31">
            <v>355980</v>
          </cell>
          <cell r="G31">
            <v>0</v>
          </cell>
          <cell r="H31">
            <v>185000</v>
          </cell>
          <cell r="I31">
            <v>3507480</v>
          </cell>
          <cell r="J31">
            <v>0</v>
          </cell>
          <cell r="K31">
            <v>900000</v>
          </cell>
          <cell r="M31">
            <v>250000</v>
          </cell>
          <cell r="N31">
            <v>1150000</v>
          </cell>
          <cell r="O31">
            <v>4657480</v>
          </cell>
          <cell r="P31">
            <v>46575</v>
          </cell>
          <cell r="Q31">
            <v>186300</v>
          </cell>
          <cell r="R31">
            <v>35075</v>
          </cell>
          <cell r="S31">
            <v>140300</v>
          </cell>
          <cell r="T31">
            <v>11500</v>
          </cell>
          <cell r="U31">
            <v>46000</v>
          </cell>
          <cell r="V31" t="str">
            <v>SDN BELITUNG SELATAN 04</v>
          </cell>
          <cell r="W31" t="str">
            <v>0010301120506</v>
          </cell>
          <cell r="X31" t="str">
            <v>6371044512660005</v>
          </cell>
          <cell r="Y31" t="str">
            <v>167253061731000</v>
          </cell>
          <cell r="Z31" t="str">
            <v>B - 10</v>
          </cell>
          <cell r="AA31" t="str">
            <v>1537744647300063</v>
          </cell>
          <cell r="AC31">
            <v>11500</v>
          </cell>
          <cell r="AD31">
            <v>0</v>
          </cell>
        </row>
        <row r="32">
          <cell r="A32" t="str">
            <v>198901272022211002</v>
          </cell>
          <cell r="B32" t="str">
            <v>VICTOR AMMIEDO BANDRANG, S.Pd</v>
          </cell>
          <cell r="C32">
            <v>1</v>
          </cell>
          <cell r="D32">
            <v>2</v>
          </cell>
          <cell r="E32">
            <v>2966500</v>
          </cell>
          <cell r="F32">
            <v>415310</v>
          </cell>
          <cell r="G32">
            <v>0</v>
          </cell>
          <cell r="H32">
            <v>185000</v>
          </cell>
          <cell r="I32">
            <v>3566810</v>
          </cell>
          <cell r="J32">
            <v>0</v>
          </cell>
          <cell r="K32">
            <v>900000</v>
          </cell>
          <cell r="M32">
            <v>250000</v>
          </cell>
          <cell r="N32">
            <v>1150000</v>
          </cell>
          <cell r="O32">
            <v>4716810</v>
          </cell>
          <cell r="P32">
            <v>47168</v>
          </cell>
          <cell r="Q32">
            <v>188672</v>
          </cell>
          <cell r="R32">
            <v>35668</v>
          </cell>
          <cell r="S32">
            <v>142672</v>
          </cell>
          <cell r="T32">
            <v>11500</v>
          </cell>
          <cell r="U32">
            <v>46000</v>
          </cell>
          <cell r="V32" t="str">
            <v>SDN BELITUNG SELATAN 04</v>
          </cell>
          <cell r="W32" t="str">
            <v>3200582151</v>
          </cell>
          <cell r="X32" t="str">
            <v>6371032701890007</v>
          </cell>
          <cell r="Y32" t="str">
            <v>710720335731000</v>
          </cell>
          <cell r="Z32" t="str">
            <v>B - 10</v>
          </cell>
          <cell r="AA32" t="str">
            <v>8459767668130172</v>
          </cell>
          <cell r="AC32">
            <v>11500</v>
          </cell>
          <cell r="AD32">
            <v>0</v>
          </cell>
        </row>
        <row r="33">
          <cell r="A33" t="str">
            <v>199708212022211001</v>
          </cell>
          <cell r="B33" t="str">
            <v>AHMAD FAISAL, S.Pd</v>
          </cell>
          <cell r="C33">
            <v>0</v>
          </cell>
          <cell r="D33">
            <v>0</v>
          </cell>
          <cell r="E33">
            <v>2966500</v>
          </cell>
          <cell r="F33">
            <v>0</v>
          </cell>
          <cell r="G33">
            <v>0</v>
          </cell>
          <cell r="H33">
            <v>185000</v>
          </cell>
          <cell r="I33">
            <v>3151500</v>
          </cell>
          <cell r="J33">
            <v>0</v>
          </cell>
          <cell r="K33">
            <v>900000</v>
          </cell>
          <cell r="M33">
            <v>250000</v>
          </cell>
          <cell r="N33">
            <v>1150000</v>
          </cell>
          <cell r="O33">
            <v>4301500</v>
          </cell>
          <cell r="P33">
            <v>43015</v>
          </cell>
          <cell r="Q33">
            <v>172060</v>
          </cell>
          <cell r="R33">
            <v>31515</v>
          </cell>
          <cell r="S33">
            <v>126060</v>
          </cell>
          <cell r="T33">
            <v>11500</v>
          </cell>
          <cell r="U33">
            <v>46000</v>
          </cell>
          <cell r="V33" t="str">
            <v>SDN BELITUNG SELATAN 04</v>
          </cell>
          <cell r="W33" t="str">
            <v>3200518647</v>
          </cell>
          <cell r="X33" t="str">
            <v>6371032108970007</v>
          </cell>
          <cell r="Y33" t="str">
            <v>537581928731000</v>
          </cell>
          <cell r="Z33" t="str">
            <v>B - 10</v>
          </cell>
          <cell r="AA33" t="str">
            <v>9153775676130013</v>
          </cell>
          <cell r="AC33">
            <v>11500</v>
          </cell>
          <cell r="AD33">
            <v>0</v>
          </cell>
        </row>
        <row r="34">
          <cell r="A34" t="str">
            <v>198808142022212004</v>
          </cell>
          <cell r="B34" t="str">
            <v>A. VERANA DIAN RATNA KUSUMAWATI, S.Pd</v>
          </cell>
          <cell r="C34">
            <v>0</v>
          </cell>
          <cell r="D34">
            <v>0</v>
          </cell>
          <cell r="E34">
            <v>2966500</v>
          </cell>
          <cell r="F34">
            <v>0</v>
          </cell>
          <cell r="G34">
            <v>0</v>
          </cell>
          <cell r="H34">
            <v>185000</v>
          </cell>
          <cell r="I34">
            <v>3151500</v>
          </cell>
          <cell r="J34">
            <v>0</v>
          </cell>
          <cell r="K34">
            <v>900000</v>
          </cell>
          <cell r="M34">
            <v>250000</v>
          </cell>
          <cell r="N34">
            <v>1150000</v>
          </cell>
          <cell r="O34">
            <v>4301500</v>
          </cell>
          <cell r="P34">
            <v>43015</v>
          </cell>
          <cell r="Q34">
            <v>172060</v>
          </cell>
          <cell r="R34">
            <v>31515</v>
          </cell>
          <cell r="S34">
            <v>126060</v>
          </cell>
          <cell r="T34">
            <v>11500</v>
          </cell>
          <cell r="U34">
            <v>46000</v>
          </cell>
          <cell r="V34" t="str">
            <v>SDN BELITUNG SELATAN 05</v>
          </cell>
          <cell r="W34" t="str">
            <v>0010301177921</v>
          </cell>
          <cell r="X34" t="str">
            <v>6310055408880001</v>
          </cell>
          <cell r="Y34" t="str">
            <v>844465823734000</v>
          </cell>
          <cell r="Z34" t="str">
            <v>B - 11</v>
          </cell>
          <cell r="AA34" t="str">
            <v>2146766667130173</v>
          </cell>
          <cell r="AC34">
            <v>11500</v>
          </cell>
          <cell r="AD34">
            <v>0</v>
          </cell>
        </row>
        <row r="35">
          <cell r="A35" t="str">
            <v>198904242022211003</v>
          </cell>
          <cell r="B35" t="str">
            <v>FAIZAL AFRIZA, S.Pd</v>
          </cell>
          <cell r="C35">
            <v>0</v>
          </cell>
          <cell r="D35">
            <v>0</v>
          </cell>
          <cell r="E35">
            <v>2966500</v>
          </cell>
          <cell r="F35">
            <v>0</v>
          </cell>
          <cell r="G35">
            <v>0</v>
          </cell>
          <cell r="H35">
            <v>185000</v>
          </cell>
          <cell r="I35">
            <v>3151500</v>
          </cell>
          <cell r="J35">
            <v>0</v>
          </cell>
          <cell r="K35">
            <v>900000</v>
          </cell>
          <cell r="M35">
            <v>250000</v>
          </cell>
          <cell r="N35">
            <v>1150000</v>
          </cell>
          <cell r="O35">
            <v>4301500</v>
          </cell>
          <cell r="P35">
            <v>43015</v>
          </cell>
          <cell r="Q35">
            <v>172060</v>
          </cell>
          <cell r="R35">
            <v>31515</v>
          </cell>
          <cell r="S35">
            <v>126060</v>
          </cell>
          <cell r="T35">
            <v>11500</v>
          </cell>
          <cell r="U35">
            <v>46000</v>
          </cell>
          <cell r="V35" t="str">
            <v>SDN BELITUNG SELATAN 05</v>
          </cell>
          <cell r="W35" t="str">
            <v>3200510387</v>
          </cell>
          <cell r="X35" t="str">
            <v>6303032404890003</v>
          </cell>
          <cell r="Y35" t="str">
            <v>167329184732000</v>
          </cell>
          <cell r="Z35" t="str">
            <v>B - 11</v>
          </cell>
          <cell r="AA35" t="str">
            <v>2756767668200012</v>
          </cell>
          <cell r="AC35">
            <v>11500</v>
          </cell>
          <cell r="AD35">
            <v>0</v>
          </cell>
        </row>
        <row r="36">
          <cell r="A36" t="str">
            <v>199603152022212007</v>
          </cell>
          <cell r="B36" t="str">
            <v>MARINI, S.Pd</v>
          </cell>
          <cell r="C36">
            <v>0</v>
          </cell>
          <cell r="D36">
            <v>0</v>
          </cell>
          <cell r="E36">
            <v>2966500</v>
          </cell>
          <cell r="F36">
            <v>0</v>
          </cell>
          <cell r="G36">
            <v>0</v>
          </cell>
          <cell r="H36">
            <v>185000</v>
          </cell>
          <cell r="I36">
            <v>3151500</v>
          </cell>
          <cell r="J36">
            <v>0</v>
          </cell>
          <cell r="K36">
            <v>900000</v>
          </cell>
          <cell r="M36">
            <v>250000</v>
          </cell>
          <cell r="N36">
            <v>1150000</v>
          </cell>
          <cell r="O36">
            <v>4301500</v>
          </cell>
          <cell r="P36">
            <v>43015</v>
          </cell>
          <cell r="Q36">
            <v>172060</v>
          </cell>
          <cell r="R36">
            <v>31515</v>
          </cell>
          <cell r="S36">
            <v>126060</v>
          </cell>
          <cell r="T36">
            <v>11500</v>
          </cell>
          <cell r="U36">
            <v>46000</v>
          </cell>
          <cell r="V36" t="str">
            <v>SDN BELITUNG SELATAN 05</v>
          </cell>
          <cell r="W36" t="str">
            <v>3200512145</v>
          </cell>
          <cell r="X36" t="str">
            <v>6208035503960004</v>
          </cell>
          <cell r="Y36" t="str">
            <v>650343510731000</v>
          </cell>
          <cell r="Z36" t="str">
            <v>B - 11</v>
          </cell>
          <cell r="AA36" t="str">
            <v>4647774675230082</v>
          </cell>
          <cell r="AC36">
            <v>11500</v>
          </cell>
          <cell r="AD36">
            <v>0</v>
          </cell>
        </row>
        <row r="37">
          <cell r="A37" t="str">
            <v>199610082022212004</v>
          </cell>
          <cell r="B37" t="str">
            <v>JIHAN ERAWATI, S.Pd</v>
          </cell>
          <cell r="C37">
            <v>0</v>
          </cell>
          <cell r="D37">
            <v>0</v>
          </cell>
          <cell r="E37">
            <v>2966500</v>
          </cell>
          <cell r="F37">
            <v>0</v>
          </cell>
          <cell r="G37">
            <v>0</v>
          </cell>
          <cell r="H37">
            <v>185000</v>
          </cell>
          <cell r="I37">
            <v>3151500</v>
          </cell>
          <cell r="J37">
            <v>0</v>
          </cell>
          <cell r="K37">
            <v>900000</v>
          </cell>
          <cell r="M37">
            <v>250000</v>
          </cell>
          <cell r="N37">
            <v>1150000</v>
          </cell>
          <cell r="O37">
            <v>4301500</v>
          </cell>
          <cell r="P37">
            <v>43015</v>
          </cell>
          <cell r="Q37">
            <v>172060</v>
          </cell>
          <cell r="R37">
            <v>31515</v>
          </cell>
          <cell r="S37">
            <v>126060</v>
          </cell>
          <cell r="T37">
            <v>11500</v>
          </cell>
          <cell r="U37">
            <v>46000</v>
          </cell>
          <cell r="V37" t="str">
            <v>SDN BELITUNG SELATAN 05</v>
          </cell>
          <cell r="W37" t="str">
            <v>3200510894</v>
          </cell>
          <cell r="X37" t="str">
            <v>6307054610960003</v>
          </cell>
          <cell r="Y37" t="str">
            <v>639382662733000</v>
          </cell>
          <cell r="Z37" t="str">
            <v>B - 11</v>
          </cell>
          <cell r="AA37" t="str">
            <v>6340774675230033</v>
          </cell>
          <cell r="AC37">
            <v>11500</v>
          </cell>
          <cell r="AD37">
            <v>0</v>
          </cell>
        </row>
        <row r="38">
          <cell r="A38" t="str">
            <v>199805182022212001</v>
          </cell>
          <cell r="B38" t="str">
            <v>VINKA PUSPITA MELY, S.Pd.</v>
          </cell>
          <cell r="C38">
            <v>0</v>
          </cell>
          <cell r="D38">
            <v>0</v>
          </cell>
          <cell r="E38">
            <v>2966500</v>
          </cell>
          <cell r="F38">
            <v>0</v>
          </cell>
          <cell r="G38">
            <v>0</v>
          </cell>
          <cell r="H38">
            <v>185000</v>
          </cell>
          <cell r="I38">
            <v>3151500</v>
          </cell>
          <cell r="J38">
            <v>0</v>
          </cell>
          <cell r="K38">
            <v>900000</v>
          </cell>
          <cell r="M38">
            <v>250000</v>
          </cell>
          <cell r="N38">
            <v>1150000</v>
          </cell>
          <cell r="O38">
            <v>4301500</v>
          </cell>
          <cell r="P38">
            <v>43015</v>
          </cell>
          <cell r="Q38">
            <v>172060</v>
          </cell>
          <cell r="R38">
            <v>31515</v>
          </cell>
          <cell r="S38">
            <v>126060</v>
          </cell>
          <cell r="T38">
            <v>11500</v>
          </cell>
          <cell r="U38">
            <v>46000</v>
          </cell>
          <cell r="V38" t="str">
            <v>SDN BELITUNG SELATAN 05</v>
          </cell>
          <cell r="W38" t="str">
            <v>3200513238</v>
          </cell>
          <cell r="X38" t="str">
            <v>6371035805980006</v>
          </cell>
          <cell r="Y38" t="str">
            <v>413431610731000</v>
          </cell>
          <cell r="Z38" t="str">
            <v>B - 11</v>
          </cell>
          <cell r="AA38" t="str">
            <v>9850776677230012</v>
          </cell>
          <cell r="AC38">
            <v>11500</v>
          </cell>
          <cell r="AD38">
            <v>0</v>
          </cell>
        </row>
        <row r="39">
          <cell r="A39" t="str">
            <v>198008162022212008</v>
          </cell>
          <cell r="B39" t="str">
            <v>AGUSTINA FITRIANI, S.Pd</v>
          </cell>
          <cell r="C39">
            <v>1</v>
          </cell>
          <cell r="D39">
            <v>1</v>
          </cell>
          <cell r="E39">
            <v>2966500</v>
          </cell>
          <cell r="F39">
            <v>355980</v>
          </cell>
          <cell r="G39">
            <v>0</v>
          </cell>
          <cell r="H39">
            <v>185000</v>
          </cell>
          <cell r="I39">
            <v>3507480</v>
          </cell>
          <cell r="J39">
            <v>0</v>
          </cell>
          <cell r="K39">
            <v>900000</v>
          </cell>
          <cell r="M39">
            <v>250000</v>
          </cell>
          <cell r="N39">
            <v>1150000</v>
          </cell>
          <cell r="O39">
            <v>4657480</v>
          </cell>
          <cell r="P39">
            <v>46575</v>
          </cell>
          <cell r="Q39">
            <v>186300</v>
          </cell>
          <cell r="R39">
            <v>35075</v>
          </cell>
          <cell r="S39">
            <v>140300</v>
          </cell>
          <cell r="T39">
            <v>11500</v>
          </cell>
          <cell r="U39">
            <v>46000</v>
          </cell>
          <cell r="V39" t="str">
            <v>SDN BELITUNG SELATAN 07</v>
          </cell>
          <cell r="W39" t="str">
            <v>0010301177163</v>
          </cell>
          <cell r="X39" t="str">
            <v>6371035608800018</v>
          </cell>
          <cell r="Y39" t="str">
            <v>843190935731000</v>
          </cell>
          <cell r="Z39" t="str">
            <v>B - 13</v>
          </cell>
          <cell r="AA39" t="str">
            <v>7140758659130143</v>
          </cell>
          <cell r="AC39">
            <v>11500</v>
          </cell>
          <cell r="AD39">
            <v>0</v>
          </cell>
        </row>
        <row r="40">
          <cell r="A40" t="str">
            <v>198111112022211008</v>
          </cell>
          <cell r="B40" t="str">
            <v>ZULKIPLI EFFENDI, S.Pd.I</v>
          </cell>
          <cell r="C40">
            <v>1</v>
          </cell>
          <cell r="D40">
            <v>2</v>
          </cell>
          <cell r="E40">
            <v>2966500</v>
          </cell>
          <cell r="F40">
            <v>415310</v>
          </cell>
          <cell r="G40">
            <v>0</v>
          </cell>
          <cell r="H40">
            <v>185000</v>
          </cell>
          <cell r="I40">
            <v>3566810</v>
          </cell>
          <cell r="J40">
            <v>0</v>
          </cell>
          <cell r="K40">
            <v>400000</v>
          </cell>
          <cell r="L40">
            <v>2966500</v>
          </cell>
          <cell r="N40">
            <v>3366500</v>
          </cell>
          <cell r="O40">
            <v>6933310</v>
          </cell>
          <cell r="P40">
            <v>69333</v>
          </cell>
          <cell r="Q40">
            <v>277332</v>
          </cell>
          <cell r="R40">
            <v>35668</v>
          </cell>
          <cell r="S40">
            <v>142672</v>
          </cell>
          <cell r="T40">
            <v>33665</v>
          </cell>
          <cell r="U40">
            <v>134660</v>
          </cell>
          <cell r="V40" t="str">
            <v>SDN BELITUNG SELATAN 07</v>
          </cell>
          <cell r="W40" t="str">
            <v>0010301135568</v>
          </cell>
          <cell r="X40" t="str">
            <v>6371031111810006</v>
          </cell>
          <cell r="Y40" t="str">
            <v>166054981731000</v>
          </cell>
          <cell r="Z40" t="str">
            <v>B - 13</v>
          </cell>
          <cell r="AA40" t="str">
            <v>3443759661200003</v>
          </cell>
          <cell r="AC40">
            <v>33665</v>
          </cell>
          <cell r="AD40">
            <v>0</v>
          </cell>
        </row>
        <row r="41">
          <cell r="A41" t="str">
            <v>198308122022212012</v>
          </cell>
          <cell r="B41" t="str">
            <v>AMINAH, S.Pd</v>
          </cell>
          <cell r="C41">
            <v>1</v>
          </cell>
          <cell r="D41">
            <v>1</v>
          </cell>
          <cell r="E41">
            <v>2966500</v>
          </cell>
          <cell r="F41">
            <v>355980</v>
          </cell>
          <cell r="G41">
            <v>0</v>
          </cell>
          <cell r="H41">
            <v>185000</v>
          </cell>
          <cell r="I41">
            <v>3507480</v>
          </cell>
          <cell r="J41">
            <v>0</v>
          </cell>
          <cell r="K41">
            <v>900000</v>
          </cell>
          <cell r="M41">
            <v>250000</v>
          </cell>
          <cell r="N41">
            <v>1150000</v>
          </cell>
          <cell r="O41">
            <v>4657480</v>
          </cell>
          <cell r="P41">
            <v>46575</v>
          </cell>
          <cell r="Q41">
            <v>186300</v>
          </cell>
          <cell r="R41">
            <v>35075</v>
          </cell>
          <cell r="S41">
            <v>140300</v>
          </cell>
          <cell r="T41">
            <v>11500</v>
          </cell>
          <cell r="U41">
            <v>46000</v>
          </cell>
          <cell r="V41" t="str">
            <v>SDN BELITUNG SELATAN 07</v>
          </cell>
          <cell r="W41" t="str">
            <v>0010301183874</v>
          </cell>
          <cell r="X41" t="str">
            <v>6371045208830012</v>
          </cell>
          <cell r="Y41" t="str">
            <v>167321678731000</v>
          </cell>
          <cell r="Z41" t="str">
            <v>B - 13</v>
          </cell>
          <cell r="AA41" t="str">
            <v>9144761663300053</v>
          </cell>
          <cell r="AC41">
            <v>11500</v>
          </cell>
          <cell r="AD41">
            <v>0</v>
          </cell>
        </row>
        <row r="42">
          <cell r="A42" t="str">
            <v>198411272022212012</v>
          </cell>
          <cell r="B42" t="str">
            <v>KANA NOVIYANTI, S.Pd</v>
          </cell>
          <cell r="C42">
            <v>1</v>
          </cell>
          <cell r="D42">
            <v>2</v>
          </cell>
          <cell r="E42">
            <v>2966500</v>
          </cell>
          <cell r="F42">
            <v>415310</v>
          </cell>
          <cell r="G42">
            <v>0</v>
          </cell>
          <cell r="H42">
            <v>185000</v>
          </cell>
          <cell r="I42">
            <v>3566810</v>
          </cell>
          <cell r="J42">
            <v>0</v>
          </cell>
          <cell r="K42">
            <v>900000</v>
          </cell>
          <cell r="M42">
            <v>250000</v>
          </cell>
          <cell r="N42">
            <v>1150000</v>
          </cell>
          <cell r="O42">
            <v>4716810</v>
          </cell>
          <cell r="P42">
            <v>47168</v>
          </cell>
          <cell r="Q42">
            <v>188672</v>
          </cell>
          <cell r="R42">
            <v>35668</v>
          </cell>
          <cell r="S42">
            <v>142672</v>
          </cell>
          <cell r="T42">
            <v>11500</v>
          </cell>
          <cell r="U42">
            <v>46000</v>
          </cell>
          <cell r="V42" t="str">
            <v>SDN BELITUNG SELATAN 07</v>
          </cell>
          <cell r="W42" t="str">
            <v>0370319001089</v>
          </cell>
          <cell r="X42" t="str">
            <v>6371056711840003</v>
          </cell>
          <cell r="Y42" t="str">
            <v>818620262731000</v>
          </cell>
          <cell r="Z42" t="str">
            <v>B - 13</v>
          </cell>
          <cell r="AA42" t="str">
            <v>9459762663130143</v>
          </cell>
          <cell r="AC42">
            <v>11500</v>
          </cell>
          <cell r="AD42">
            <v>0</v>
          </cell>
        </row>
        <row r="43">
          <cell r="A43" t="str">
            <v>199011132022212005</v>
          </cell>
          <cell r="B43" t="str">
            <v>RATNA HIDAYAH, S.Pd</v>
          </cell>
          <cell r="C43">
            <v>1</v>
          </cell>
          <cell r="D43">
            <v>0</v>
          </cell>
          <cell r="E43">
            <v>2966500</v>
          </cell>
          <cell r="F43">
            <v>296650</v>
          </cell>
          <cell r="G43">
            <v>0</v>
          </cell>
          <cell r="H43">
            <v>185000</v>
          </cell>
          <cell r="I43">
            <v>3448150</v>
          </cell>
          <cell r="J43">
            <v>0</v>
          </cell>
          <cell r="K43">
            <v>900000</v>
          </cell>
          <cell r="M43">
            <v>250000</v>
          </cell>
          <cell r="N43">
            <v>1150000</v>
          </cell>
          <cell r="O43">
            <v>4598150</v>
          </cell>
          <cell r="P43">
            <v>45982</v>
          </cell>
          <cell r="Q43">
            <v>183928</v>
          </cell>
          <cell r="R43">
            <v>34482</v>
          </cell>
          <cell r="S43">
            <v>137928</v>
          </cell>
          <cell r="T43">
            <v>11500</v>
          </cell>
          <cell r="U43">
            <v>46000</v>
          </cell>
          <cell r="V43" t="str">
            <v>SDN BELITUNG SELATAN 07</v>
          </cell>
          <cell r="W43" t="str">
            <v>0010301404015</v>
          </cell>
          <cell r="X43" t="str">
            <v>6371035311900009</v>
          </cell>
          <cell r="Y43" t="str">
            <v>704503895731000</v>
          </cell>
          <cell r="Z43" t="str">
            <v>B - 13</v>
          </cell>
          <cell r="AA43" t="str">
            <v>1445768669130063</v>
          </cell>
          <cell r="AC43">
            <v>11500</v>
          </cell>
          <cell r="AD43">
            <v>0</v>
          </cell>
        </row>
        <row r="44">
          <cell r="A44" t="str">
            <v>196606262022212001</v>
          </cell>
          <cell r="B44" t="str">
            <v>NITA NELWINA MANAHERA, S.Pd</v>
          </cell>
          <cell r="C44">
            <v>0</v>
          </cell>
          <cell r="D44">
            <v>0</v>
          </cell>
          <cell r="E44">
            <v>2966500</v>
          </cell>
          <cell r="F44">
            <v>0</v>
          </cell>
          <cell r="G44">
            <v>0</v>
          </cell>
          <cell r="H44">
            <v>185000</v>
          </cell>
          <cell r="I44">
            <v>3151500</v>
          </cell>
          <cell r="J44">
            <v>0</v>
          </cell>
          <cell r="K44">
            <v>900000</v>
          </cell>
          <cell r="M44">
            <v>250000</v>
          </cell>
          <cell r="N44">
            <v>1150000</v>
          </cell>
          <cell r="O44">
            <v>4301500</v>
          </cell>
          <cell r="P44">
            <v>43015</v>
          </cell>
          <cell r="Q44">
            <v>172060</v>
          </cell>
          <cell r="R44">
            <v>31515</v>
          </cell>
          <cell r="S44">
            <v>126060</v>
          </cell>
          <cell r="T44">
            <v>11500</v>
          </cell>
          <cell r="U44">
            <v>46000</v>
          </cell>
          <cell r="V44" t="str">
            <v>SDN BELITUNG SELATAN 09</v>
          </cell>
          <cell r="W44" t="str">
            <v>0010301464109</v>
          </cell>
          <cell r="X44" t="str">
            <v>6371036606660007</v>
          </cell>
          <cell r="Y44" t="str">
            <v>840297071731000</v>
          </cell>
          <cell r="Z44" t="str">
            <v>B - 15</v>
          </cell>
          <cell r="AA44" t="str">
            <v>0958744645230132</v>
          </cell>
          <cell r="AC44">
            <v>11500</v>
          </cell>
          <cell r="AD44">
            <v>0</v>
          </cell>
        </row>
        <row r="45">
          <cell r="A45" t="str">
            <v>199102102022211002</v>
          </cell>
          <cell r="B45" t="str">
            <v>DARU DWI CHRISTIAN, S.Si</v>
          </cell>
          <cell r="C45">
            <v>0</v>
          </cell>
          <cell r="D45">
            <v>0</v>
          </cell>
          <cell r="E45">
            <v>2966500</v>
          </cell>
          <cell r="F45">
            <v>0</v>
          </cell>
          <cell r="G45">
            <v>0</v>
          </cell>
          <cell r="H45">
            <v>185000</v>
          </cell>
          <cell r="I45">
            <v>3151500</v>
          </cell>
          <cell r="J45">
            <v>0</v>
          </cell>
          <cell r="K45">
            <v>900000</v>
          </cell>
          <cell r="M45">
            <v>250000</v>
          </cell>
          <cell r="N45">
            <v>1150000</v>
          </cell>
          <cell r="O45">
            <v>4301500</v>
          </cell>
          <cell r="P45">
            <v>43015</v>
          </cell>
          <cell r="Q45">
            <v>172060</v>
          </cell>
          <cell r="R45">
            <v>31515</v>
          </cell>
          <cell r="S45">
            <v>126060</v>
          </cell>
          <cell r="T45">
            <v>11500</v>
          </cell>
          <cell r="U45">
            <v>46000</v>
          </cell>
          <cell r="V45" t="str">
            <v>SDN BELITUNG SELATAN 09</v>
          </cell>
          <cell r="W45" t="str">
            <v>3200573101</v>
          </cell>
          <cell r="X45" t="str">
            <v>6305011002910001</v>
          </cell>
          <cell r="Y45" t="str">
            <v>415563246732000</v>
          </cell>
          <cell r="Z45" t="str">
            <v>B - 15</v>
          </cell>
          <cell r="AA45" t="str">
            <v>1542769670130192</v>
          </cell>
          <cell r="AC45">
            <v>11500</v>
          </cell>
          <cell r="AD45">
            <v>0</v>
          </cell>
        </row>
        <row r="46">
          <cell r="A46" t="str">
            <v>199309192022212006</v>
          </cell>
          <cell r="B46" t="str">
            <v>RAHMAWATI, S.Pd.</v>
          </cell>
          <cell r="C46">
            <v>1</v>
          </cell>
          <cell r="D46">
            <v>0</v>
          </cell>
          <cell r="E46">
            <v>2966500</v>
          </cell>
          <cell r="F46">
            <v>296650</v>
          </cell>
          <cell r="G46">
            <v>0</v>
          </cell>
          <cell r="H46">
            <v>185000</v>
          </cell>
          <cell r="I46">
            <v>3448150</v>
          </cell>
          <cell r="J46">
            <v>0</v>
          </cell>
          <cell r="K46">
            <v>900000</v>
          </cell>
          <cell r="M46">
            <v>250000</v>
          </cell>
          <cell r="N46">
            <v>1150000</v>
          </cell>
          <cell r="O46">
            <v>4598150</v>
          </cell>
          <cell r="P46">
            <v>45982</v>
          </cell>
          <cell r="Q46">
            <v>183928</v>
          </cell>
          <cell r="R46">
            <v>34482</v>
          </cell>
          <cell r="S46">
            <v>137928</v>
          </cell>
          <cell r="T46">
            <v>11500</v>
          </cell>
          <cell r="U46">
            <v>46000</v>
          </cell>
          <cell r="V46" t="str">
            <v>SDN BELITUNG SELATAN 09</v>
          </cell>
          <cell r="W46" t="str">
            <v>0010301449790</v>
          </cell>
          <cell r="X46" t="str">
            <v>6371035809930004</v>
          </cell>
          <cell r="Y46" t="str">
            <v>167703842731000</v>
          </cell>
          <cell r="Z46" t="str">
            <v>B - 15</v>
          </cell>
          <cell r="AA46" t="str">
            <v>9251771672130033</v>
          </cell>
          <cell r="AC46">
            <v>11500</v>
          </cell>
          <cell r="AD46">
            <v>0</v>
          </cell>
        </row>
        <row r="47">
          <cell r="A47" t="str">
            <v>199809162022212001</v>
          </cell>
          <cell r="B47" t="str">
            <v>AULIA ROSADA, S.Pd.</v>
          </cell>
          <cell r="C47">
            <v>0</v>
          </cell>
          <cell r="D47">
            <v>0</v>
          </cell>
          <cell r="E47">
            <v>2966500</v>
          </cell>
          <cell r="F47">
            <v>0</v>
          </cell>
          <cell r="G47">
            <v>0</v>
          </cell>
          <cell r="H47">
            <v>185000</v>
          </cell>
          <cell r="I47">
            <v>3151500</v>
          </cell>
          <cell r="J47">
            <v>0</v>
          </cell>
          <cell r="K47">
            <v>900000</v>
          </cell>
          <cell r="M47">
            <v>250000</v>
          </cell>
          <cell r="N47">
            <v>1150000</v>
          </cell>
          <cell r="O47">
            <v>4301500</v>
          </cell>
          <cell r="P47">
            <v>43015</v>
          </cell>
          <cell r="Q47">
            <v>172060</v>
          </cell>
          <cell r="R47">
            <v>31515</v>
          </cell>
          <cell r="S47">
            <v>126060</v>
          </cell>
          <cell r="T47">
            <v>11500</v>
          </cell>
          <cell r="U47">
            <v>46000</v>
          </cell>
          <cell r="V47" t="str">
            <v>SDN BELITUNG SELATAN 09</v>
          </cell>
          <cell r="W47" t="str">
            <v>3200475193</v>
          </cell>
          <cell r="X47" t="str">
            <v>6304055609980002</v>
          </cell>
          <cell r="Y47" t="str">
            <v>650301864731000</v>
          </cell>
          <cell r="Z47" t="str">
            <v>B - 15</v>
          </cell>
          <cell r="AA47" t="str">
            <v>2248776677230013</v>
          </cell>
          <cell r="AC47">
            <v>11500</v>
          </cell>
          <cell r="AD47">
            <v>0</v>
          </cell>
        </row>
        <row r="48">
          <cell r="A48" t="str">
            <v>198310062022212013</v>
          </cell>
          <cell r="B48" t="str">
            <v>MURSIDAH, S.Th.I</v>
          </cell>
          <cell r="C48">
            <v>1</v>
          </cell>
          <cell r="D48">
            <v>2</v>
          </cell>
          <cell r="E48">
            <v>2966500</v>
          </cell>
          <cell r="F48">
            <v>415310</v>
          </cell>
          <cell r="G48">
            <v>0</v>
          </cell>
          <cell r="H48">
            <v>185000</v>
          </cell>
          <cell r="I48">
            <v>3566810</v>
          </cell>
          <cell r="J48">
            <v>0</v>
          </cell>
          <cell r="K48">
            <v>400000</v>
          </cell>
          <cell r="L48">
            <v>2966500</v>
          </cell>
          <cell r="N48">
            <v>3366500</v>
          </cell>
          <cell r="O48">
            <v>6933310</v>
          </cell>
          <cell r="P48">
            <v>69333</v>
          </cell>
          <cell r="Q48">
            <v>277332</v>
          </cell>
          <cell r="R48">
            <v>35668</v>
          </cell>
          <cell r="S48">
            <v>142672</v>
          </cell>
          <cell r="T48">
            <v>33665</v>
          </cell>
          <cell r="U48">
            <v>134660</v>
          </cell>
          <cell r="V48" t="str">
            <v>SDN BELITUNG UTARA 01</v>
          </cell>
          <cell r="W48" t="str">
            <v>3200582054</v>
          </cell>
          <cell r="X48" t="str">
            <v>6371054610830005</v>
          </cell>
          <cell r="Y48" t="str">
            <v>167320811731000</v>
          </cell>
          <cell r="Z48" t="str">
            <v>B - 16</v>
          </cell>
          <cell r="AA48" t="str">
            <v>0338761662300053</v>
          </cell>
          <cell r="AC48">
            <v>33665</v>
          </cell>
          <cell r="AD48">
            <v>0</v>
          </cell>
        </row>
        <row r="49">
          <cell r="A49" t="str">
            <v>199210062022211003</v>
          </cell>
          <cell r="B49" t="str">
            <v>FIRMAN, S.Pd</v>
          </cell>
          <cell r="C49">
            <v>0</v>
          </cell>
          <cell r="D49">
            <v>0</v>
          </cell>
          <cell r="E49">
            <v>2966500</v>
          </cell>
          <cell r="F49">
            <v>0</v>
          </cell>
          <cell r="G49">
            <v>0</v>
          </cell>
          <cell r="H49">
            <v>185000</v>
          </cell>
          <cell r="I49">
            <v>3151500</v>
          </cell>
          <cell r="J49">
            <v>0</v>
          </cell>
          <cell r="K49">
            <v>900000</v>
          </cell>
          <cell r="M49">
            <v>250000</v>
          </cell>
          <cell r="N49">
            <v>1150000</v>
          </cell>
          <cell r="O49">
            <v>4301500</v>
          </cell>
          <cell r="P49">
            <v>43015</v>
          </cell>
          <cell r="Q49">
            <v>172060</v>
          </cell>
          <cell r="R49">
            <v>31515</v>
          </cell>
          <cell r="S49">
            <v>126060</v>
          </cell>
          <cell r="T49">
            <v>11500</v>
          </cell>
          <cell r="U49">
            <v>46000</v>
          </cell>
          <cell r="V49" t="str">
            <v>SDN BELITUNG UTARA 01</v>
          </cell>
          <cell r="W49" t="str">
            <v>3200538497</v>
          </cell>
          <cell r="X49" t="str">
            <v>6304030610920001</v>
          </cell>
          <cell r="Y49" t="str">
            <v>823966544731000</v>
          </cell>
          <cell r="Z49" t="str">
            <v>B - 16</v>
          </cell>
          <cell r="AA49" t="str">
            <v>0338770671130203</v>
          </cell>
          <cell r="AC49">
            <v>11500</v>
          </cell>
          <cell r="AD49">
            <v>0</v>
          </cell>
        </row>
        <row r="50">
          <cell r="A50" t="str">
            <v>197907042022211005</v>
          </cell>
          <cell r="B50" t="str">
            <v>SURIYADI, S.Pd</v>
          </cell>
          <cell r="C50">
            <v>1</v>
          </cell>
          <cell r="D50">
            <v>2</v>
          </cell>
          <cell r="E50">
            <v>2966500</v>
          </cell>
          <cell r="F50">
            <v>415310</v>
          </cell>
          <cell r="G50">
            <v>0</v>
          </cell>
          <cell r="H50">
            <v>185000</v>
          </cell>
          <cell r="I50">
            <v>3566810</v>
          </cell>
          <cell r="J50">
            <v>0</v>
          </cell>
          <cell r="K50">
            <v>400000</v>
          </cell>
          <cell r="L50">
            <v>2966500</v>
          </cell>
          <cell r="N50">
            <v>3366500</v>
          </cell>
          <cell r="O50">
            <v>6933310</v>
          </cell>
          <cell r="P50">
            <v>69333</v>
          </cell>
          <cell r="Q50">
            <v>277332</v>
          </cell>
          <cell r="R50">
            <v>35668</v>
          </cell>
          <cell r="S50">
            <v>142672</v>
          </cell>
          <cell r="T50">
            <v>33665</v>
          </cell>
          <cell r="U50">
            <v>134660</v>
          </cell>
          <cell r="V50" t="str">
            <v>SDN BELITUNG UTARA 02</v>
          </cell>
          <cell r="W50" t="str">
            <v>0010301190595</v>
          </cell>
          <cell r="X50" t="str">
            <v>6304010407790001</v>
          </cell>
          <cell r="Y50" t="str">
            <v>167330323732000</v>
          </cell>
          <cell r="Z50" t="str">
            <v>B - 17</v>
          </cell>
          <cell r="AA50" t="str">
            <v>9036757658130123</v>
          </cell>
          <cell r="AC50">
            <v>33665</v>
          </cell>
          <cell r="AD50">
            <v>0</v>
          </cell>
        </row>
        <row r="51">
          <cell r="A51" t="str">
            <v>199202022022212012</v>
          </cell>
          <cell r="B51" t="str">
            <v>ARINI HASANAH, S.Pd</v>
          </cell>
          <cell r="C51">
            <v>0</v>
          </cell>
          <cell r="D51">
            <v>0</v>
          </cell>
          <cell r="E51">
            <v>2966500</v>
          </cell>
          <cell r="F51">
            <v>0</v>
          </cell>
          <cell r="G51">
            <v>0</v>
          </cell>
          <cell r="H51">
            <v>185000</v>
          </cell>
          <cell r="I51">
            <v>3151500</v>
          </cell>
          <cell r="J51">
            <v>0</v>
          </cell>
          <cell r="K51">
            <v>900000</v>
          </cell>
          <cell r="M51">
            <v>250000</v>
          </cell>
          <cell r="N51">
            <v>1150000</v>
          </cell>
          <cell r="O51">
            <v>4301500</v>
          </cell>
          <cell r="P51">
            <v>43015</v>
          </cell>
          <cell r="Q51">
            <v>172060</v>
          </cell>
          <cell r="R51">
            <v>31515</v>
          </cell>
          <cell r="S51">
            <v>126060</v>
          </cell>
          <cell r="T51">
            <v>11500</v>
          </cell>
          <cell r="U51">
            <v>46000</v>
          </cell>
          <cell r="V51" t="str">
            <v>SDN BELITUNG UTARA 02</v>
          </cell>
          <cell r="W51" t="str">
            <v>0010301444886</v>
          </cell>
          <cell r="X51" t="str">
            <v>6371034201920018</v>
          </cell>
          <cell r="Y51" t="str">
            <v>763709847731000</v>
          </cell>
          <cell r="Z51" t="str">
            <v>B - 17</v>
          </cell>
          <cell r="AA51" t="str">
            <v>1534770671130082</v>
          </cell>
          <cell r="AC51">
            <v>11500</v>
          </cell>
          <cell r="AD51">
            <v>0</v>
          </cell>
        </row>
        <row r="52">
          <cell r="A52" t="str">
            <v>199410132022212006</v>
          </cell>
          <cell r="B52" t="str">
            <v>PUTRI ANITASARI, S.Pd</v>
          </cell>
          <cell r="C52">
            <v>0</v>
          </cell>
          <cell r="D52">
            <v>0</v>
          </cell>
          <cell r="E52">
            <v>2966500</v>
          </cell>
          <cell r="F52">
            <v>0</v>
          </cell>
          <cell r="G52">
            <v>0</v>
          </cell>
          <cell r="H52">
            <v>185000</v>
          </cell>
          <cell r="I52">
            <v>3151500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3151500</v>
          </cell>
          <cell r="P52">
            <v>31515</v>
          </cell>
          <cell r="Q52">
            <v>126060</v>
          </cell>
          <cell r="R52">
            <v>31515</v>
          </cell>
          <cell r="S52">
            <v>126060</v>
          </cell>
          <cell r="T52">
            <v>0</v>
          </cell>
          <cell r="U52">
            <v>0</v>
          </cell>
          <cell r="V52" t="str">
            <v>SDN BELITUNG UTARA 02</v>
          </cell>
          <cell r="W52" t="str">
            <v>0010301444891</v>
          </cell>
          <cell r="X52" t="str">
            <v>6371035310940008</v>
          </cell>
          <cell r="Y52" t="str">
            <v>900918566652000</v>
          </cell>
          <cell r="Z52" t="str">
            <v>B - 17</v>
          </cell>
          <cell r="AA52" t="str">
            <v>3345772673130013</v>
          </cell>
          <cell r="AC52">
            <v>11500</v>
          </cell>
          <cell r="AD52">
            <v>-11500</v>
          </cell>
        </row>
        <row r="53">
          <cell r="A53" t="str">
            <v>199509052022212009</v>
          </cell>
          <cell r="B53" t="str">
            <v>NORMILASARI, S. Pd</v>
          </cell>
          <cell r="C53">
            <v>1</v>
          </cell>
          <cell r="D53">
            <v>2</v>
          </cell>
          <cell r="E53">
            <v>2966500</v>
          </cell>
          <cell r="F53">
            <v>415310</v>
          </cell>
          <cell r="G53">
            <v>0</v>
          </cell>
          <cell r="H53">
            <v>185000</v>
          </cell>
          <cell r="I53">
            <v>3566810</v>
          </cell>
          <cell r="J53">
            <v>0</v>
          </cell>
          <cell r="K53">
            <v>900000</v>
          </cell>
          <cell r="M53">
            <v>250000</v>
          </cell>
          <cell r="N53">
            <v>1150000</v>
          </cell>
          <cell r="O53">
            <v>4716810</v>
          </cell>
          <cell r="P53">
            <v>47168</v>
          </cell>
          <cell r="Q53">
            <v>188672</v>
          </cell>
          <cell r="R53">
            <v>35668</v>
          </cell>
          <cell r="S53">
            <v>142672</v>
          </cell>
          <cell r="T53">
            <v>11500</v>
          </cell>
          <cell r="U53">
            <v>46000</v>
          </cell>
          <cell r="V53" t="str">
            <v>SDN BELITUNG UTARA 03</v>
          </cell>
          <cell r="W53" t="str">
            <v>0010301404805</v>
          </cell>
          <cell r="X53" t="str">
            <v>6308024509950001</v>
          </cell>
          <cell r="Y53" t="str">
            <v>846083434731000</v>
          </cell>
          <cell r="Z53" t="str">
            <v>B - 18</v>
          </cell>
          <cell r="AA53" t="str">
            <v>2237773674130043</v>
          </cell>
          <cell r="AC53">
            <v>11500</v>
          </cell>
          <cell r="AD53">
            <v>0</v>
          </cell>
        </row>
        <row r="54">
          <cell r="A54" t="str">
            <v>196805112022212002</v>
          </cell>
          <cell r="B54" t="str">
            <v>LUTFIA RAHMI, S.Ag</v>
          </cell>
          <cell r="C54">
            <v>1</v>
          </cell>
          <cell r="D54">
            <v>0</v>
          </cell>
          <cell r="E54">
            <v>2966500</v>
          </cell>
          <cell r="F54">
            <v>296650</v>
          </cell>
          <cell r="G54">
            <v>0</v>
          </cell>
          <cell r="H54">
            <v>185000</v>
          </cell>
          <cell r="I54">
            <v>3448150</v>
          </cell>
          <cell r="J54">
            <v>0</v>
          </cell>
          <cell r="K54">
            <v>400000</v>
          </cell>
          <cell r="L54">
            <v>2966500</v>
          </cell>
          <cell r="N54">
            <v>3366500</v>
          </cell>
          <cell r="O54">
            <v>6814650</v>
          </cell>
          <cell r="P54">
            <v>68147</v>
          </cell>
          <cell r="Q54">
            <v>272588</v>
          </cell>
          <cell r="R54">
            <v>34482</v>
          </cell>
          <cell r="S54">
            <v>137928</v>
          </cell>
          <cell r="T54">
            <v>33665</v>
          </cell>
          <cell r="U54">
            <v>134660</v>
          </cell>
          <cell r="V54" t="str">
            <v>SDN KUIN CERUCUK 01</v>
          </cell>
          <cell r="W54" t="str">
            <v>3200511874</v>
          </cell>
          <cell r="X54" t="str">
            <v>6371035105680010</v>
          </cell>
          <cell r="Y54" t="str">
            <v>159719699731000</v>
          </cell>
          <cell r="Z54" t="str">
            <v>B - 21</v>
          </cell>
          <cell r="AA54" t="str">
            <v>6843746648300052</v>
          </cell>
          <cell r="AC54">
            <v>33665</v>
          </cell>
          <cell r="AD54">
            <v>0</v>
          </cell>
        </row>
        <row r="55">
          <cell r="A55" t="str">
            <v>197403172022212005</v>
          </cell>
          <cell r="B55" t="str">
            <v>RIF'AH HADIYAH, S.Ag</v>
          </cell>
          <cell r="C55">
            <v>1</v>
          </cell>
          <cell r="D55">
            <v>2</v>
          </cell>
          <cell r="E55">
            <v>2966500</v>
          </cell>
          <cell r="F55">
            <v>415310</v>
          </cell>
          <cell r="G55">
            <v>0</v>
          </cell>
          <cell r="H55">
            <v>185000</v>
          </cell>
          <cell r="I55">
            <v>3566810</v>
          </cell>
          <cell r="J55">
            <v>0</v>
          </cell>
          <cell r="K55">
            <v>400000</v>
          </cell>
          <cell r="L55">
            <v>2966500</v>
          </cell>
          <cell r="N55">
            <v>3366500</v>
          </cell>
          <cell r="O55">
            <v>6933310</v>
          </cell>
          <cell r="P55">
            <v>69333</v>
          </cell>
          <cell r="Q55">
            <v>277332</v>
          </cell>
          <cell r="R55">
            <v>35668</v>
          </cell>
          <cell r="S55">
            <v>142672</v>
          </cell>
          <cell r="T55">
            <v>33665</v>
          </cell>
          <cell r="U55">
            <v>134660</v>
          </cell>
          <cell r="V55" t="str">
            <v>SDN KUIN CERUCUK 01</v>
          </cell>
          <cell r="W55" t="str">
            <v>3200514199</v>
          </cell>
          <cell r="X55" t="str">
            <v>6371045703740005</v>
          </cell>
          <cell r="Y55" t="str">
            <v>160347068731000</v>
          </cell>
          <cell r="Z55" t="str">
            <v>B - 21</v>
          </cell>
          <cell r="AA55" t="str">
            <v>6649752653300032</v>
          </cell>
          <cell r="AC55">
            <v>33665</v>
          </cell>
          <cell r="AD55">
            <v>0</v>
          </cell>
        </row>
        <row r="56">
          <cell r="A56" t="str">
            <v>197511052022211003</v>
          </cell>
          <cell r="B56" t="str">
            <v>GAFURI RAHMAN, S.Ag</v>
          </cell>
          <cell r="C56">
            <v>1</v>
          </cell>
          <cell r="D56">
            <v>2</v>
          </cell>
          <cell r="E56">
            <v>2966500</v>
          </cell>
          <cell r="F56">
            <v>415310</v>
          </cell>
          <cell r="G56">
            <v>0</v>
          </cell>
          <cell r="H56">
            <v>185000</v>
          </cell>
          <cell r="I56">
            <v>3566810</v>
          </cell>
          <cell r="J56">
            <v>0</v>
          </cell>
          <cell r="K56">
            <v>400000</v>
          </cell>
          <cell r="L56">
            <v>2966500</v>
          </cell>
          <cell r="N56">
            <v>3366500</v>
          </cell>
          <cell r="O56">
            <v>6933310</v>
          </cell>
          <cell r="P56">
            <v>69333</v>
          </cell>
          <cell r="Q56">
            <v>277332</v>
          </cell>
          <cell r="R56">
            <v>35668</v>
          </cell>
          <cell r="S56">
            <v>142672</v>
          </cell>
          <cell r="T56">
            <v>33665</v>
          </cell>
          <cell r="U56">
            <v>134660</v>
          </cell>
          <cell r="V56" t="str">
            <v>SDN KUIN CERUCUK 01</v>
          </cell>
          <cell r="W56" t="str">
            <v>3200517694</v>
          </cell>
          <cell r="X56" t="str">
            <v>6371050511750004</v>
          </cell>
          <cell r="Y56" t="str">
            <v>167357292731000</v>
          </cell>
          <cell r="Z56" t="str">
            <v>B - 21</v>
          </cell>
          <cell r="AA56" t="str">
            <v>4437753655200013</v>
          </cell>
          <cell r="AC56">
            <v>33665</v>
          </cell>
          <cell r="AD56">
            <v>0</v>
          </cell>
        </row>
        <row r="57">
          <cell r="A57" t="str">
            <v>197805082022211004</v>
          </cell>
          <cell r="B57" t="str">
            <v>ADANG JUHARA, S.Pd</v>
          </cell>
          <cell r="C57">
            <v>1</v>
          </cell>
          <cell r="D57">
            <v>1</v>
          </cell>
          <cell r="E57">
            <v>2966500</v>
          </cell>
          <cell r="F57">
            <v>355980</v>
          </cell>
          <cell r="G57">
            <v>0</v>
          </cell>
          <cell r="H57">
            <v>185000</v>
          </cell>
          <cell r="I57">
            <v>3507480</v>
          </cell>
          <cell r="J57">
            <v>0</v>
          </cell>
          <cell r="K57">
            <v>400000</v>
          </cell>
          <cell r="L57">
            <v>2966500</v>
          </cell>
          <cell r="N57">
            <v>3366500</v>
          </cell>
          <cell r="O57">
            <v>6873980</v>
          </cell>
          <cell r="P57">
            <v>68740</v>
          </cell>
          <cell r="Q57">
            <v>274960</v>
          </cell>
          <cell r="R57">
            <v>35075</v>
          </cell>
          <cell r="S57">
            <v>140300</v>
          </cell>
          <cell r="T57">
            <v>33665</v>
          </cell>
          <cell r="U57">
            <v>134660</v>
          </cell>
          <cell r="V57" t="str">
            <v>SDN KUIN CERUCUK 01</v>
          </cell>
          <cell r="W57" t="str">
            <v>3200517667</v>
          </cell>
          <cell r="X57" t="str">
            <v>6371040805780004</v>
          </cell>
          <cell r="Y57" t="str">
            <v>150788834731000</v>
          </cell>
          <cell r="Z57" t="str">
            <v>B - 21</v>
          </cell>
          <cell r="AA57" t="str">
            <v>8840756657200012</v>
          </cell>
          <cell r="AC57">
            <v>33665</v>
          </cell>
          <cell r="AD57">
            <v>0</v>
          </cell>
        </row>
        <row r="58">
          <cell r="A58" t="str">
            <v>198402112022212018</v>
          </cell>
          <cell r="B58" t="str">
            <v>DINI HASTUTI, S. Pd</v>
          </cell>
          <cell r="C58">
            <v>1</v>
          </cell>
          <cell r="D58">
            <v>0</v>
          </cell>
          <cell r="E58">
            <v>2966500</v>
          </cell>
          <cell r="F58">
            <v>296650</v>
          </cell>
          <cell r="G58">
            <v>0</v>
          </cell>
          <cell r="H58">
            <v>185000</v>
          </cell>
          <cell r="I58">
            <v>3448150</v>
          </cell>
          <cell r="J58">
            <v>0</v>
          </cell>
          <cell r="K58">
            <v>400000</v>
          </cell>
          <cell r="L58">
            <v>2966500</v>
          </cell>
          <cell r="N58">
            <v>3366500</v>
          </cell>
          <cell r="O58">
            <v>6814650</v>
          </cell>
          <cell r="P58">
            <v>68147</v>
          </cell>
          <cell r="Q58">
            <v>272588</v>
          </cell>
          <cell r="R58">
            <v>34482</v>
          </cell>
          <cell r="S58">
            <v>137928</v>
          </cell>
          <cell r="T58">
            <v>33665</v>
          </cell>
          <cell r="U58">
            <v>134660</v>
          </cell>
          <cell r="V58" t="str">
            <v>SDN KUIN CERUCUK 01</v>
          </cell>
          <cell r="W58" t="str">
            <v>0170301046583</v>
          </cell>
          <cell r="X58" t="str">
            <v>6371045102840005</v>
          </cell>
          <cell r="Y58" t="str">
            <v>760540773732000</v>
          </cell>
          <cell r="Z58" t="str">
            <v>B - 21</v>
          </cell>
          <cell r="AA58" t="str">
            <v>3543762663130142</v>
          </cell>
          <cell r="AC58">
            <v>33665</v>
          </cell>
          <cell r="AD58">
            <v>0</v>
          </cell>
        </row>
        <row r="59">
          <cell r="A59" t="str">
            <v>198807112022212008</v>
          </cell>
          <cell r="B59" t="str">
            <v>WINI NOOR WINDA, S.Pd</v>
          </cell>
          <cell r="C59">
            <v>1</v>
          </cell>
          <cell r="D59">
            <v>2</v>
          </cell>
          <cell r="E59">
            <v>2966500</v>
          </cell>
          <cell r="F59">
            <v>415310</v>
          </cell>
          <cell r="G59">
            <v>0</v>
          </cell>
          <cell r="H59">
            <v>185000</v>
          </cell>
          <cell r="I59">
            <v>3566810</v>
          </cell>
          <cell r="J59">
            <v>0</v>
          </cell>
          <cell r="K59">
            <v>900000</v>
          </cell>
          <cell r="M59">
            <v>250000</v>
          </cell>
          <cell r="N59">
            <v>1150000</v>
          </cell>
          <cell r="O59">
            <v>4716810</v>
          </cell>
          <cell r="P59">
            <v>47168</v>
          </cell>
          <cell r="Q59">
            <v>188672</v>
          </cell>
          <cell r="R59">
            <v>35668</v>
          </cell>
          <cell r="S59">
            <v>142672</v>
          </cell>
          <cell r="T59">
            <v>11500</v>
          </cell>
          <cell r="U59">
            <v>46000</v>
          </cell>
          <cell r="V59" t="str">
            <v>SDN KUIN CERUCUK 01</v>
          </cell>
          <cell r="W59" t="str">
            <v>3200537307</v>
          </cell>
          <cell r="X59" t="str">
            <v>6371045107880006</v>
          </cell>
          <cell r="Y59" t="str">
            <v>167322080731000</v>
          </cell>
          <cell r="Z59" t="str">
            <v>B - 21</v>
          </cell>
          <cell r="AA59" t="str">
            <v>0043766666210013</v>
          </cell>
          <cell r="AC59">
            <v>11500</v>
          </cell>
          <cell r="AD59">
            <v>0</v>
          </cell>
        </row>
        <row r="60">
          <cell r="A60" t="str">
            <v>198906042022212008</v>
          </cell>
          <cell r="B60" t="str">
            <v>RUSMIATI, S.Pd</v>
          </cell>
          <cell r="C60">
            <v>0</v>
          </cell>
          <cell r="D60">
            <v>0</v>
          </cell>
          <cell r="E60">
            <v>2966500</v>
          </cell>
          <cell r="F60">
            <v>0</v>
          </cell>
          <cell r="G60">
            <v>0</v>
          </cell>
          <cell r="H60">
            <v>185000</v>
          </cell>
          <cell r="I60">
            <v>3151500</v>
          </cell>
          <cell r="J60">
            <v>0</v>
          </cell>
          <cell r="K60">
            <v>900000</v>
          </cell>
          <cell r="M60">
            <v>250000</v>
          </cell>
          <cell r="N60">
            <v>1150000</v>
          </cell>
          <cell r="O60">
            <v>4301500</v>
          </cell>
          <cell r="P60">
            <v>43015</v>
          </cell>
          <cell r="Q60">
            <v>172060</v>
          </cell>
          <cell r="R60">
            <v>31515</v>
          </cell>
          <cell r="S60">
            <v>126060</v>
          </cell>
          <cell r="T60">
            <v>11500</v>
          </cell>
          <cell r="U60">
            <v>46000</v>
          </cell>
          <cell r="V60" t="str">
            <v>SDN KUIN CERUCUK 01</v>
          </cell>
          <cell r="W60" t="str">
            <v>0010301516503</v>
          </cell>
          <cell r="X60" t="str">
            <v>6371034406890010</v>
          </cell>
          <cell r="Y60" t="str">
            <v>844181768731000</v>
          </cell>
          <cell r="Z60" t="str">
            <v>B - 21</v>
          </cell>
          <cell r="AA60" t="str">
            <v>5936767668130142</v>
          </cell>
          <cell r="AC60">
            <v>11500</v>
          </cell>
          <cell r="AD60">
            <v>0</v>
          </cell>
        </row>
        <row r="61">
          <cell r="A61" t="str">
            <v>199109032022212011</v>
          </cell>
          <cell r="B61" t="str">
            <v>CHAIRUNNISA, S.Pd</v>
          </cell>
          <cell r="C61">
            <v>1</v>
          </cell>
          <cell r="D61">
            <v>2</v>
          </cell>
          <cell r="E61">
            <v>2966500</v>
          </cell>
          <cell r="F61">
            <v>415310</v>
          </cell>
          <cell r="G61">
            <v>0</v>
          </cell>
          <cell r="H61">
            <v>185000</v>
          </cell>
          <cell r="I61">
            <v>3566810</v>
          </cell>
          <cell r="J61">
            <v>0</v>
          </cell>
          <cell r="K61">
            <v>900000</v>
          </cell>
          <cell r="M61">
            <v>250000</v>
          </cell>
          <cell r="N61">
            <v>1150000</v>
          </cell>
          <cell r="O61">
            <v>4716810</v>
          </cell>
          <cell r="P61">
            <v>47168</v>
          </cell>
          <cell r="Q61">
            <v>188672</v>
          </cell>
          <cell r="R61">
            <v>35668</v>
          </cell>
          <cell r="S61">
            <v>142672</v>
          </cell>
          <cell r="T61">
            <v>11500</v>
          </cell>
          <cell r="U61">
            <v>46000</v>
          </cell>
          <cell r="V61" t="str">
            <v>SDN KUIN CERUCUK 01</v>
          </cell>
          <cell r="W61" t="str">
            <v>0010301516482</v>
          </cell>
          <cell r="X61" t="str">
            <v>6371034309910005</v>
          </cell>
          <cell r="Y61" t="str">
            <v>844179861731000</v>
          </cell>
          <cell r="Z61" t="str">
            <v>B - 21</v>
          </cell>
          <cell r="AA61" t="str">
            <v>2235769670130053</v>
          </cell>
          <cell r="AC61">
            <v>11500</v>
          </cell>
          <cell r="AD61">
            <v>0</v>
          </cell>
        </row>
        <row r="62">
          <cell r="A62" t="str">
            <v>199211032022211001</v>
          </cell>
          <cell r="B62" t="str">
            <v>H. AHMAD ZAINIE, S.Pd.I</v>
          </cell>
          <cell r="C62">
            <v>1</v>
          </cell>
          <cell r="D62">
            <v>1</v>
          </cell>
          <cell r="E62">
            <v>2966500</v>
          </cell>
          <cell r="F62">
            <v>355980</v>
          </cell>
          <cell r="G62">
            <v>0</v>
          </cell>
          <cell r="H62">
            <v>185000</v>
          </cell>
          <cell r="I62">
            <v>3507480</v>
          </cell>
          <cell r="J62">
            <v>0</v>
          </cell>
          <cell r="K62">
            <v>400000</v>
          </cell>
          <cell r="L62">
            <v>2966500</v>
          </cell>
          <cell r="N62">
            <v>3366500</v>
          </cell>
          <cell r="O62">
            <v>6873980</v>
          </cell>
          <cell r="P62">
            <v>68740</v>
          </cell>
          <cell r="Q62">
            <v>274960</v>
          </cell>
          <cell r="R62">
            <v>35075</v>
          </cell>
          <cell r="S62">
            <v>140300</v>
          </cell>
          <cell r="T62">
            <v>33665</v>
          </cell>
          <cell r="U62">
            <v>134660</v>
          </cell>
          <cell r="V62" t="str">
            <v>SDN KUIN CERUCUK 01</v>
          </cell>
          <cell r="W62" t="str">
            <v>0010301802949</v>
          </cell>
          <cell r="X62" t="str">
            <v>6301030311910005</v>
          </cell>
          <cell r="Y62" t="str">
            <v>844045807731000</v>
          </cell>
          <cell r="Z62" t="str">
            <v>B - 21</v>
          </cell>
          <cell r="AA62" t="str">
            <v>0435770671130043</v>
          </cell>
          <cell r="AC62">
            <v>33665</v>
          </cell>
          <cell r="AD62">
            <v>0</v>
          </cell>
        </row>
        <row r="63">
          <cell r="A63" t="str">
            <v>199306022022212008</v>
          </cell>
          <cell r="B63" t="str">
            <v>YULIANA ANNISA, S.Pd</v>
          </cell>
          <cell r="C63">
            <v>0</v>
          </cell>
          <cell r="D63">
            <v>0</v>
          </cell>
          <cell r="E63">
            <v>2966500</v>
          </cell>
          <cell r="F63">
            <v>0</v>
          </cell>
          <cell r="G63">
            <v>0</v>
          </cell>
          <cell r="H63">
            <v>185000</v>
          </cell>
          <cell r="I63">
            <v>3151500</v>
          </cell>
          <cell r="J63">
            <v>0</v>
          </cell>
          <cell r="K63">
            <v>900000</v>
          </cell>
          <cell r="M63">
            <v>250000</v>
          </cell>
          <cell r="N63">
            <v>1150000</v>
          </cell>
          <cell r="O63">
            <v>4301500</v>
          </cell>
          <cell r="P63">
            <v>43015</v>
          </cell>
          <cell r="Q63">
            <v>172060</v>
          </cell>
          <cell r="R63">
            <v>31515</v>
          </cell>
          <cell r="S63">
            <v>126060</v>
          </cell>
          <cell r="T63">
            <v>11500</v>
          </cell>
          <cell r="U63">
            <v>46000</v>
          </cell>
          <cell r="V63" t="str">
            <v>SDN KUIN CERUCUK 01</v>
          </cell>
          <cell r="W63" t="str">
            <v>3200582038</v>
          </cell>
          <cell r="X63" t="str">
            <v>6371034206930007</v>
          </cell>
          <cell r="Y63" t="str">
            <v>650928526731000</v>
          </cell>
          <cell r="Z63" t="str">
            <v>B - 21</v>
          </cell>
          <cell r="AA63" t="str">
            <v>6934771672230192</v>
          </cell>
          <cell r="AC63">
            <v>11500</v>
          </cell>
          <cell r="AD63">
            <v>0</v>
          </cell>
        </row>
        <row r="64">
          <cell r="A64" t="str">
            <v>199403262022211002</v>
          </cell>
          <cell r="B64" t="str">
            <v>ABDURRAHMAN, S.Pd.</v>
          </cell>
          <cell r="C64">
            <v>0</v>
          </cell>
          <cell r="D64">
            <v>0</v>
          </cell>
          <cell r="E64">
            <v>2966500</v>
          </cell>
          <cell r="F64">
            <v>0</v>
          </cell>
          <cell r="G64">
            <v>0</v>
          </cell>
          <cell r="H64">
            <v>185000</v>
          </cell>
          <cell r="I64">
            <v>3151500</v>
          </cell>
          <cell r="J64">
            <v>0</v>
          </cell>
          <cell r="K64">
            <v>900000</v>
          </cell>
          <cell r="M64">
            <v>250000</v>
          </cell>
          <cell r="N64">
            <v>1150000</v>
          </cell>
          <cell r="O64">
            <v>4301500</v>
          </cell>
          <cell r="P64">
            <v>43015</v>
          </cell>
          <cell r="Q64">
            <v>172060</v>
          </cell>
          <cell r="R64">
            <v>31515</v>
          </cell>
          <cell r="S64">
            <v>126060</v>
          </cell>
          <cell r="T64">
            <v>11500</v>
          </cell>
          <cell r="U64">
            <v>46000</v>
          </cell>
          <cell r="V64" t="str">
            <v>SDN KUIN CERUCUK 01</v>
          </cell>
          <cell r="W64" t="str">
            <v>0010301465578</v>
          </cell>
          <cell r="X64" t="str">
            <v>6371032603940013</v>
          </cell>
          <cell r="Y64" t="str">
            <v>937347466731000</v>
          </cell>
          <cell r="Z64" t="str">
            <v>B - 21</v>
          </cell>
          <cell r="AA64" t="str">
            <v>6658772673130012</v>
          </cell>
          <cell r="AC64">
            <v>11500</v>
          </cell>
          <cell r="AD64">
            <v>0</v>
          </cell>
        </row>
        <row r="65">
          <cell r="A65" t="str">
            <v>199604052022212007</v>
          </cell>
          <cell r="B65" t="str">
            <v>ELMA SALPIANI, S.Pd</v>
          </cell>
          <cell r="C65">
            <v>0</v>
          </cell>
          <cell r="D65">
            <v>0</v>
          </cell>
          <cell r="E65">
            <v>2966500</v>
          </cell>
          <cell r="F65">
            <v>0</v>
          </cell>
          <cell r="G65">
            <v>0</v>
          </cell>
          <cell r="H65">
            <v>185000</v>
          </cell>
          <cell r="I65">
            <v>3151500</v>
          </cell>
          <cell r="J65">
            <v>0</v>
          </cell>
          <cell r="K65">
            <v>900000</v>
          </cell>
          <cell r="M65">
            <v>250000</v>
          </cell>
          <cell r="N65">
            <v>1150000</v>
          </cell>
          <cell r="O65">
            <v>4301500</v>
          </cell>
          <cell r="P65">
            <v>43015</v>
          </cell>
          <cell r="Q65">
            <v>172060</v>
          </cell>
          <cell r="R65">
            <v>31515</v>
          </cell>
          <cell r="S65">
            <v>126060</v>
          </cell>
          <cell r="T65">
            <v>11500</v>
          </cell>
          <cell r="U65">
            <v>46000</v>
          </cell>
          <cell r="V65" t="str">
            <v>SDN KUIN CERUCUK 01</v>
          </cell>
          <cell r="W65" t="str">
            <v>3200531123</v>
          </cell>
          <cell r="X65" t="str">
            <v>6371044504960005</v>
          </cell>
          <cell r="Y65" t="str">
            <v>650135510731000</v>
          </cell>
          <cell r="Z65" t="str">
            <v>B - 21</v>
          </cell>
          <cell r="AA65" t="str">
            <v>7737774675230102</v>
          </cell>
          <cell r="AC65">
            <v>11500</v>
          </cell>
          <cell r="AD65">
            <v>0</v>
          </cell>
        </row>
        <row r="66">
          <cell r="A66" t="str">
            <v>199606062022212005</v>
          </cell>
          <cell r="B66" t="str">
            <v>AULIA ZAHRA NUR ISLAMI, S.Pd</v>
          </cell>
          <cell r="C66">
            <v>0</v>
          </cell>
          <cell r="D66">
            <v>0</v>
          </cell>
          <cell r="E66">
            <v>2966500</v>
          </cell>
          <cell r="F66">
            <v>0</v>
          </cell>
          <cell r="G66">
            <v>0</v>
          </cell>
          <cell r="H66">
            <v>185000</v>
          </cell>
          <cell r="I66">
            <v>3151500</v>
          </cell>
          <cell r="J66">
            <v>0</v>
          </cell>
          <cell r="K66">
            <v>900000</v>
          </cell>
          <cell r="M66">
            <v>250000</v>
          </cell>
          <cell r="N66">
            <v>1150000</v>
          </cell>
          <cell r="O66">
            <v>4301500</v>
          </cell>
          <cell r="P66">
            <v>43015</v>
          </cell>
          <cell r="Q66">
            <v>172060</v>
          </cell>
          <cell r="R66">
            <v>31515</v>
          </cell>
          <cell r="S66">
            <v>126060</v>
          </cell>
          <cell r="T66">
            <v>11500</v>
          </cell>
          <cell r="U66">
            <v>46000</v>
          </cell>
          <cell r="V66" t="str">
            <v>SDN KUIN CERUCUK 01</v>
          </cell>
          <cell r="W66" t="str">
            <v>3200581888</v>
          </cell>
          <cell r="X66" t="str">
            <v>6304154606960001</v>
          </cell>
          <cell r="Y66" t="str">
            <v>903227262731000</v>
          </cell>
          <cell r="Z66" t="str">
            <v>B - 21</v>
          </cell>
          <cell r="AA66" t="str">
            <v>8938774675230112</v>
          </cell>
          <cell r="AC66">
            <v>11500</v>
          </cell>
          <cell r="AD66">
            <v>0</v>
          </cell>
        </row>
        <row r="67">
          <cell r="A67" t="str">
            <v>197707062022212006</v>
          </cell>
          <cell r="B67" t="str">
            <v>RAHMAWATY, S.Pd</v>
          </cell>
          <cell r="C67">
            <v>1</v>
          </cell>
          <cell r="D67">
            <v>2</v>
          </cell>
          <cell r="E67">
            <v>2966500</v>
          </cell>
          <cell r="F67">
            <v>415310</v>
          </cell>
          <cell r="G67">
            <v>0</v>
          </cell>
          <cell r="H67">
            <v>185000</v>
          </cell>
          <cell r="I67">
            <v>3566810</v>
          </cell>
          <cell r="J67">
            <v>0</v>
          </cell>
          <cell r="K67">
            <v>900000</v>
          </cell>
          <cell r="M67">
            <v>250000</v>
          </cell>
          <cell r="N67">
            <v>1150000</v>
          </cell>
          <cell r="O67">
            <v>4716810</v>
          </cell>
          <cell r="P67">
            <v>47168</v>
          </cell>
          <cell r="Q67">
            <v>188672</v>
          </cell>
          <cell r="R67">
            <v>35668</v>
          </cell>
          <cell r="S67">
            <v>142672</v>
          </cell>
          <cell r="T67">
            <v>11500</v>
          </cell>
          <cell r="U67">
            <v>46000</v>
          </cell>
          <cell r="V67" t="str">
            <v>SDN KUIN CERUCUK 03</v>
          </cell>
          <cell r="W67" t="str">
            <v>0170301039491</v>
          </cell>
          <cell r="X67" t="str">
            <v>6371044607770007</v>
          </cell>
          <cell r="Y67" t="str">
            <v>167251776731000</v>
          </cell>
          <cell r="Z67" t="str">
            <v>B - 23</v>
          </cell>
          <cell r="AA67" t="str">
            <v>1038755657300073</v>
          </cell>
          <cell r="AC67">
            <v>11500</v>
          </cell>
          <cell r="AD67">
            <v>0</v>
          </cell>
        </row>
        <row r="68">
          <cell r="A68" t="str">
            <v>198601302022212014</v>
          </cell>
          <cell r="B68" t="str">
            <v>LINDAWATI, S.Pd</v>
          </cell>
          <cell r="C68">
            <v>1</v>
          </cell>
          <cell r="D68">
            <v>0</v>
          </cell>
          <cell r="E68">
            <v>2966500</v>
          </cell>
          <cell r="F68">
            <v>296650</v>
          </cell>
          <cell r="G68">
            <v>0</v>
          </cell>
          <cell r="H68">
            <v>185000</v>
          </cell>
          <cell r="I68">
            <v>3448150</v>
          </cell>
          <cell r="J68">
            <v>0</v>
          </cell>
          <cell r="K68">
            <v>900000</v>
          </cell>
          <cell r="M68">
            <v>250000</v>
          </cell>
          <cell r="N68">
            <v>1150000</v>
          </cell>
          <cell r="O68">
            <v>4598150</v>
          </cell>
          <cell r="P68">
            <v>45982</v>
          </cell>
          <cell r="Q68">
            <v>183928</v>
          </cell>
          <cell r="R68">
            <v>34482</v>
          </cell>
          <cell r="S68">
            <v>137928</v>
          </cell>
          <cell r="T68">
            <v>11500</v>
          </cell>
          <cell r="U68">
            <v>46000</v>
          </cell>
          <cell r="V68" t="str">
            <v>SDN KUIN CERUCUK 03</v>
          </cell>
          <cell r="W68" t="str">
            <v>0010301405503</v>
          </cell>
          <cell r="X68" t="str">
            <v>6304067001860001</v>
          </cell>
          <cell r="Y68" t="str">
            <v>723497129731000</v>
          </cell>
          <cell r="Z68" t="str">
            <v>B - 23</v>
          </cell>
          <cell r="AA68" t="str">
            <v>0462764665130131</v>
          </cell>
          <cell r="AC68">
            <v>11500</v>
          </cell>
          <cell r="AD68">
            <v>0</v>
          </cell>
        </row>
        <row r="69">
          <cell r="A69" t="str">
            <v>199008092022211005</v>
          </cell>
          <cell r="B69" t="str">
            <v>M. RIDHO ZULFAJRIN, S.Pd</v>
          </cell>
          <cell r="C69">
            <v>1</v>
          </cell>
          <cell r="D69">
            <v>2</v>
          </cell>
          <cell r="E69">
            <v>2966500</v>
          </cell>
          <cell r="F69">
            <v>415310</v>
          </cell>
          <cell r="G69">
            <v>0</v>
          </cell>
          <cell r="H69">
            <v>185000</v>
          </cell>
          <cell r="I69">
            <v>3566810</v>
          </cell>
          <cell r="J69">
            <v>0</v>
          </cell>
          <cell r="K69">
            <v>900000</v>
          </cell>
          <cell r="M69">
            <v>250000</v>
          </cell>
          <cell r="N69">
            <v>1150000</v>
          </cell>
          <cell r="O69">
            <v>4716810</v>
          </cell>
          <cell r="P69">
            <v>47168</v>
          </cell>
          <cell r="Q69">
            <v>188672</v>
          </cell>
          <cell r="R69">
            <v>35668</v>
          </cell>
          <cell r="S69">
            <v>142672</v>
          </cell>
          <cell r="T69">
            <v>11500</v>
          </cell>
          <cell r="U69">
            <v>46000</v>
          </cell>
          <cell r="V69" t="str">
            <v>SDN KUIN CERUCUK 03</v>
          </cell>
          <cell r="W69" t="str">
            <v>0010301405454</v>
          </cell>
          <cell r="X69" t="str">
            <v>6371040908900005</v>
          </cell>
          <cell r="Y69" t="str">
            <v>167191998731000</v>
          </cell>
          <cell r="Z69" t="str">
            <v>B - 23</v>
          </cell>
          <cell r="AA69" t="str">
            <v>1240768669110013</v>
          </cell>
          <cell r="AC69">
            <v>11500</v>
          </cell>
          <cell r="AD69">
            <v>0</v>
          </cell>
        </row>
        <row r="70">
          <cell r="A70" t="str">
            <v>197607082022212003</v>
          </cell>
          <cell r="B70" t="str">
            <v>DINA FATHIANA, S.Pd</v>
          </cell>
          <cell r="C70">
            <v>1</v>
          </cell>
          <cell r="D70">
            <v>2</v>
          </cell>
          <cell r="E70">
            <v>2966500</v>
          </cell>
          <cell r="F70">
            <v>415310</v>
          </cell>
          <cell r="G70">
            <v>0</v>
          </cell>
          <cell r="H70">
            <v>185000</v>
          </cell>
          <cell r="I70">
            <v>3566810</v>
          </cell>
          <cell r="J70">
            <v>0</v>
          </cell>
          <cell r="K70">
            <v>900000</v>
          </cell>
          <cell r="M70">
            <v>250000</v>
          </cell>
          <cell r="N70">
            <v>1150000</v>
          </cell>
          <cell r="O70">
            <v>4716810</v>
          </cell>
          <cell r="P70">
            <v>47168</v>
          </cell>
          <cell r="Q70">
            <v>188672</v>
          </cell>
          <cell r="R70">
            <v>35668</v>
          </cell>
          <cell r="S70">
            <v>142672</v>
          </cell>
          <cell r="T70">
            <v>11500</v>
          </cell>
          <cell r="U70">
            <v>46000</v>
          </cell>
          <cell r="V70" t="str">
            <v>SDN KUIN CERUCUK 04</v>
          </cell>
          <cell r="W70" t="str">
            <v>0010301117674</v>
          </cell>
          <cell r="X70" t="str">
            <v>6371034807760012</v>
          </cell>
          <cell r="Y70" t="str">
            <v>159719707731000</v>
          </cell>
          <cell r="Z70" t="str">
            <v>B - 24</v>
          </cell>
          <cell r="AA70" t="str">
            <v>1040754656300033</v>
          </cell>
          <cell r="AC70">
            <v>11500</v>
          </cell>
          <cell r="AD70">
            <v>0</v>
          </cell>
        </row>
        <row r="71">
          <cell r="A71" t="str">
            <v>199102022022212014</v>
          </cell>
          <cell r="B71" t="str">
            <v>REZKI WARNIAH, S.Pd</v>
          </cell>
          <cell r="C71">
            <v>0</v>
          </cell>
          <cell r="D71">
            <v>2</v>
          </cell>
          <cell r="E71">
            <v>2966500</v>
          </cell>
          <cell r="F71">
            <v>118660</v>
          </cell>
          <cell r="G71">
            <v>0</v>
          </cell>
          <cell r="H71">
            <v>185000</v>
          </cell>
          <cell r="I71">
            <v>3270160</v>
          </cell>
          <cell r="J71">
            <v>0</v>
          </cell>
          <cell r="K71">
            <v>900000</v>
          </cell>
          <cell r="M71">
            <v>250000</v>
          </cell>
          <cell r="N71">
            <v>1150000</v>
          </cell>
          <cell r="O71">
            <v>4420160</v>
          </cell>
          <cell r="P71">
            <v>44202</v>
          </cell>
          <cell r="Q71">
            <v>176808</v>
          </cell>
          <cell r="R71">
            <v>32702</v>
          </cell>
          <cell r="S71">
            <v>130808</v>
          </cell>
          <cell r="T71">
            <v>11500</v>
          </cell>
          <cell r="U71">
            <v>46000</v>
          </cell>
          <cell r="V71" t="str">
            <v>SDN KUIN CERUCUK 04</v>
          </cell>
          <cell r="W71" t="str">
            <v>0010301516495</v>
          </cell>
          <cell r="X71" t="str">
            <v>6304024202910001</v>
          </cell>
          <cell r="Y71" t="str">
            <v>844194837731000</v>
          </cell>
          <cell r="Z71" t="str">
            <v>B - 24</v>
          </cell>
          <cell r="AA71" t="str">
            <v>1534769670130072</v>
          </cell>
          <cell r="AC71">
            <v>11500</v>
          </cell>
          <cell r="AD71">
            <v>0</v>
          </cell>
        </row>
        <row r="72">
          <cell r="A72" t="str">
            <v>199204192022211007</v>
          </cell>
          <cell r="B72" t="str">
            <v>AHMAD MUJAHID, S.Pd</v>
          </cell>
          <cell r="C72">
            <v>0</v>
          </cell>
          <cell r="D72">
            <v>0</v>
          </cell>
          <cell r="E72">
            <v>2966500</v>
          </cell>
          <cell r="F72">
            <v>0</v>
          </cell>
          <cell r="G72">
            <v>0</v>
          </cell>
          <cell r="H72">
            <v>185000</v>
          </cell>
          <cell r="I72">
            <v>3151500</v>
          </cell>
          <cell r="J72">
            <v>0</v>
          </cell>
          <cell r="K72">
            <v>900000</v>
          </cell>
          <cell r="M72">
            <v>250000</v>
          </cell>
          <cell r="N72">
            <v>1150000</v>
          </cell>
          <cell r="O72">
            <v>4301500</v>
          </cell>
          <cell r="P72">
            <v>43015</v>
          </cell>
          <cell r="Q72">
            <v>172060</v>
          </cell>
          <cell r="R72">
            <v>31515</v>
          </cell>
          <cell r="S72">
            <v>126060</v>
          </cell>
          <cell r="T72">
            <v>11500</v>
          </cell>
          <cell r="U72">
            <v>46000</v>
          </cell>
          <cell r="V72" t="str">
            <v>SDN KUIN CERUCUK 04</v>
          </cell>
          <cell r="W72" t="str">
            <v>0010301425054</v>
          </cell>
          <cell r="X72" t="str">
            <v>6304051904920001</v>
          </cell>
          <cell r="Y72" t="str">
            <v>909620049731000</v>
          </cell>
          <cell r="Z72" t="str">
            <v>B - 24</v>
          </cell>
          <cell r="AA72" t="str">
            <v>8751770671130012</v>
          </cell>
          <cell r="AC72">
            <v>11500</v>
          </cell>
          <cell r="AD72">
            <v>0</v>
          </cell>
        </row>
        <row r="73">
          <cell r="A73" t="str">
            <v>199806262022211001</v>
          </cell>
          <cell r="B73" t="str">
            <v>FIKRY AKBARI, S.Pd</v>
          </cell>
          <cell r="C73">
            <v>0</v>
          </cell>
          <cell r="D73">
            <v>0</v>
          </cell>
          <cell r="E73">
            <v>2966500</v>
          </cell>
          <cell r="F73">
            <v>0</v>
          </cell>
          <cell r="G73">
            <v>0</v>
          </cell>
          <cell r="H73">
            <v>185000</v>
          </cell>
          <cell r="I73">
            <v>3151500</v>
          </cell>
          <cell r="J73">
            <v>0</v>
          </cell>
          <cell r="K73">
            <v>900000</v>
          </cell>
          <cell r="M73">
            <v>250000</v>
          </cell>
          <cell r="N73">
            <v>1150000</v>
          </cell>
          <cell r="O73">
            <v>4301500</v>
          </cell>
          <cell r="P73">
            <v>43015</v>
          </cell>
          <cell r="Q73">
            <v>172060</v>
          </cell>
          <cell r="R73">
            <v>31515</v>
          </cell>
          <cell r="S73">
            <v>126060</v>
          </cell>
          <cell r="T73">
            <v>11500</v>
          </cell>
          <cell r="U73">
            <v>46000</v>
          </cell>
          <cell r="V73" t="str">
            <v>SDN KUIN CERUCUK 04</v>
          </cell>
          <cell r="W73" t="str">
            <v>3200507079</v>
          </cell>
          <cell r="X73" t="str">
            <v>6371042606980004</v>
          </cell>
          <cell r="Y73" t="str">
            <v>412408072731000</v>
          </cell>
          <cell r="Z73" t="str">
            <v>B - 24</v>
          </cell>
          <cell r="AA73" t="str">
            <v>1958776677130032</v>
          </cell>
          <cell r="AC73">
            <v>11500</v>
          </cell>
          <cell r="AD73">
            <v>0</v>
          </cell>
        </row>
        <row r="74">
          <cell r="A74" t="str">
            <v>198409062022212025</v>
          </cell>
          <cell r="B74" t="str">
            <v>MAS'ANI, S.Pd</v>
          </cell>
          <cell r="C74">
            <v>1</v>
          </cell>
          <cell r="D74">
            <v>2</v>
          </cell>
          <cell r="E74">
            <v>2966500</v>
          </cell>
          <cell r="F74">
            <v>415310</v>
          </cell>
          <cell r="G74">
            <v>0</v>
          </cell>
          <cell r="H74">
            <v>185000</v>
          </cell>
          <cell r="I74">
            <v>3566810</v>
          </cell>
          <cell r="J74">
            <v>0</v>
          </cell>
          <cell r="K74">
            <v>900000</v>
          </cell>
          <cell r="M74">
            <v>250000</v>
          </cell>
          <cell r="N74">
            <v>1150000</v>
          </cell>
          <cell r="O74">
            <v>4716810</v>
          </cell>
          <cell r="P74">
            <v>47168</v>
          </cell>
          <cell r="Q74">
            <v>188672</v>
          </cell>
          <cell r="R74">
            <v>35668</v>
          </cell>
          <cell r="S74">
            <v>142672</v>
          </cell>
          <cell r="T74">
            <v>11500</v>
          </cell>
          <cell r="U74">
            <v>46000</v>
          </cell>
          <cell r="V74" t="str">
            <v>SDN KUIN CERUCUK 05</v>
          </cell>
          <cell r="W74" t="str">
            <v>0010301187369</v>
          </cell>
          <cell r="X74" t="str">
            <v>6371014609840009</v>
          </cell>
          <cell r="Y74" t="str">
            <v>167057983731000</v>
          </cell>
          <cell r="Z74" t="str">
            <v>B - 25</v>
          </cell>
          <cell r="AA74" t="str">
            <v>9238762664300013</v>
          </cell>
          <cell r="AC74">
            <v>11500</v>
          </cell>
          <cell r="AD74">
            <v>0</v>
          </cell>
        </row>
        <row r="75">
          <cell r="A75" t="str">
            <v>199312152022212006</v>
          </cell>
          <cell r="B75" t="str">
            <v>IRMA MUSTIKA, S.Pd</v>
          </cell>
          <cell r="C75">
            <v>1</v>
          </cell>
          <cell r="D75">
            <v>1</v>
          </cell>
          <cell r="E75">
            <v>2966500</v>
          </cell>
          <cell r="F75">
            <v>355980</v>
          </cell>
          <cell r="G75">
            <v>0</v>
          </cell>
          <cell r="H75">
            <v>185000</v>
          </cell>
          <cell r="I75">
            <v>3507480</v>
          </cell>
          <cell r="J75">
            <v>0</v>
          </cell>
          <cell r="K75">
            <v>900000</v>
          </cell>
          <cell r="M75">
            <v>250000</v>
          </cell>
          <cell r="N75">
            <v>1150000</v>
          </cell>
          <cell r="O75">
            <v>4657480</v>
          </cell>
          <cell r="P75">
            <v>46575</v>
          </cell>
          <cell r="Q75">
            <v>186300</v>
          </cell>
          <cell r="R75">
            <v>35075</v>
          </cell>
          <cell r="S75">
            <v>140300</v>
          </cell>
          <cell r="T75">
            <v>11500</v>
          </cell>
          <cell r="U75">
            <v>46000</v>
          </cell>
          <cell r="V75" t="str">
            <v>SDN KUIN CERUCUK 05</v>
          </cell>
          <cell r="W75" t="str">
            <v>2000109177</v>
          </cell>
          <cell r="X75" t="str">
            <v>6371035512930013</v>
          </cell>
          <cell r="Y75" t="str">
            <v>753285717731000</v>
          </cell>
          <cell r="Z75" t="str">
            <v>B - 25</v>
          </cell>
          <cell r="AA75" t="str">
            <v>1547771672130063</v>
          </cell>
          <cell r="AC75">
            <v>11500</v>
          </cell>
          <cell r="AD75">
            <v>0</v>
          </cell>
        </row>
        <row r="76">
          <cell r="A76" t="str">
            <v>197701042022212004</v>
          </cell>
          <cell r="B76" t="str">
            <v>RUSMAWARTI, S.Pd</v>
          </cell>
          <cell r="C76">
            <v>1</v>
          </cell>
          <cell r="D76">
            <v>2</v>
          </cell>
          <cell r="E76">
            <v>2966500</v>
          </cell>
          <cell r="F76">
            <v>415310</v>
          </cell>
          <cell r="G76">
            <v>0</v>
          </cell>
          <cell r="H76">
            <v>185000</v>
          </cell>
          <cell r="I76">
            <v>3566810</v>
          </cell>
          <cell r="J76">
            <v>0</v>
          </cell>
          <cell r="K76">
            <v>900000</v>
          </cell>
          <cell r="M76">
            <v>250000</v>
          </cell>
          <cell r="N76">
            <v>1150000</v>
          </cell>
          <cell r="O76">
            <v>4716810</v>
          </cell>
          <cell r="P76">
            <v>47168</v>
          </cell>
          <cell r="Q76">
            <v>188672</v>
          </cell>
          <cell r="R76">
            <v>35668</v>
          </cell>
          <cell r="S76">
            <v>142672</v>
          </cell>
          <cell r="T76">
            <v>11500</v>
          </cell>
          <cell r="U76">
            <v>46000</v>
          </cell>
          <cell r="V76" t="str">
            <v>SDN KUIN SELATAN 01</v>
          </cell>
          <cell r="W76" t="str">
            <v>0010301516426</v>
          </cell>
          <cell r="X76" t="str">
            <v>6371054401770005</v>
          </cell>
          <cell r="Y76" t="str">
            <v>167387786731000</v>
          </cell>
          <cell r="Z76" t="str">
            <v>B - 26</v>
          </cell>
          <cell r="AA76" t="str">
            <v>7436755656210082</v>
          </cell>
          <cell r="AC76">
            <v>11500</v>
          </cell>
          <cell r="AD76">
            <v>0</v>
          </cell>
        </row>
        <row r="77">
          <cell r="A77" t="str">
            <v>198808092022212011</v>
          </cell>
          <cell r="B77" t="str">
            <v>DEWI, S.Pd</v>
          </cell>
          <cell r="C77">
            <v>1</v>
          </cell>
          <cell r="D77">
            <v>0</v>
          </cell>
          <cell r="E77">
            <v>2966500</v>
          </cell>
          <cell r="F77">
            <v>296650</v>
          </cell>
          <cell r="G77">
            <v>0</v>
          </cell>
          <cell r="H77">
            <v>185000</v>
          </cell>
          <cell r="I77">
            <v>3448150</v>
          </cell>
          <cell r="J77">
            <v>0</v>
          </cell>
          <cell r="K77">
            <v>900000</v>
          </cell>
          <cell r="M77">
            <v>250000</v>
          </cell>
          <cell r="N77">
            <v>1150000</v>
          </cell>
          <cell r="O77">
            <v>4598150</v>
          </cell>
          <cell r="P77">
            <v>45982</v>
          </cell>
          <cell r="Q77">
            <v>183928</v>
          </cell>
          <cell r="R77">
            <v>34482</v>
          </cell>
          <cell r="S77">
            <v>137928</v>
          </cell>
          <cell r="T77">
            <v>11500</v>
          </cell>
          <cell r="U77">
            <v>46000</v>
          </cell>
          <cell r="V77" t="str">
            <v>SDN KUIN SELATAN 01</v>
          </cell>
          <cell r="W77" t="str">
            <v>0010301471748</v>
          </cell>
          <cell r="X77" t="str">
            <v>6308054908880002</v>
          </cell>
          <cell r="Y77" t="str">
            <v>986429868735000</v>
          </cell>
          <cell r="Z77" t="str">
            <v>B - 26</v>
          </cell>
          <cell r="AA77" t="str">
            <v>8141766667230223</v>
          </cell>
          <cell r="AC77">
            <v>11500</v>
          </cell>
          <cell r="AD77">
            <v>0</v>
          </cell>
        </row>
        <row r="78">
          <cell r="A78" t="str">
            <v>199401252022212009</v>
          </cell>
          <cell r="B78" t="str">
            <v>SUSI NINGSIH, S.Pd</v>
          </cell>
          <cell r="C78">
            <v>1</v>
          </cell>
          <cell r="D78">
            <v>1</v>
          </cell>
          <cell r="E78">
            <v>2966500</v>
          </cell>
          <cell r="F78">
            <v>355980</v>
          </cell>
          <cell r="G78">
            <v>0</v>
          </cell>
          <cell r="H78">
            <v>185000</v>
          </cell>
          <cell r="I78">
            <v>3507480</v>
          </cell>
          <cell r="J78">
            <v>0</v>
          </cell>
          <cell r="K78">
            <v>396000</v>
          </cell>
          <cell r="M78">
            <v>250000</v>
          </cell>
          <cell r="N78">
            <v>646000</v>
          </cell>
          <cell r="O78">
            <v>4153480</v>
          </cell>
          <cell r="P78">
            <v>41535</v>
          </cell>
          <cell r="Q78">
            <v>166140</v>
          </cell>
          <cell r="R78">
            <v>35075</v>
          </cell>
          <cell r="S78">
            <v>140300</v>
          </cell>
          <cell r="T78">
            <v>6460</v>
          </cell>
          <cell r="U78">
            <v>25840</v>
          </cell>
          <cell r="V78" t="str">
            <v>SDN KUIN SELATAN 01</v>
          </cell>
          <cell r="W78" t="str">
            <v>0010301183931</v>
          </cell>
          <cell r="X78" t="str">
            <v>6371036501940007</v>
          </cell>
          <cell r="Y78" t="str">
            <v>753250968731000</v>
          </cell>
          <cell r="Z78" t="str">
            <v>B - 26</v>
          </cell>
          <cell r="AA78" t="str">
            <v>0457772673130042</v>
          </cell>
          <cell r="AC78">
            <v>11500</v>
          </cell>
          <cell r="AD78">
            <v>-5040</v>
          </cell>
        </row>
        <row r="79">
          <cell r="A79" t="str">
            <v>198209172022212015</v>
          </cell>
          <cell r="B79" t="str">
            <v>SRI RAHAYU, S.Pd</v>
          </cell>
          <cell r="C79">
            <v>1</v>
          </cell>
          <cell r="D79">
            <v>2</v>
          </cell>
          <cell r="E79">
            <v>2966500</v>
          </cell>
          <cell r="F79">
            <v>415310</v>
          </cell>
          <cell r="G79">
            <v>0</v>
          </cell>
          <cell r="H79">
            <v>185000</v>
          </cell>
          <cell r="I79">
            <v>3566810</v>
          </cell>
          <cell r="J79">
            <v>0</v>
          </cell>
          <cell r="K79">
            <v>900000</v>
          </cell>
          <cell r="M79">
            <v>250000</v>
          </cell>
          <cell r="N79">
            <v>1150000</v>
          </cell>
          <cell r="O79">
            <v>4716810</v>
          </cell>
          <cell r="P79">
            <v>47168</v>
          </cell>
          <cell r="Q79">
            <v>188672</v>
          </cell>
          <cell r="R79">
            <v>35668</v>
          </cell>
          <cell r="S79">
            <v>142672</v>
          </cell>
          <cell r="T79">
            <v>11500</v>
          </cell>
          <cell r="U79">
            <v>46000</v>
          </cell>
          <cell r="V79" t="str">
            <v>SDN KUIN SELATAN 03</v>
          </cell>
          <cell r="W79" t="str">
            <v>0010301188169</v>
          </cell>
          <cell r="X79" t="str">
            <v>6371035709820015</v>
          </cell>
          <cell r="Y79" t="str">
            <v>167322718731000</v>
          </cell>
          <cell r="Z79" t="str">
            <v>B - 28</v>
          </cell>
          <cell r="AA79" t="str">
            <v>2249760662300023</v>
          </cell>
          <cell r="AC79">
            <v>11500</v>
          </cell>
          <cell r="AD79">
            <v>0</v>
          </cell>
        </row>
        <row r="80">
          <cell r="A80" t="str">
            <v>198406262022212020</v>
          </cell>
          <cell r="B80" t="str">
            <v>SYIFAUL KHAIRIYAH, S.Pd</v>
          </cell>
          <cell r="C80">
            <v>1</v>
          </cell>
          <cell r="D80">
            <v>1</v>
          </cell>
          <cell r="E80">
            <v>2966500</v>
          </cell>
          <cell r="F80">
            <v>355980</v>
          </cell>
          <cell r="G80">
            <v>0</v>
          </cell>
          <cell r="H80">
            <v>185000</v>
          </cell>
          <cell r="I80">
            <v>3507480</v>
          </cell>
          <cell r="J80">
            <v>0</v>
          </cell>
          <cell r="K80">
            <v>900000</v>
          </cell>
          <cell r="M80">
            <v>250000</v>
          </cell>
          <cell r="N80">
            <v>1150000</v>
          </cell>
          <cell r="O80">
            <v>4657480</v>
          </cell>
          <cell r="P80">
            <v>46575</v>
          </cell>
          <cell r="Q80">
            <v>186300</v>
          </cell>
          <cell r="R80">
            <v>35075</v>
          </cell>
          <cell r="S80">
            <v>140300</v>
          </cell>
          <cell r="T80">
            <v>11500</v>
          </cell>
          <cell r="U80">
            <v>46000</v>
          </cell>
          <cell r="V80" t="str">
            <v>SDN KUIN SELATAN 03</v>
          </cell>
          <cell r="W80" t="str">
            <v>0010301179113</v>
          </cell>
          <cell r="X80" t="str">
            <v>6371056606840007</v>
          </cell>
          <cell r="Y80" t="str">
            <v>167322551731000</v>
          </cell>
          <cell r="Z80" t="str">
            <v>B - 28</v>
          </cell>
          <cell r="AA80" t="str">
            <v>9958762665210032</v>
          </cell>
          <cell r="AC80">
            <v>11500</v>
          </cell>
          <cell r="AD80">
            <v>0</v>
          </cell>
        </row>
        <row r="81">
          <cell r="A81" t="str">
            <v>198910062022212008</v>
          </cell>
          <cell r="B81" t="str">
            <v>SRI MAULIANI, S.Pd</v>
          </cell>
          <cell r="C81">
            <v>0</v>
          </cell>
          <cell r="D81">
            <v>1</v>
          </cell>
          <cell r="E81">
            <v>2966500</v>
          </cell>
          <cell r="F81">
            <v>59330</v>
          </cell>
          <cell r="G81">
            <v>0</v>
          </cell>
          <cell r="H81">
            <v>185000</v>
          </cell>
          <cell r="I81">
            <v>3210830</v>
          </cell>
          <cell r="J81">
            <v>0</v>
          </cell>
          <cell r="K81">
            <v>900000</v>
          </cell>
          <cell r="M81">
            <v>250000</v>
          </cell>
          <cell r="N81">
            <v>1150000</v>
          </cell>
          <cell r="O81">
            <v>4360830</v>
          </cell>
          <cell r="P81">
            <v>43608</v>
          </cell>
          <cell r="Q81">
            <v>174432</v>
          </cell>
          <cell r="R81">
            <v>32108</v>
          </cell>
          <cell r="S81">
            <v>128432</v>
          </cell>
          <cell r="T81">
            <v>11500</v>
          </cell>
          <cell r="U81">
            <v>46000</v>
          </cell>
          <cell r="V81" t="str">
            <v>SDN KUIN SELATAN 03</v>
          </cell>
          <cell r="W81" t="str">
            <v>0010301189485</v>
          </cell>
          <cell r="X81" t="str">
            <v>6371034610890007</v>
          </cell>
          <cell r="Y81" t="str">
            <v>766133235731000</v>
          </cell>
          <cell r="Z81" t="str">
            <v>B - 28</v>
          </cell>
          <cell r="AA81" t="str">
            <v>9338767669130083</v>
          </cell>
          <cell r="AC81">
            <v>11500</v>
          </cell>
          <cell r="AD81">
            <v>0</v>
          </cell>
        </row>
        <row r="82">
          <cell r="A82" t="str">
            <v>197312102022212002</v>
          </cell>
          <cell r="B82" t="str">
            <v>KHAIRUN NISA, S.Pd</v>
          </cell>
          <cell r="C82">
            <v>0</v>
          </cell>
          <cell r="D82">
            <v>0</v>
          </cell>
          <cell r="E82">
            <v>2966500</v>
          </cell>
          <cell r="F82">
            <v>0</v>
          </cell>
          <cell r="G82">
            <v>0</v>
          </cell>
          <cell r="H82">
            <v>185000</v>
          </cell>
          <cell r="I82">
            <v>3151500</v>
          </cell>
          <cell r="J82">
            <v>0</v>
          </cell>
          <cell r="K82">
            <v>900000</v>
          </cell>
          <cell r="M82">
            <v>250000</v>
          </cell>
          <cell r="N82">
            <v>1150000</v>
          </cell>
          <cell r="O82">
            <v>4301500</v>
          </cell>
          <cell r="P82">
            <v>43015</v>
          </cell>
          <cell r="Q82">
            <v>172060</v>
          </cell>
          <cell r="R82">
            <v>31515</v>
          </cell>
          <cell r="S82">
            <v>126060</v>
          </cell>
          <cell r="T82">
            <v>11500</v>
          </cell>
          <cell r="U82">
            <v>46000</v>
          </cell>
          <cell r="V82" t="str">
            <v>SDN KUIN SELATAN 04</v>
          </cell>
          <cell r="W82" t="str">
            <v>0010301019949</v>
          </cell>
          <cell r="X82" t="str">
            <v>6371035012730008</v>
          </cell>
          <cell r="Y82" t="str">
            <v>167252550731000</v>
          </cell>
          <cell r="Z82" t="str">
            <v>B - 29</v>
          </cell>
          <cell r="AA82" t="str">
            <v>6542752653300023</v>
          </cell>
          <cell r="AC82">
            <v>11500</v>
          </cell>
          <cell r="AD82">
            <v>0</v>
          </cell>
        </row>
        <row r="83">
          <cell r="A83" t="str">
            <v>198201042022212010</v>
          </cell>
          <cell r="B83" t="str">
            <v>NURHIDAYAH, S.Pd</v>
          </cell>
          <cell r="C83">
            <v>1</v>
          </cell>
          <cell r="D83">
            <v>0</v>
          </cell>
          <cell r="E83">
            <v>2966500</v>
          </cell>
          <cell r="F83">
            <v>296650</v>
          </cell>
          <cell r="G83">
            <v>0</v>
          </cell>
          <cell r="H83">
            <v>185000</v>
          </cell>
          <cell r="I83">
            <v>3448150</v>
          </cell>
          <cell r="J83">
            <v>0</v>
          </cell>
          <cell r="K83">
            <v>900000</v>
          </cell>
          <cell r="M83">
            <v>250000</v>
          </cell>
          <cell r="N83">
            <v>1150000</v>
          </cell>
          <cell r="O83">
            <v>4598150</v>
          </cell>
          <cell r="P83">
            <v>45982</v>
          </cell>
          <cell r="Q83">
            <v>183928</v>
          </cell>
          <cell r="R83">
            <v>34482</v>
          </cell>
          <cell r="S83">
            <v>137928</v>
          </cell>
          <cell r="T83">
            <v>11500</v>
          </cell>
          <cell r="U83">
            <v>46000</v>
          </cell>
          <cell r="V83" t="str">
            <v>SDN KUIN SELATAN 05</v>
          </cell>
          <cell r="W83" t="str">
            <v>0010301178991</v>
          </cell>
          <cell r="X83" t="str">
            <v>6371034401820009</v>
          </cell>
          <cell r="Y83" t="str">
            <v>167386283731000</v>
          </cell>
          <cell r="Z83" t="str">
            <v>B - 30</v>
          </cell>
          <cell r="AA83" t="str">
            <v>1733760662300072</v>
          </cell>
          <cell r="AC83">
            <v>11500</v>
          </cell>
          <cell r="AD83">
            <v>0</v>
          </cell>
        </row>
        <row r="84">
          <cell r="A84" t="str">
            <v>198304302022212010</v>
          </cell>
          <cell r="B84" t="str">
            <v>KARTINAH, S.Pd</v>
          </cell>
          <cell r="C84">
            <v>1</v>
          </cell>
          <cell r="D84">
            <v>2</v>
          </cell>
          <cell r="E84">
            <v>2966500</v>
          </cell>
          <cell r="F84">
            <v>415310</v>
          </cell>
          <cell r="G84">
            <v>0</v>
          </cell>
          <cell r="H84">
            <v>185000</v>
          </cell>
          <cell r="I84">
            <v>3566810</v>
          </cell>
          <cell r="J84">
            <v>0</v>
          </cell>
          <cell r="K84">
            <v>900000</v>
          </cell>
          <cell r="M84">
            <v>250000</v>
          </cell>
          <cell r="N84">
            <v>1150000</v>
          </cell>
          <cell r="O84">
            <v>4716810</v>
          </cell>
          <cell r="P84">
            <v>47168</v>
          </cell>
          <cell r="Q84">
            <v>188672</v>
          </cell>
          <cell r="R84">
            <v>35668</v>
          </cell>
          <cell r="S84">
            <v>142672</v>
          </cell>
          <cell r="T84">
            <v>11500</v>
          </cell>
          <cell r="U84">
            <v>46000</v>
          </cell>
          <cell r="V84" t="str">
            <v>SDN KUIN SELATAN 05</v>
          </cell>
          <cell r="W84" t="str">
            <v>0010301466070</v>
          </cell>
          <cell r="X84" t="str">
            <v>6371037004830003</v>
          </cell>
          <cell r="Y84" t="str">
            <v>167356120731000</v>
          </cell>
          <cell r="Z84" t="str">
            <v>B - 30</v>
          </cell>
          <cell r="AA84" t="str">
            <v>5762761662300112</v>
          </cell>
          <cell r="AC84">
            <v>11500</v>
          </cell>
          <cell r="AD84">
            <v>0</v>
          </cell>
        </row>
        <row r="85">
          <cell r="A85" t="str">
            <v>199309012022212004</v>
          </cell>
          <cell r="B85" t="str">
            <v>AYU MAULYDA, S.Pd</v>
          </cell>
          <cell r="C85">
            <v>0</v>
          </cell>
          <cell r="D85">
            <v>0</v>
          </cell>
          <cell r="E85">
            <v>2966500</v>
          </cell>
          <cell r="F85">
            <v>0</v>
          </cell>
          <cell r="G85">
            <v>0</v>
          </cell>
          <cell r="H85">
            <v>185000</v>
          </cell>
          <cell r="I85">
            <v>3151500</v>
          </cell>
          <cell r="J85">
            <v>0</v>
          </cell>
          <cell r="K85">
            <v>400000</v>
          </cell>
          <cell r="L85">
            <v>2966500</v>
          </cell>
          <cell r="N85">
            <v>3366500</v>
          </cell>
          <cell r="O85">
            <v>6518000</v>
          </cell>
          <cell r="P85">
            <v>65180</v>
          </cell>
          <cell r="Q85">
            <v>260720</v>
          </cell>
          <cell r="R85">
            <v>31515</v>
          </cell>
          <cell r="S85">
            <v>126060</v>
          </cell>
          <cell r="T85">
            <v>33665</v>
          </cell>
          <cell r="U85">
            <v>134660</v>
          </cell>
          <cell r="V85" t="str">
            <v>SDN KUIN SELATAN 06</v>
          </cell>
          <cell r="W85" t="str">
            <v>0010301182322</v>
          </cell>
          <cell r="X85" t="str">
            <v>6371044109930010</v>
          </cell>
          <cell r="Y85" t="str">
            <v>809863103731000</v>
          </cell>
          <cell r="Z85" t="str">
            <v>B - 31</v>
          </cell>
          <cell r="AA85" t="str">
            <v>8233771672130033</v>
          </cell>
          <cell r="AC85">
            <v>33665</v>
          </cell>
          <cell r="AD85">
            <v>0</v>
          </cell>
        </row>
        <row r="86">
          <cell r="A86" t="str">
            <v>199311142022212008</v>
          </cell>
          <cell r="B86" t="str">
            <v>ITA BASTIAH, S.Pd</v>
          </cell>
          <cell r="C86">
            <v>1</v>
          </cell>
          <cell r="D86">
            <v>0</v>
          </cell>
          <cell r="E86">
            <v>2966500</v>
          </cell>
          <cell r="F86">
            <v>296650</v>
          </cell>
          <cell r="G86">
            <v>0</v>
          </cell>
          <cell r="H86">
            <v>185000</v>
          </cell>
          <cell r="I86">
            <v>3448150</v>
          </cell>
          <cell r="J86">
            <v>0</v>
          </cell>
          <cell r="K86">
            <v>900000</v>
          </cell>
          <cell r="M86">
            <v>250000</v>
          </cell>
          <cell r="N86">
            <v>1150000</v>
          </cell>
          <cell r="O86">
            <v>4598150</v>
          </cell>
          <cell r="P86">
            <v>45982</v>
          </cell>
          <cell r="Q86">
            <v>183928</v>
          </cell>
          <cell r="R86">
            <v>34482</v>
          </cell>
          <cell r="S86">
            <v>137928</v>
          </cell>
          <cell r="T86">
            <v>11500</v>
          </cell>
          <cell r="U86">
            <v>46000</v>
          </cell>
          <cell r="V86" t="str">
            <v>SDN KUIN SELATAN 06</v>
          </cell>
          <cell r="W86" t="str">
            <v>0170301028590</v>
          </cell>
          <cell r="X86" t="str">
            <v>6371045411930004</v>
          </cell>
          <cell r="Y86" t="str">
            <v>940408065731000</v>
          </cell>
          <cell r="Z86" t="str">
            <v>B - 31</v>
          </cell>
          <cell r="AA86" t="str">
            <v>4446771672130063</v>
          </cell>
          <cell r="AC86">
            <v>11500</v>
          </cell>
          <cell r="AD86">
            <v>0</v>
          </cell>
        </row>
        <row r="87">
          <cell r="A87" t="str">
            <v>199406182022212006</v>
          </cell>
          <cell r="B87" t="str">
            <v>YUNITA ADILLA, S.Pd</v>
          </cell>
          <cell r="C87">
            <v>1</v>
          </cell>
          <cell r="D87">
            <v>0</v>
          </cell>
          <cell r="E87">
            <v>2966500</v>
          </cell>
          <cell r="F87">
            <v>296650</v>
          </cell>
          <cell r="G87">
            <v>0</v>
          </cell>
          <cell r="H87">
            <v>185000</v>
          </cell>
          <cell r="I87">
            <v>3448150</v>
          </cell>
          <cell r="J87">
            <v>0</v>
          </cell>
          <cell r="K87">
            <v>900000</v>
          </cell>
          <cell r="M87">
            <v>250000</v>
          </cell>
          <cell r="N87">
            <v>1150000</v>
          </cell>
          <cell r="O87">
            <v>4598150</v>
          </cell>
          <cell r="P87">
            <v>45982</v>
          </cell>
          <cell r="Q87">
            <v>183928</v>
          </cell>
          <cell r="R87">
            <v>34482</v>
          </cell>
          <cell r="S87">
            <v>137928</v>
          </cell>
          <cell r="T87">
            <v>11500</v>
          </cell>
          <cell r="U87">
            <v>46000</v>
          </cell>
          <cell r="V87" t="str">
            <v>SDN KUIN SELATAN 06</v>
          </cell>
          <cell r="W87" t="str">
            <v>0010301445037</v>
          </cell>
          <cell r="X87" t="str">
            <v>6371055806940001</v>
          </cell>
          <cell r="Y87" t="str">
            <v>810290924731000</v>
          </cell>
          <cell r="Z87" t="str">
            <v>B - 31</v>
          </cell>
          <cell r="AA87" t="str">
            <v>7950772672130012</v>
          </cell>
          <cell r="AC87">
            <v>11500</v>
          </cell>
          <cell r="AD87">
            <v>0</v>
          </cell>
        </row>
        <row r="88">
          <cell r="A88" t="str">
            <v>199601152022212004</v>
          </cell>
          <cell r="B88" t="str">
            <v>IRMA SARI, S.Pd</v>
          </cell>
          <cell r="C88">
            <v>0</v>
          </cell>
          <cell r="D88">
            <v>0</v>
          </cell>
          <cell r="E88">
            <v>2966500</v>
          </cell>
          <cell r="F88">
            <v>0</v>
          </cell>
          <cell r="G88">
            <v>0</v>
          </cell>
          <cell r="H88">
            <v>185000</v>
          </cell>
          <cell r="I88">
            <v>3151500</v>
          </cell>
          <cell r="J88">
            <v>0</v>
          </cell>
          <cell r="K88">
            <v>900000</v>
          </cell>
          <cell r="M88">
            <v>250000</v>
          </cell>
          <cell r="N88">
            <v>1150000</v>
          </cell>
          <cell r="O88">
            <v>4301500</v>
          </cell>
          <cell r="P88">
            <v>43015</v>
          </cell>
          <cell r="Q88">
            <v>172060</v>
          </cell>
          <cell r="R88">
            <v>31515</v>
          </cell>
          <cell r="S88">
            <v>126060</v>
          </cell>
          <cell r="T88">
            <v>11500</v>
          </cell>
          <cell r="U88">
            <v>46000</v>
          </cell>
          <cell r="V88" t="str">
            <v>SDN KUIN SELATAN 06</v>
          </cell>
          <cell r="W88" t="str">
            <v>3200512005</v>
          </cell>
          <cell r="X88" t="str">
            <v>6371045501960007</v>
          </cell>
          <cell r="Y88" t="str">
            <v>638129411731000</v>
          </cell>
          <cell r="Z88" t="str">
            <v>B - 31</v>
          </cell>
          <cell r="AA88" t="str">
            <v>6447774675230072</v>
          </cell>
          <cell r="AC88">
            <v>11500</v>
          </cell>
          <cell r="AD88">
            <v>0</v>
          </cell>
        </row>
        <row r="89">
          <cell r="A89" t="str">
            <v>198409112022211005</v>
          </cell>
          <cell r="B89" t="str">
            <v>MAHYUDIN, S.Pd</v>
          </cell>
          <cell r="C89">
            <v>1</v>
          </cell>
          <cell r="D89">
            <v>0</v>
          </cell>
          <cell r="E89">
            <v>2966500</v>
          </cell>
          <cell r="F89">
            <v>296650</v>
          </cell>
          <cell r="G89">
            <v>0</v>
          </cell>
          <cell r="H89">
            <v>185000</v>
          </cell>
          <cell r="I89">
            <v>3448150</v>
          </cell>
          <cell r="J89">
            <v>0</v>
          </cell>
          <cell r="K89">
            <v>900000</v>
          </cell>
          <cell r="M89">
            <v>250000</v>
          </cell>
          <cell r="N89">
            <v>1150000</v>
          </cell>
          <cell r="O89">
            <v>4598150</v>
          </cell>
          <cell r="P89">
            <v>45982</v>
          </cell>
          <cell r="Q89">
            <v>183928</v>
          </cell>
          <cell r="R89">
            <v>34482</v>
          </cell>
          <cell r="S89">
            <v>137928</v>
          </cell>
          <cell r="T89">
            <v>11500</v>
          </cell>
          <cell r="U89">
            <v>46000</v>
          </cell>
          <cell r="V89" t="str">
            <v>SDN PELAMBUAN 01</v>
          </cell>
          <cell r="W89" t="str">
            <v>0010301181547</v>
          </cell>
          <cell r="X89" t="str">
            <v>6303042209840002</v>
          </cell>
          <cell r="Y89" t="str">
            <v>167321611731000</v>
          </cell>
          <cell r="Z89" t="str">
            <v>B - 32</v>
          </cell>
          <cell r="AA89" t="str">
            <v>9243762665200003</v>
          </cell>
          <cell r="AC89">
            <v>11500</v>
          </cell>
          <cell r="AD89">
            <v>0</v>
          </cell>
        </row>
        <row r="90">
          <cell r="A90" t="str">
            <v>198703062022212007</v>
          </cell>
          <cell r="B90" t="str">
            <v>SISKA ARIYANTI, S.Pd</v>
          </cell>
          <cell r="C90">
            <v>0</v>
          </cell>
          <cell r="D90">
            <v>0</v>
          </cell>
          <cell r="E90">
            <v>2966500</v>
          </cell>
          <cell r="F90">
            <v>0</v>
          </cell>
          <cell r="G90">
            <v>0</v>
          </cell>
          <cell r="H90">
            <v>185000</v>
          </cell>
          <cell r="I90">
            <v>3151500</v>
          </cell>
          <cell r="J90">
            <v>0</v>
          </cell>
          <cell r="K90">
            <v>900000</v>
          </cell>
          <cell r="M90">
            <v>250000</v>
          </cell>
          <cell r="N90">
            <v>1150000</v>
          </cell>
          <cell r="O90">
            <v>4301500</v>
          </cell>
          <cell r="P90">
            <v>43015</v>
          </cell>
          <cell r="Q90">
            <v>172060</v>
          </cell>
          <cell r="R90">
            <v>31515</v>
          </cell>
          <cell r="S90">
            <v>126060</v>
          </cell>
          <cell r="T90">
            <v>11500</v>
          </cell>
          <cell r="U90">
            <v>46000</v>
          </cell>
          <cell r="V90" t="str">
            <v>SDN PELAMBUAN 01</v>
          </cell>
          <cell r="W90" t="str">
            <v>0010301190699</v>
          </cell>
          <cell r="X90" t="str">
            <v>6371034603870004</v>
          </cell>
          <cell r="Y90" t="str">
            <v>706280955731000</v>
          </cell>
          <cell r="Z90" t="str">
            <v>B - 32</v>
          </cell>
          <cell r="AA90" t="str">
            <v>5638765666130172</v>
          </cell>
          <cell r="AC90">
            <v>11500</v>
          </cell>
          <cell r="AD90">
            <v>0</v>
          </cell>
        </row>
        <row r="91">
          <cell r="A91" t="str">
            <v>199206082022212005</v>
          </cell>
          <cell r="B91" t="str">
            <v>LILIS PURI SUKADASIH, S.Pd</v>
          </cell>
          <cell r="C91">
            <v>0</v>
          </cell>
          <cell r="D91">
            <v>0</v>
          </cell>
          <cell r="E91">
            <v>2966500</v>
          </cell>
          <cell r="F91">
            <v>0</v>
          </cell>
          <cell r="G91">
            <v>0</v>
          </cell>
          <cell r="H91">
            <v>185000</v>
          </cell>
          <cell r="I91">
            <v>3151500</v>
          </cell>
          <cell r="J91">
            <v>0</v>
          </cell>
          <cell r="K91">
            <v>400000</v>
          </cell>
          <cell r="L91">
            <v>2966500</v>
          </cell>
          <cell r="N91">
            <v>3366500</v>
          </cell>
          <cell r="O91">
            <v>6518000</v>
          </cell>
          <cell r="P91">
            <v>65180</v>
          </cell>
          <cell r="Q91">
            <v>260720</v>
          </cell>
          <cell r="R91">
            <v>31515</v>
          </cell>
          <cell r="S91">
            <v>126060</v>
          </cell>
          <cell r="T91">
            <v>33665</v>
          </cell>
          <cell r="U91">
            <v>134660</v>
          </cell>
          <cell r="V91" t="str">
            <v>SDN PELAMBUAN 01</v>
          </cell>
          <cell r="W91" t="str">
            <v>0010301404253</v>
          </cell>
          <cell r="X91" t="str">
            <v>6371034806920005</v>
          </cell>
          <cell r="Y91" t="str">
            <v>844433284731000</v>
          </cell>
          <cell r="Z91" t="str">
            <v>B - 32</v>
          </cell>
          <cell r="AA91" t="str">
            <v>9940770671130052</v>
          </cell>
          <cell r="AC91">
            <v>33665</v>
          </cell>
          <cell r="AD91">
            <v>0</v>
          </cell>
        </row>
        <row r="92">
          <cell r="A92" t="str">
            <v>199212212022212008</v>
          </cell>
          <cell r="B92" t="str">
            <v>ISTIKAMAH, S.Pd</v>
          </cell>
          <cell r="C92">
            <v>1</v>
          </cell>
          <cell r="D92">
            <v>0</v>
          </cell>
          <cell r="E92">
            <v>2966500</v>
          </cell>
          <cell r="F92">
            <v>296650</v>
          </cell>
          <cell r="G92">
            <v>0</v>
          </cell>
          <cell r="H92">
            <v>185000</v>
          </cell>
          <cell r="I92">
            <v>3448150</v>
          </cell>
          <cell r="J92">
            <v>0</v>
          </cell>
          <cell r="K92">
            <v>900000</v>
          </cell>
          <cell r="M92">
            <v>250000</v>
          </cell>
          <cell r="N92">
            <v>1150000</v>
          </cell>
          <cell r="O92">
            <v>4598150</v>
          </cell>
          <cell r="P92">
            <v>45982</v>
          </cell>
          <cell r="Q92">
            <v>183928</v>
          </cell>
          <cell r="R92">
            <v>34482</v>
          </cell>
          <cell r="S92">
            <v>137928</v>
          </cell>
          <cell r="T92">
            <v>11500</v>
          </cell>
          <cell r="U92">
            <v>46000</v>
          </cell>
          <cell r="V92" t="str">
            <v>SDN PELAMBUAN 01</v>
          </cell>
          <cell r="W92" t="str">
            <v>0010301180591</v>
          </cell>
          <cell r="X92" t="str">
            <v>6303046112920004</v>
          </cell>
          <cell r="Y92" t="str">
            <v>844027342732000</v>
          </cell>
          <cell r="Z92" t="str">
            <v>B - 32</v>
          </cell>
          <cell r="AA92" t="str">
            <v>3553770671130043</v>
          </cell>
          <cell r="AC92">
            <v>11500</v>
          </cell>
          <cell r="AD92">
            <v>0</v>
          </cell>
        </row>
        <row r="93">
          <cell r="A93" t="str">
            <v>199602022022211004</v>
          </cell>
          <cell r="B93" t="str">
            <v>FATHUR RABBANY, S.Pd</v>
          </cell>
          <cell r="C93">
            <v>1</v>
          </cell>
          <cell r="D93">
            <v>1</v>
          </cell>
          <cell r="E93">
            <v>2966500</v>
          </cell>
          <cell r="F93">
            <v>355980</v>
          </cell>
          <cell r="G93">
            <v>0</v>
          </cell>
          <cell r="H93">
            <v>185000</v>
          </cell>
          <cell r="I93">
            <v>3507480</v>
          </cell>
          <cell r="J93">
            <v>0</v>
          </cell>
          <cell r="K93">
            <v>900000</v>
          </cell>
          <cell r="M93">
            <v>250000</v>
          </cell>
          <cell r="N93">
            <v>1150000</v>
          </cell>
          <cell r="O93">
            <v>4657480</v>
          </cell>
          <cell r="P93">
            <v>46575</v>
          </cell>
          <cell r="Q93">
            <v>186300</v>
          </cell>
          <cell r="R93">
            <v>35075</v>
          </cell>
          <cell r="S93">
            <v>140300</v>
          </cell>
          <cell r="T93">
            <v>11500</v>
          </cell>
          <cell r="U93">
            <v>46000</v>
          </cell>
          <cell r="V93" t="str">
            <v>SDN PELAMBUAN 01</v>
          </cell>
          <cell r="W93" t="str">
            <v>3200581953</v>
          </cell>
          <cell r="X93" t="str">
            <v>6304150202960001</v>
          </cell>
          <cell r="Y93" t="str">
            <v>913578993731000</v>
          </cell>
          <cell r="Z93" t="str">
            <v>B - 32</v>
          </cell>
          <cell r="AA93" t="str">
            <v>7534774675130112</v>
          </cell>
          <cell r="AC93">
            <v>11500</v>
          </cell>
          <cell r="AD93">
            <v>0</v>
          </cell>
        </row>
        <row r="94">
          <cell r="A94" t="str">
            <v>196709122022212001</v>
          </cell>
          <cell r="B94" t="str">
            <v>IDAWATI, S.Pd.I</v>
          </cell>
          <cell r="C94">
            <v>0</v>
          </cell>
          <cell r="D94">
            <v>0</v>
          </cell>
          <cell r="E94">
            <v>2966500</v>
          </cell>
          <cell r="F94">
            <v>0</v>
          </cell>
          <cell r="G94">
            <v>0</v>
          </cell>
          <cell r="H94">
            <v>185000</v>
          </cell>
          <cell r="I94">
            <v>3151500</v>
          </cell>
          <cell r="J94">
            <v>0</v>
          </cell>
          <cell r="K94">
            <v>400000</v>
          </cell>
          <cell r="L94">
            <v>2966500</v>
          </cell>
          <cell r="N94">
            <v>3366500</v>
          </cell>
          <cell r="O94">
            <v>6518000</v>
          </cell>
          <cell r="P94">
            <v>65180</v>
          </cell>
          <cell r="Q94">
            <v>260720</v>
          </cell>
          <cell r="R94">
            <v>31515</v>
          </cell>
          <cell r="S94">
            <v>126060</v>
          </cell>
          <cell r="T94">
            <v>33665</v>
          </cell>
          <cell r="U94">
            <v>134660</v>
          </cell>
          <cell r="V94" t="str">
            <v>SDN PELAMBUAN 02</v>
          </cell>
          <cell r="W94" t="str">
            <v>3200493884</v>
          </cell>
          <cell r="X94" t="str">
            <v>6371035209670006</v>
          </cell>
          <cell r="Y94" t="str">
            <v>163603376731000</v>
          </cell>
          <cell r="Z94" t="str">
            <v>B - 33</v>
          </cell>
          <cell r="AA94" t="str">
            <v>6244745648300043</v>
          </cell>
          <cell r="AC94">
            <v>33665</v>
          </cell>
          <cell r="AD94">
            <v>0</v>
          </cell>
        </row>
        <row r="95">
          <cell r="A95" t="str">
            <v>197504012022212004</v>
          </cell>
          <cell r="B95" t="str">
            <v>HARNIWATI, S.Pd</v>
          </cell>
          <cell r="C95">
            <v>0</v>
          </cell>
          <cell r="D95">
            <v>0</v>
          </cell>
          <cell r="E95">
            <v>2966500</v>
          </cell>
          <cell r="F95">
            <v>0</v>
          </cell>
          <cell r="G95">
            <v>0</v>
          </cell>
          <cell r="H95">
            <v>185000</v>
          </cell>
          <cell r="I95">
            <v>3151500</v>
          </cell>
          <cell r="J95">
            <v>0</v>
          </cell>
          <cell r="K95">
            <v>400000</v>
          </cell>
          <cell r="L95">
            <v>2966500</v>
          </cell>
          <cell r="N95">
            <v>3366500</v>
          </cell>
          <cell r="O95">
            <v>6518000</v>
          </cell>
          <cell r="P95">
            <v>65180</v>
          </cell>
          <cell r="Q95">
            <v>260720</v>
          </cell>
          <cell r="R95">
            <v>31515</v>
          </cell>
          <cell r="S95">
            <v>126060</v>
          </cell>
          <cell r="T95">
            <v>33665</v>
          </cell>
          <cell r="U95">
            <v>134660</v>
          </cell>
          <cell r="V95" t="str">
            <v>SDN PELAMBUAN 02</v>
          </cell>
          <cell r="W95" t="str">
            <v>3200513222</v>
          </cell>
          <cell r="X95" t="str">
            <v>6371034104750018</v>
          </cell>
          <cell r="Y95" t="str">
            <v>167407725731000</v>
          </cell>
          <cell r="Z95" t="str">
            <v>B - 33</v>
          </cell>
          <cell r="AA95" t="str">
            <v>5733753654210082</v>
          </cell>
          <cell r="AC95">
            <v>33665</v>
          </cell>
          <cell r="AD95">
            <v>0</v>
          </cell>
        </row>
        <row r="96">
          <cell r="A96" t="str">
            <v>198103302022211003</v>
          </cell>
          <cell r="B96" t="str">
            <v>HALIK KURNIAWAN, S.Pd.</v>
          </cell>
          <cell r="C96">
            <v>0</v>
          </cell>
          <cell r="D96">
            <v>0</v>
          </cell>
          <cell r="E96">
            <v>2966500</v>
          </cell>
          <cell r="F96">
            <v>0</v>
          </cell>
          <cell r="G96">
            <v>0</v>
          </cell>
          <cell r="H96">
            <v>185000</v>
          </cell>
          <cell r="I96">
            <v>3151500</v>
          </cell>
          <cell r="J96">
            <v>0</v>
          </cell>
          <cell r="K96">
            <v>900000</v>
          </cell>
          <cell r="M96">
            <v>250000</v>
          </cell>
          <cell r="N96">
            <v>1150000</v>
          </cell>
          <cell r="O96">
            <v>4301500</v>
          </cell>
          <cell r="P96">
            <v>43015</v>
          </cell>
          <cell r="Q96">
            <v>172060</v>
          </cell>
          <cell r="R96">
            <v>31515</v>
          </cell>
          <cell r="S96">
            <v>126060</v>
          </cell>
          <cell r="T96">
            <v>11500</v>
          </cell>
          <cell r="U96">
            <v>46000</v>
          </cell>
          <cell r="V96" t="str">
            <v>SDN PELAMBUAN 02</v>
          </cell>
          <cell r="W96" t="str">
            <v>3200582194</v>
          </cell>
          <cell r="X96" t="str">
            <v>6371043003810005</v>
          </cell>
          <cell r="Y96" t="str">
            <v>844089078731000</v>
          </cell>
          <cell r="Z96" t="str">
            <v>B - 33</v>
          </cell>
          <cell r="AA96" t="str">
            <v>9662759660200002</v>
          </cell>
          <cell r="AC96">
            <v>11500</v>
          </cell>
          <cell r="AD96">
            <v>0</v>
          </cell>
        </row>
        <row r="97">
          <cell r="A97" t="str">
            <v>199204022022212013</v>
          </cell>
          <cell r="B97" t="str">
            <v>ZANATUN NI'MAH, S.Pd</v>
          </cell>
          <cell r="C97">
            <v>0</v>
          </cell>
          <cell r="D97">
            <v>0</v>
          </cell>
          <cell r="E97">
            <v>2966500</v>
          </cell>
          <cell r="F97">
            <v>0</v>
          </cell>
          <cell r="G97">
            <v>0</v>
          </cell>
          <cell r="H97">
            <v>185000</v>
          </cell>
          <cell r="I97">
            <v>3151500</v>
          </cell>
          <cell r="J97">
            <v>0</v>
          </cell>
          <cell r="K97">
            <v>900000</v>
          </cell>
          <cell r="M97">
            <v>250000</v>
          </cell>
          <cell r="N97">
            <v>1150000</v>
          </cell>
          <cell r="O97">
            <v>4301500</v>
          </cell>
          <cell r="P97">
            <v>43015</v>
          </cell>
          <cell r="Q97">
            <v>172060</v>
          </cell>
          <cell r="R97">
            <v>31515</v>
          </cell>
          <cell r="S97">
            <v>126060</v>
          </cell>
          <cell r="T97">
            <v>11500</v>
          </cell>
          <cell r="U97">
            <v>46000</v>
          </cell>
          <cell r="V97" t="str">
            <v>SDN PELAMBUAN 02</v>
          </cell>
          <cell r="W97" t="str">
            <v>0320301022577</v>
          </cell>
          <cell r="X97" t="str">
            <v>6371034204920005</v>
          </cell>
          <cell r="Y97" t="str">
            <v>844563759731000</v>
          </cell>
          <cell r="Z97" t="str">
            <v>B - 33</v>
          </cell>
          <cell r="AA97" t="str">
            <v>2734770671130092</v>
          </cell>
          <cell r="AC97">
            <v>11500</v>
          </cell>
          <cell r="AD97">
            <v>0</v>
          </cell>
        </row>
        <row r="98">
          <cell r="A98" t="str">
            <v>199406172022211004</v>
          </cell>
          <cell r="B98" t="str">
            <v>BASUKI RAHMAD, S.Pd</v>
          </cell>
          <cell r="C98">
            <v>0</v>
          </cell>
          <cell r="D98">
            <v>0</v>
          </cell>
          <cell r="E98">
            <v>2966500</v>
          </cell>
          <cell r="F98">
            <v>0</v>
          </cell>
          <cell r="G98">
            <v>0</v>
          </cell>
          <cell r="H98">
            <v>185000</v>
          </cell>
          <cell r="I98">
            <v>3151500</v>
          </cell>
          <cell r="J98">
            <v>0</v>
          </cell>
          <cell r="K98">
            <v>400000</v>
          </cell>
          <cell r="L98">
            <v>2966500</v>
          </cell>
          <cell r="N98">
            <v>3366500</v>
          </cell>
          <cell r="O98">
            <v>6518000</v>
          </cell>
          <cell r="P98">
            <v>65180</v>
          </cell>
          <cell r="Q98">
            <v>260720</v>
          </cell>
          <cell r="R98">
            <v>31515</v>
          </cell>
          <cell r="S98">
            <v>126060</v>
          </cell>
          <cell r="T98">
            <v>33665</v>
          </cell>
          <cell r="U98">
            <v>134660</v>
          </cell>
          <cell r="V98" t="str">
            <v>SDN PELAMBUAN 02</v>
          </cell>
          <cell r="W98" t="str">
            <v>0010301449759</v>
          </cell>
          <cell r="X98" t="str">
            <v>6307061706940004</v>
          </cell>
          <cell r="Y98" t="str">
            <v>814031647733000</v>
          </cell>
          <cell r="Z98" t="str">
            <v>B - 33</v>
          </cell>
          <cell r="AA98" t="str">
            <v>5949772673130022</v>
          </cell>
          <cell r="AC98">
            <v>33665</v>
          </cell>
          <cell r="AD98">
            <v>0</v>
          </cell>
        </row>
        <row r="99">
          <cell r="A99" t="str">
            <v>199507052022211001</v>
          </cell>
          <cell r="B99" t="str">
            <v>RIZAL, S.Pd</v>
          </cell>
          <cell r="C99">
            <v>1</v>
          </cell>
          <cell r="D99">
            <v>1</v>
          </cell>
          <cell r="E99">
            <v>2966500</v>
          </cell>
          <cell r="F99">
            <v>355980</v>
          </cell>
          <cell r="G99">
            <v>0</v>
          </cell>
          <cell r="H99">
            <v>185000</v>
          </cell>
          <cell r="I99">
            <v>3507480</v>
          </cell>
          <cell r="J99">
            <v>0</v>
          </cell>
          <cell r="K99">
            <v>900000</v>
          </cell>
          <cell r="M99">
            <v>250000</v>
          </cell>
          <cell r="N99">
            <v>1150000</v>
          </cell>
          <cell r="O99">
            <v>4657480</v>
          </cell>
          <cell r="P99">
            <v>46575</v>
          </cell>
          <cell r="Q99">
            <v>186300</v>
          </cell>
          <cell r="R99">
            <v>35075</v>
          </cell>
          <cell r="S99">
            <v>140300</v>
          </cell>
          <cell r="T99">
            <v>11500</v>
          </cell>
          <cell r="U99">
            <v>46000</v>
          </cell>
          <cell r="V99" t="str">
            <v>SDN PELAMBUAN 02</v>
          </cell>
          <cell r="W99" t="str">
            <v>3200582167</v>
          </cell>
          <cell r="X99" t="str">
            <v>6371030507950012</v>
          </cell>
          <cell r="Y99" t="str">
            <v>412617862731000</v>
          </cell>
          <cell r="Z99" t="str">
            <v>B - 33</v>
          </cell>
          <cell r="AA99" t="str">
            <v>1037773674130123</v>
          </cell>
          <cell r="AC99">
            <v>11500</v>
          </cell>
          <cell r="AD99">
            <v>0</v>
          </cell>
        </row>
        <row r="100">
          <cell r="A100" t="str">
            <v>196807262022212001</v>
          </cell>
          <cell r="B100" t="str">
            <v>TARQIBATUL KHAIRIYAH, S.Pd</v>
          </cell>
          <cell r="C100">
            <v>0</v>
          </cell>
          <cell r="D100">
            <v>0</v>
          </cell>
          <cell r="E100">
            <v>2966500</v>
          </cell>
          <cell r="F100">
            <v>0</v>
          </cell>
          <cell r="G100">
            <v>0</v>
          </cell>
          <cell r="H100">
            <v>185000</v>
          </cell>
          <cell r="I100">
            <v>3151500</v>
          </cell>
          <cell r="J100">
            <v>0</v>
          </cell>
          <cell r="K100">
            <v>400000</v>
          </cell>
          <cell r="L100">
            <v>2966500</v>
          </cell>
          <cell r="N100">
            <v>3366500</v>
          </cell>
          <cell r="O100">
            <v>6518000</v>
          </cell>
          <cell r="P100">
            <v>65180</v>
          </cell>
          <cell r="Q100">
            <v>260720</v>
          </cell>
          <cell r="R100">
            <v>31515</v>
          </cell>
          <cell r="S100">
            <v>126060</v>
          </cell>
          <cell r="T100">
            <v>33665</v>
          </cell>
          <cell r="U100">
            <v>134660</v>
          </cell>
          <cell r="V100" t="str">
            <v>SDN PELAMBUAN 04</v>
          </cell>
          <cell r="W100" t="str">
            <v>0370319004253</v>
          </cell>
          <cell r="X100" t="str">
            <v>6371036607680002</v>
          </cell>
          <cell r="Y100" t="str">
            <v>167322353731000</v>
          </cell>
          <cell r="Z100" t="str">
            <v>B - 35</v>
          </cell>
          <cell r="AA100" t="str">
            <v>4058746648300003</v>
          </cell>
          <cell r="AC100">
            <v>33665</v>
          </cell>
          <cell r="AD100">
            <v>0</v>
          </cell>
        </row>
        <row r="101">
          <cell r="A101" t="str">
            <v>198206152022212021</v>
          </cell>
          <cell r="B101" t="str">
            <v>ARBIYATI, S.Pd</v>
          </cell>
          <cell r="C101">
            <v>1</v>
          </cell>
          <cell r="D101">
            <v>1</v>
          </cell>
          <cell r="E101">
            <v>2966500</v>
          </cell>
          <cell r="F101">
            <v>355980</v>
          </cell>
          <cell r="G101">
            <v>0</v>
          </cell>
          <cell r="H101">
            <v>185000</v>
          </cell>
          <cell r="I101">
            <v>3507480</v>
          </cell>
          <cell r="J101">
            <v>0</v>
          </cell>
          <cell r="K101">
            <v>900000</v>
          </cell>
          <cell r="M101">
            <v>250000</v>
          </cell>
          <cell r="N101">
            <v>1150000</v>
          </cell>
          <cell r="O101">
            <v>4657480</v>
          </cell>
          <cell r="P101">
            <v>46575</v>
          </cell>
          <cell r="Q101">
            <v>186300</v>
          </cell>
          <cell r="R101">
            <v>35075</v>
          </cell>
          <cell r="S101">
            <v>140300</v>
          </cell>
          <cell r="T101">
            <v>11500</v>
          </cell>
          <cell r="U101">
            <v>46000</v>
          </cell>
          <cell r="V101" t="str">
            <v>SDN PELAMBUAN 04</v>
          </cell>
          <cell r="W101" t="str">
            <v>0010301186418</v>
          </cell>
          <cell r="X101" t="str">
            <v>6371035506820015</v>
          </cell>
          <cell r="Y101" t="str">
            <v>167321819731000</v>
          </cell>
          <cell r="Z101" t="str">
            <v>B - 35</v>
          </cell>
          <cell r="AA101" t="str">
            <v>7947760661300022</v>
          </cell>
          <cell r="AC101">
            <v>11500</v>
          </cell>
          <cell r="AD101">
            <v>0</v>
          </cell>
        </row>
        <row r="102">
          <cell r="A102" t="str">
            <v>199005022022212011</v>
          </cell>
          <cell r="B102" t="str">
            <v>FITHRIYAH AMALIAH, S.Pd</v>
          </cell>
          <cell r="C102">
            <v>0</v>
          </cell>
          <cell r="D102">
            <v>0</v>
          </cell>
          <cell r="E102">
            <v>2966500</v>
          </cell>
          <cell r="F102">
            <v>0</v>
          </cell>
          <cell r="G102">
            <v>0</v>
          </cell>
          <cell r="H102">
            <v>185000</v>
          </cell>
          <cell r="I102">
            <v>3151500</v>
          </cell>
          <cell r="J102">
            <v>0</v>
          </cell>
          <cell r="K102">
            <v>900000</v>
          </cell>
          <cell r="M102">
            <v>250000</v>
          </cell>
          <cell r="N102">
            <v>1150000</v>
          </cell>
          <cell r="O102">
            <v>4301500</v>
          </cell>
          <cell r="P102">
            <v>43015</v>
          </cell>
          <cell r="Q102">
            <v>172060</v>
          </cell>
          <cell r="R102">
            <v>31515</v>
          </cell>
          <cell r="S102">
            <v>126060</v>
          </cell>
          <cell r="T102">
            <v>11500</v>
          </cell>
          <cell r="U102">
            <v>46000</v>
          </cell>
          <cell r="V102" t="str">
            <v>SDN PELAMBUAN 04</v>
          </cell>
          <cell r="W102" t="str">
            <v>0010301176000</v>
          </cell>
          <cell r="X102" t="str">
            <v>6308104205900004</v>
          </cell>
          <cell r="Y102" t="str">
            <v>82013300773100000</v>
          </cell>
          <cell r="Z102" t="str">
            <v>B - 35</v>
          </cell>
          <cell r="AA102" t="str">
            <v>7834768669230232</v>
          </cell>
          <cell r="AC102">
            <v>11500</v>
          </cell>
          <cell r="AD102">
            <v>0</v>
          </cell>
        </row>
        <row r="103">
          <cell r="A103" t="str">
            <v>199011172022212008</v>
          </cell>
          <cell r="B103" t="str">
            <v>DEWI NOVRIANA, S.Pd</v>
          </cell>
          <cell r="C103">
            <v>1</v>
          </cell>
          <cell r="D103">
            <v>2</v>
          </cell>
          <cell r="E103">
            <v>2966500</v>
          </cell>
          <cell r="F103">
            <v>415310</v>
          </cell>
          <cell r="G103">
            <v>0</v>
          </cell>
          <cell r="H103">
            <v>185000</v>
          </cell>
          <cell r="I103">
            <v>3566810</v>
          </cell>
          <cell r="J103">
            <v>0</v>
          </cell>
          <cell r="K103">
            <v>900000</v>
          </cell>
          <cell r="M103">
            <v>250000</v>
          </cell>
          <cell r="N103">
            <v>1150000</v>
          </cell>
          <cell r="O103">
            <v>4716810</v>
          </cell>
          <cell r="P103">
            <v>47168</v>
          </cell>
          <cell r="Q103">
            <v>188672</v>
          </cell>
          <cell r="R103">
            <v>35668</v>
          </cell>
          <cell r="S103">
            <v>142672</v>
          </cell>
          <cell r="T103">
            <v>11500</v>
          </cell>
          <cell r="U103">
            <v>46000</v>
          </cell>
          <cell r="V103" t="str">
            <v>SDN PELAMBUAN 04</v>
          </cell>
          <cell r="W103" t="str">
            <v>0010301803012</v>
          </cell>
          <cell r="X103" t="str">
            <v>6371035711900011</v>
          </cell>
          <cell r="Y103" t="str">
            <v>843262817731000</v>
          </cell>
          <cell r="Z103" t="str">
            <v>B - 35</v>
          </cell>
          <cell r="AA103" t="str">
            <v>7449768670130073</v>
          </cell>
          <cell r="AC103">
            <v>11500</v>
          </cell>
          <cell r="AD103">
            <v>0</v>
          </cell>
        </row>
        <row r="104">
          <cell r="A104" t="str">
            <v>199110212022211006</v>
          </cell>
          <cell r="B104" t="str">
            <v>SUPIAN, S.Pd</v>
          </cell>
          <cell r="C104">
            <v>0</v>
          </cell>
          <cell r="D104">
            <v>0</v>
          </cell>
          <cell r="E104">
            <v>2966500</v>
          </cell>
          <cell r="F104">
            <v>0</v>
          </cell>
          <cell r="G104">
            <v>0</v>
          </cell>
          <cell r="H104">
            <v>185000</v>
          </cell>
          <cell r="I104">
            <v>3151500</v>
          </cell>
          <cell r="J104">
            <v>0</v>
          </cell>
          <cell r="K104">
            <v>900000</v>
          </cell>
          <cell r="M104">
            <v>250000</v>
          </cell>
          <cell r="N104">
            <v>1150000</v>
          </cell>
          <cell r="O104">
            <v>4301500</v>
          </cell>
          <cell r="P104">
            <v>43015</v>
          </cell>
          <cell r="Q104">
            <v>172060</v>
          </cell>
          <cell r="R104">
            <v>31515</v>
          </cell>
          <cell r="S104">
            <v>126060</v>
          </cell>
          <cell r="T104">
            <v>11500</v>
          </cell>
          <cell r="U104">
            <v>46000</v>
          </cell>
          <cell r="V104" t="str">
            <v>SDN PELAMBUAN 04</v>
          </cell>
          <cell r="W104" t="str">
            <v>0010301424530</v>
          </cell>
          <cell r="X104" t="str">
            <v>6371042110910003</v>
          </cell>
          <cell r="Y104" t="str">
            <v>809473804731000</v>
          </cell>
          <cell r="Z104" t="str">
            <v>B - 35</v>
          </cell>
          <cell r="AA104" t="str">
            <v>9353769670130163</v>
          </cell>
          <cell r="AC104">
            <v>11500</v>
          </cell>
          <cell r="AD104">
            <v>0</v>
          </cell>
        </row>
        <row r="105">
          <cell r="A105" t="str">
            <v>199206222022212008</v>
          </cell>
          <cell r="B105" t="str">
            <v>ELISA AL HUSNA, S.Pd</v>
          </cell>
          <cell r="C105">
            <v>1</v>
          </cell>
          <cell r="D105">
            <v>0</v>
          </cell>
          <cell r="E105">
            <v>2966500</v>
          </cell>
          <cell r="F105">
            <v>296650</v>
          </cell>
          <cell r="G105">
            <v>0</v>
          </cell>
          <cell r="H105">
            <v>185000</v>
          </cell>
          <cell r="I105">
            <v>3448150</v>
          </cell>
          <cell r="J105">
            <v>0</v>
          </cell>
          <cell r="K105">
            <v>900000</v>
          </cell>
          <cell r="M105">
            <v>250000</v>
          </cell>
          <cell r="N105">
            <v>1150000</v>
          </cell>
          <cell r="O105">
            <v>4598150</v>
          </cell>
          <cell r="P105">
            <v>45982</v>
          </cell>
          <cell r="Q105">
            <v>183928</v>
          </cell>
          <cell r="R105">
            <v>34482</v>
          </cell>
          <cell r="S105">
            <v>137928</v>
          </cell>
          <cell r="T105">
            <v>11500</v>
          </cell>
          <cell r="U105">
            <v>46000</v>
          </cell>
          <cell r="V105" t="str">
            <v>SDN PELAMBUAN 04</v>
          </cell>
          <cell r="W105" t="str">
            <v>0010301424555</v>
          </cell>
          <cell r="X105" t="str">
            <v>6371036206920007</v>
          </cell>
          <cell r="Y105" t="str">
            <v>922997085731008</v>
          </cell>
          <cell r="Z105" t="str">
            <v>B - 35</v>
          </cell>
          <cell r="AA105" t="str">
            <v>1954770671230152</v>
          </cell>
          <cell r="AC105">
            <v>11500</v>
          </cell>
          <cell r="AD105">
            <v>0</v>
          </cell>
        </row>
        <row r="106">
          <cell r="A106" t="str">
            <v>199207052022212009</v>
          </cell>
          <cell r="B106" t="str">
            <v>TITIN MULIYANI, S.Pd</v>
          </cell>
          <cell r="C106">
            <v>0</v>
          </cell>
          <cell r="D106">
            <v>0</v>
          </cell>
          <cell r="E106">
            <v>2966500</v>
          </cell>
          <cell r="F106">
            <v>0</v>
          </cell>
          <cell r="G106">
            <v>0</v>
          </cell>
          <cell r="H106">
            <v>185000</v>
          </cell>
          <cell r="I106">
            <v>3151500</v>
          </cell>
          <cell r="J106">
            <v>0</v>
          </cell>
          <cell r="K106">
            <v>900000</v>
          </cell>
          <cell r="M106">
            <v>250000</v>
          </cell>
          <cell r="N106">
            <v>1150000</v>
          </cell>
          <cell r="O106">
            <v>4301500</v>
          </cell>
          <cell r="P106">
            <v>43015</v>
          </cell>
          <cell r="Q106">
            <v>172060</v>
          </cell>
          <cell r="R106">
            <v>31515</v>
          </cell>
          <cell r="S106">
            <v>126060</v>
          </cell>
          <cell r="T106">
            <v>11500</v>
          </cell>
          <cell r="U106">
            <v>46000</v>
          </cell>
          <cell r="V106" t="str">
            <v>SDN PELAMBUAN 04</v>
          </cell>
          <cell r="W106" t="str">
            <v>3200582046</v>
          </cell>
          <cell r="X106" t="str">
            <v>6371034507920008</v>
          </cell>
          <cell r="Y106" t="str">
            <v>813094919731000</v>
          </cell>
          <cell r="Z106" t="str">
            <v>B - 35</v>
          </cell>
          <cell r="AA106" t="str">
            <v>4037770671230283</v>
          </cell>
          <cell r="AC106">
            <v>11500</v>
          </cell>
          <cell r="AD106">
            <v>0</v>
          </cell>
        </row>
        <row r="107">
          <cell r="A107" t="str">
            <v>199405032022212011</v>
          </cell>
          <cell r="B107" t="str">
            <v>DIAH SAWITRY WULANDARI, S.Pd</v>
          </cell>
          <cell r="C107">
            <v>0</v>
          </cell>
          <cell r="D107">
            <v>0</v>
          </cell>
          <cell r="E107">
            <v>2966500</v>
          </cell>
          <cell r="F107">
            <v>0</v>
          </cell>
          <cell r="G107">
            <v>0</v>
          </cell>
          <cell r="H107">
            <v>185000</v>
          </cell>
          <cell r="I107">
            <v>3151500</v>
          </cell>
          <cell r="J107">
            <v>0</v>
          </cell>
          <cell r="K107">
            <v>900000</v>
          </cell>
          <cell r="M107">
            <v>250000</v>
          </cell>
          <cell r="N107">
            <v>1150000</v>
          </cell>
          <cell r="O107">
            <v>4301500</v>
          </cell>
          <cell r="P107">
            <v>43015</v>
          </cell>
          <cell r="Q107">
            <v>172060</v>
          </cell>
          <cell r="R107">
            <v>31515</v>
          </cell>
          <cell r="S107">
            <v>126060</v>
          </cell>
          <cell r="T107">
            <v>11500</v>
          </cell>
          <cell r="U107">
            <v>46000</v>
          </cell>
          <cell r="V107" t="str">
            <v>SDN PELAMBUAN 04</v>
          </cell>
          <cell r="W107" t="str">
            <v>0010301441017</v>
          </cell>
          <cell r="X107" t="str">
            <v>6371034305940008</v>
          </cell>
          <cell r="Y107" t="str">
            <v>820150951731000</v>
          </cell>
          <cell r="Z107" t="str">
            <v>B - 35</v>
          </cell>
          <cell r="AA107" t="str">
            <v>4835772673230112</v>
          </cell>
          <cell r="AC107">
            <v>11500</v>
          </cell>
          <cell r="AD107">
            <v>0</v>
          </cell>
        </row>
        <row r="108">
          <cell r="A108" t="str">
            <v>199506162022212007</v>
          </cell>
          <cell r="B108" t="str">
            <v>NIA AMBARWATI, S.Pd</v>
          </cell>
          <cell r="C108">
            <v>0</v>
          </cell>
          <cell r="D108">
            <v>0</v>
          </cell>
          <cell r="E108">
            <v>2966500</v>
          </cell>
          <cell r="F108">
            <v>0</v>
          </cell>
          <cell r="G108">
            <v>0</v>
          </cell>
          <cell r="H108">
            <v>185000</v>
          </cell>
          <cell r="I108">
            <v>3151500</v>
          </cell>
          <cell r="J108">
            <v>0</v>
          </cell>
          <cell r="K108">
            <v>900000</v>
          </cell>
          <cell r="M108">
            <v>250000</v>
          </cell>
          <cell r="N108">
            <v>1150000</v>
          </cell>
          <cell r="O108">
            <v>4301500</v>
          </cell>
          <cell r="P108">
            <v>43015</v>
          </cell>
          <cell r="Q108">
            <v>172060</v>
          </cell>
          <cell r="R108">
            <v>31515</v>
          </cell>
          <cell r="S108">
            <v>126060</v>
          </cell>
          <cell r="T108">
            <v>11500</v>
          </cell>
          <cell r="U108">
            <v>46000</v>
          </cell>
          <cell r="V108" t="str">
            <v>SDN PELAMBUAN 04</v>
          </cell>
          <cell r="W108" t="str">
            <v>0010301465842</v>
          </cell>
          <cell r="X108" t="str">
            <v>6371035606950007</v>
          </cell>
          <cell r="Y108" t="str">
            <v>922997887731000</v>
          </cell>
          <cell r="Z108" t="str">
            <v>B - 35</v>
          </cell>
          <cell r="AA108" t="str">
            <v>6948773674230152</v>
          </cell>
          <cell r="AC108">
            <v>11500</v>
          </cell>
          <cell r="AD108">
            <v>0</v>
          </cell>
        </row>
        <row r="109">
          <cell r="A109" t="str">
            <v>199506242022212007</v>
          </cell>
          <cell r="B109" t="str">
            <v>RIZKA AULIA DAHLIYANI, S.Pd</v>
          </cell>
          <cell r="C109">
            <v>0</v>
          </cell>
          <cell r="D109">
            <v>0</v>
          </cell>
          <cell r="E109">
            <v>2966500</v>
          </cell>
          <cell r="F109">
            <v>0</v>
          </cell>
          <cell r="G109">
            <v>0</v>
          </cell>
          <cell r="H109">
            <v>185000</v>
          </cell>
          <cell r="I109">
            <v>3151500</v>
          </cell>
          <cell r="J109">
            <v>0</v>
          </cell>
          <cell r="K109">
            <v>900000</v>
          </cell>
          <cell r="M109">
            <v>250000</v>
          </cell>
          <cell r="N109">
            <v>1150000</v>
          </cell>
          <cell r="O109">
            <v>4301500</v>
          </cell>
          <cell r="P109">
            <v>43015</v>
          </cell>
          <cell r="Q109">
            <v>172060</v>
          </cell>
          <cell r="R109">
            <v>31515</v>
          </cell>
          <cell r="S109">
            <v>126060</v>
          </cell>
          <cell r="T109">
            <v>11500</v>
          </cell>
          <cell r="U109">
            <v>46000</v>
          </cell>
          <cell r="V109" t="str">
            <v>SDN PELAMBUAN 04</v>
          </cell>
          <cell r="W109" t="str">
            <v>3200518666</v>
          </cell>
          <cell r="X109" t="str">
            <v>6304056406950001</v>
          </cell>
          <cell r="Y109" t="str">
            <v>922996632731000</v>
          </cell>
          <cell r="Z109" t="str">
            <v>B - 35</v>
          </cell>
          <cell r="AA109" t="str">
            <v>6956773674130042</v>
          </cell>
          <cell r="AC109">
            <v>11500</v>
          </cell>
          <cell r="AD109">
            <v>0</v>
          </cell>
        </row>
        <row r="110">
          <cell r="A110" t="str">
            <v>199604042022212007</v>
          </cell>
          <cell r="B110" t="str">
            <v>ALGIAWARNI, S.Pd</v>
          </cell>
          <cell r="C110">
            <v>0</v>
          </cell>
          <cell r="D110">
            <v>0</v>
          </cell>
          <cell r="E110">
            <v>2966500</v>
          </cell>
          <cell r="F110">
            <v>0</v>
          </cell>
          <cell r="G110">
            <v>0</v>
          </cell>
          <cell r="H110">
            <v>185000</v>
          </cell>
          <cell r="I110">
            <v>3151500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3151500</v>
          </cell>
          <cell r="P110">
            <v>31515</v>
          </cell>
          <cell r="Q110">
            <v>126060</v>
          </cell>
          <cell r="R110">
            <v>31515</v>
          </cell>
          <cell r="S110">
            <v>126060</v>
          </cell>
          <cell r="T110">
            <v>0</v>
          </cell>
          <cell r="U110">
            <v>0</v>
          </cell>
          <cell r="V110" t="str">
            <v>SDN PELAMBUAN 04</v>
          </cell>
          <cell r="W110" t="str">
            <v>0010301424102</v>
          </cell>
          <cell r="X110" t="str">
            <v>6371034404960006</v>
          </cell>
          <cell r="Y110" t="str">
            <v>862639218731000</v>
          </cell>
          <cell r="Z110" t="str">
            <v>B - 35</v>
          </cell>
          <cell r="AA110" t="str">
            <v>0736774675130012</v>
          </cell>
          <cell r="AC110">
            <v>11500</v>
          </cell>
          <cell r="AD110">
            <v>-11500</v>
          </cell>
        </row>
        <row r="111">
          <cell r="A111" t="str">
            <v>199610052022212006</v>
          </cell>
          <cell r="B111" t="str">
            <v>DAME OKTARIA PURBA, S.Pd</v>
          </cell>
          <cell r="C111">
            <v>0</v>
          </cell>
          <cell r="D111">
            <v>0</v>
          </cell>
          <cell r="E111">
            <v>2966500</v>
          </cell>
          <cell r="F111">
            <v>0</v>
          </cell>
          <cell r="G111">
            <v>0</v>
          </cell>
          <cell r="H111">
            <v>185000</v>
          </cell>
          <cell r="I111">
            <v>3151500</v>
          </cell>
          <cell r="J111">
            <v>0</v>
          </cell>
          <cell r="K111">
            <v>900000</v>
          </cell>
          <cell r="M111">
            <v>250000</v>
          </cell>
          <cell r="N111">
            <v>1150000</v>
          </cell>
          <cell r="O111">
            <v>4301500</v>
          </cell>
          <cell r="P111">
            <v>43015</v>
          </cell>
          <cell r="Q111">
            <v>172060</v>
          </cell>
          <cell r="R111">
            <v>31515</v>
          </cell>
          <cell r="S111">
            <v>126060</v>
          </cell>
          <cell r="T111">
            <v>11500</v>
          </cell>
          <cell r="U111">
            <v>46000</v>
          </cell>
          <cell r="V111" t="str">
            <v>SDN PELAMBUAN 04</v>
          </cell>
          <cell r="W111" t="str">
            <v>3200582682</v>
          </cell>
          <cell r="X111" t="str">
            <v>1273034510960001</v>
          </cell>
          <cell r="Y111" t="str">
            <v>650602840731000</v>
          </cell>
          <cell r="Z111" t="str">
            <v>B - 35</v>
          </cell>
          <cell r="AA111" t="str">
            <v>7337774675230103</v>
          </cell>
          <cell r="AC111">
            <v>11500</v>
          </cell>
          <cell r="AD111">
            <v>0</v>
          </cell>
        </row>
        <row r="112">
          <cell r="A112" t="str">
            <v>198604082022212020</v>
          </cell>
          <cell r="B112" t="str">
            <v>DEWI PUSPITA SARI, S.Pd</v>
          </cell>
          <cell r="C112">
            <v>1</v>
          </cell>
          <cell r="D112">
            <v>0</v>
          </cell>
          <cell r="E112">
            <v>2966500</v>
          </cell>
          <cell r="F112">
            <v>296650</v>
          </cell>
          <cell r="G112">
            <v>0</v>
          </cell>
          <cell r="H112">
            <v>185000</v>
          </cell>
          <cell r="I112">
            <v>3448150</v>
          </cell>
          <cell r="J112">
            <v>0</v>
          </cell>
          <cell r="K112">
            <v>900000</v>
          </cell>
          <cell r="M112">
            <v>250000</v>
          </cell>
          <cell r="N112">
            <v>1150000</v>
          </cell>
          <cell r="O112">
            <v>4598150</v>
          </cell>
          <cell r="P112">
            <v>45982</v>
          </cell>
          <cell r="Q112">
            <v>183928</v>
          </cell>
          <cell r="R112">
            <v>34482</v>
          </cell>
          <cell r="S112">
            <v>137928</v>
          </cell>
          <cell r="T112">
            <v>11500</v>
          </cell>
          <cell r="U112">
            <v>46000</v>
          </cell>
          <cell r="V112" t="str">
            <v>SDN PELAMBUAN 07</v>
          </cell>
          <cell r="W112" t="str">
            <v>0010301116699</v>
          </cell>
          <cell r="X112" t="str">
            <v>6371054804860006</v>
          </cell>
          <cell r="Y112" t="str">
            <v>167356161731000</v>
          </cell>
          <cell r="Z112" t="str">
            <v>B - 38</v>
          </cell>
          <cell r="AA112" t="str">
            <v>9740764664300002</v>
          </cell>
          <cell r="AC112">
            <v>11500</v>
          </cell>
          <cell r="AD112">
            <v>0</v>
          </cell>
        </row>
        <row r="113">
          <cell r="A113" t="str">
            <v>199109082022212005</v>
          </cell>
          <cell r="B113" t="str">
            <v>ELA MUKRIYANTI WARDANI, S.Pd</v>
          </cell>
          <cell r="C113">
            <v>1</v>
          </cell>
          <cell r="D113">
            <v>1</v>
          </cell>
          <cell r="E113">
            <v>2966500</v>
          </cell>
          <cell r="F113">
            <v>355980</v>
          </cell>
          <cell r="G113">
            <v>0</v>
          </cell>
          <cell r="H113">
            <v>185000</v>
          </cell>
          <cell r="I113">
            <v>3507480</v>
          </cell>
          <cell r="J113">
            <v>0</v>
          </cell>
          <cell r="K113">
            <v>400000</v>
          </cell>
          <cell r="L113">
            <v>2966500</v>
          </cell>
          <cell r="N113">
            <v>3366500</v>
          </cell>
          <cell r="O113">
            <v>6873980</v>
          </cell>
          <cell r="P113">
            <v>68740</v>
          </cell>
          <cell r="Q113">
            <v>274960</v>
          </cell>
          <cell r="R113">
            <v>35075</v>
          </cell>
          <cell r="S113">
            <v>140300</v>
          </cell>
          <cell r="T113">
            <v>33665</v>
          </cell>
          <cell r="U113">
            <v>134660</v>
          </cell>
          <cell r="V113" t="str">
            <v>SDN PELAMBUAN 07</v>
          </cell>
          <cell r="W113" t="str">
            <v>3200517716</v>
          </cell>
          <cell r="X113" t="str">
            <v>6304054809910002</v>
          </cell>
          <cell r="Y113" t="str">
            <v>738995257731000</v>
          </cell>
          <cell r="Z113" t="str">
            <v>B - 38</v>
          </cell>
          <cell r="AA113" t="str">
            <v>1240769670130073</v>
          </cell>
          <cell r="AC113">
            <v>33665</v>
          </cell>
          <cell r="AD113">
            <v>0</v>
          </cell>
        </row>
        <row r="114">
          <cell r="A114" t="str">
            <v>198010282022212011</v>
          </cell>
          <cell r="B114" t="str">
            <v>ERLINA SARI, S.Pd</v>
          </cell>
          <cell r="C114">
            <v>0</v>
          </cell>
          <cell r="D114">
            <v>0</v>
          </cell>
          <cell r="E114">
            <v>2966500</v>
          </cell>
          <cell r="F114">
            <v>0</v>
          </cell>
          <cell r="G114">
            <v>0</v>
          </cell>
          <cell r="H114">
            <v>185000</v>
          </cell>
          <cell r="I114">
            <v>3151500</v>
          </cell>
          <cell r="J114">
            <v>0</v>
          </cell>
          <cell r="K114">
            <v>900000</v>
          </cell>
          <cell r="M114">
            <v>250000</v>
          </cell>
          <cell r="N114">
            <v>1150000</v>
          </cell>
          <cell r="O114">
            <v>4301500</v>
          </cell>
          <cell r="P114">
            <v>43015</v>
          </cell>
          <cell r="Q114">
            <v>172060</v>
          </cell>
          <cell r="R114">
            <v>31515</v>
          </cell>
          <cell r="S114">
            <v>126060</v>
          </cell>
          <cell r="T114">
            <v>11500</v>
          </cell>
          <cell r="U114">
            <v>46000</v>
          </cell>
          <cell r="V114" t="str">
            <v>SDN TELAGA BIRU 01</v>
          </cell>
          <cell r="W114" t="str">
            <v>0010301181535</v>
          </cell>
          <cell r="X114" t="str">
            <v>6371056810800003</v>
          </cell>
          <cell r="Y114" t="str">
            <v>167356104731000</v>
          </cell>
          <cell r="Z114" t="str">
            <v>B - 39</v>
          </cell>
          <cell r="AA114" t="str">
            <v>6360758660300033</v>
          </cell>
          <cell r="AC114">
            <v>11500</v>
          </cell>
          <cell r="AD114">
            <v>0</v>
          </cell>
        </row>
        <row r="115">
          <cell r="A115" t="str">
            <v>198303272022212015</v>
          </cell>
          <cell r="B115" t="str">
            <v>MARINI TERIPENA, S.Pd</v>
          </cell>
          <cell r="C115">
            <v>1</v>
          </cell>
          <cell r="D115">
            <v>2</v>
          </cell>
          <cell r="E115">
            <v>2966500</v>
          </cell>
          <cell r="F115">
            <v>415310</v>
          </cell>
          <cell r="G115">
            <v>0</v>
          </cell>
          <cell r="H115">
            <v>185000</v>
          </cell>
          <cell r="I115">
            <v>3566810</v>
          </cell>
          <cell r="J115">
            <v>0</v>
          </cell>
          <cell r="K115">
            <v>900000</v>
          </cell>
          <cell r="M115">
            <v>250000</v>
          </cell>
          <cell r="N115">
            <v>1150000</v>
          </cell>
          <cell r="O115">
            <v>4716810</v>
          </cell>
          <cell r="P115">
            <v>47168</v>
          </cell>
          <cell r="Q115">
            <v>188672</v>
          </cell>
          <cell r="R115">
            <v>35668</v>
          </cell>
          <cell r="S115">
            <v>142672</v>
          </cell>
          <cell r="T115">
            <v>11500</v>
          </cell>
          <cell r="U115">
            <v>46000</v>
          </cell>
          <cell r="V115" t="str">
            <v>SDN TELAGA BIRU 01</v>
          </cell>
          <cell r="W115" t="str">
            <v>0010301159444</v>
          </cell>
          <cell r="X115" t="str">
            <v>6371036703830005</v>
          </cell>
          <cell r="Y115" t="str">
            <v>167386119731000</v>
          </cell>
          <cell r="Z115" t="str">
            <v>B - 39</v>
          </cell>
          <cell r="AA115" t="str">
            <v>2659761662300082</v>
          </cell>
          <cell r="AC115">
            <v>11500</v>
          </cell>
          <cell r="AD115">
            <v>0</v>
          </cell>
        </row>
        <row r="116">
          <cell r="A116" t="str">
            <v>198412112022212012</v>
          </cell>
          <cell r="B116" t="str">
            <v>RAHMI RIDAWATI, S.Pd</v>
          </cell>
          <cell r="C116">
            <v>1</v>
          </cell>
          <cell r="D116">
            <v>1</v>
          </cell>
          <cell r="E116">
            <v>2966500</v>
          </cell>
          <cell r="F116">
            <v>355980</v>
          </cell>
          <cell r="G116">
            <v>0</v>
          </cell>
          <cell r="H116">
            <v>185000</v>
          </cell>
          <cell r="I116">
            <v>3507480</v>
          </cell>
          <cell r="J116">
            <v>0</v>
          </cell>
          <cell r="K116">
            <v>900000</v>
          </cell>
          <cell r="M116">
            <v>250000</v>
          </cell>
          <cell r="N116">
            <v>1150000</v>
          </cell>
          <cell r="O116">
            <v>4657480</v>
          </cell>
          <cell r="P116">
            <v>46575</v>
          </cell>
          <cell r="Q116">
            <v>186300</v>
          </cell>
          <cell r="R116">
            <v>35075</v>
          </cell>
          <cell r="S116">
            <v>140300</v>
          </cell>
          <cell r="T116">
            <v>11500</v>
          </cell>
          <cell r="U116">
            <v>46000</v>
          </cell>
          <cell r="V116" t="str">
            <v>SDN TELAGA BIRU 01</v>
          </cell>
          <cell r="W116" t="str">
            <v>0010301180369</v>
          </cell>
          <cell r="X116" t="str">
            <v>6371055112840004</v>
          </cell>
          <cell r="Y116" t="str">
            <v>167407840731000</v>
          </cell>
          <cell r="Z116" t="str">
            <v>B - 39</v>
          </cell>
          <cell r="AA116" t="str">
            <v>6543762663210093</v>
          </cell>
          <cell r="AC116">
            <v>11500</v>
          </cell>
          <cell r="AD116">
            <v>0</v>
          </cell>
        </row>
        <row r="117">
          <cell r="A117" t="str">
            <v>198503202022211014</v>
          </cell>
          <cell r="B117" t="str">
            <v>RAHMAN HIDAYAT, S.Pd</v>
          </cell>
          <cell r="C117">
            <v>1</v>
          </cell>
          <cell r="D117">
            <v>2</v>
          </cell>
          <cell r="E117">
            <v>2966500</v>
          </cell>
          <cell r="F117">
            <v>415310</v>
          </cell>
          <cell r="G117">
            <v>0</v>
          </cell>
          <cell r="H117">
            <v>185000</v>
          </cell>
          <cell r="I117">
            <v>3566810</v>
          </cell>
          <cell r="J117">
            <v>0</v>
          </cell>
          <cell r="K117">
            <v>900000</v>
          </cell>
          <cell r="M117">
            <v>250000</v>
          </cell>
          <cell r="N117">
            <v>1150000</v>
          </cell>
          <cell r="O117">
            <v>4716810</v>
          </cell>
          <cell r="P117">
            <v>47168</v>
          </cell>
          <cell r="Q117">
            <v>188672</v>
          </cell>
          <cell r="R117">
            <v>35668</v>
          </cell>
          <cell r="S117">
            <v>142672</v>
          </cell>
          <cell r="T117">
            <v>11500</v>
          </cell>
          <cell r="U117">
            <v>46000</v>
          </cell>
          <cell r="V117" t="str">
            <v>SDN TELAGA BIRU 01</v>
          </cell>
          <cell r="W117" t="str">
            <v>0010301405106</v>
          </cell>
          <cell r="X117" t="str">
            <v>6371032003850010</v>
          </cell>
          <cell r="Y117" t="str">
            <v>167321629731000</v>
          </cell>
          <cell r="Z117" t="str">
            <v>B - 39</v>
          </cell>
          <cell r="AA117" t="str">
            <v>2652763664200002</v>
          </cell>
          <cell r="AC117">
            <v>11500</v>
          </cell>
          <cell r="AD117">
            <v>0</v>
          </cell>
        </row>
        <row r="118">
          <cell r="A118" t="str">
            <v>198610212022212008</v>
          </cell>
          <cell r="B118" t="str">
            <v>SITI NAZILI FADLIAH, S.Pd</v>
          </cell>
          <cell r="C118">
            <v>0</v>
          </cell>
          <cell r="D118">
            <v>0</v>
          </cell>
          <cell r="E118">
            <v>2966500</v>
          </cell>
          <cell r="F118">
            <v>0</v>
          </cell>
          <cell r="G118">
            <v>0</v>
          </cell>
          <cell r="H118">
            <v>185000</v>
          </cell>
          <cell r="I118">
            <v>3151500</v>
          </cell>
          <cell r="J118">
            <v>0</v>
          </cell>
          <cell r="K118">
            <v>900000</v>
          </cell>
          <cell r="M118">
            <v>250000</v>
          </cell>
          <cell r="N118">
            <v>1150000</v>
          </cell>
          <cell r="O118">
            <v>4301500</v>
          </cell>
          <cell r="P118">
            <v>43015</v>
          </cell>
          <cell r="Q118">
            <v>172060</v>
          </cell>
          <cell r="R118">
            <v>31515</v>
          </cell>
          <cell r="S118">
            <v>126060</v>
          </cell>
          <cell r="T118">
            <v>11500</v>
          </cell>
          <cell r="U118">
            <v>46000</v>
          </cell>
          <cell r="V118" t="str">
            <v>SDN TELAGA BIRU 01</v>
          </cell>
          <cell r="W118" t="str">
            <v>0010301178929</v>
          </cell>
          <cell r="X118" t="str">
            <v>6371046110860003</v>
          </cell>
          <cell r="Y118" t="str">
            <v>167386101731000</v>
          </cell>
          <cell r="Z118" t="str">
            <v>B - 39</v>
          </cell>
          <cell r="AA118" t="str">
            <v>1353764666130123</v>
          </cell>
          <cell r="AC118">
            <v>11500</v>
          </cell>
          <cell r="AD118">
            <v>0</v>
          </cell>
        </row>
        <row r="119">
          <cell r="A119" t="str">
            <v>199401042022212002</v>
          </cell>
          <cell r="B119" t="str">
            <v>FITRIYANI, S.Pd</v>
          </cell>
          <cell r="C119">
            <v>1</v>
          </cell>
          <cell r="D119">
            <v>1</v>
          </cell>
          <cell r="E119">
            <v>2966500</v>
          </cell>
          <cell r="F119">
            <v>355980</v>
          </cell>
          <cell r="G119">
            <v>0</v>
          </cell>
          <cell r="H119">
            <v>185000</v>
          </cell>
          <cell r="I119">
            <v>3507480</v>
          </cell>
          <cell r="J119">
            <v>0</v>
          </cell>
          <cell r="K119">
            <v>36000</v>
          </cell>
          <cell r="M119">
            <v>250000</v>
          </cell>
          <cell r="N119">
            <v>286000</v>
          </cell>
          <cell r="O119">
            <v>3793480</v>
          </cell>
          <cell r="P119">
            <v>37935</v>
          </cell>
          <cell r="Q119">
            <v>151740</v>
          </cell>
          <cell r="R119">
            <v>35075</v>
          </cell>
          <cell r="S119">
            <v>140300</v>
          </cell>
          <cell r="T119">
            <v>2860</v>
          </cell>
          <cell r="U119">
            <v>11440</v>
          </cell>
          <cell r="V119" t="str">
            <v>SDN TELAGA BIRU 01</v>
          </cell>
          <cell r="W119" t="str">
            <v>3200544087</v>
          </cell>
          <cell r="X119" t="str">
            <v>3315094401940003</v>
          </cell>
          <cell r="Y119" t="str">
            <v>651186264731000</v>
          </cell>
          <cell r="Z119" t="str">
            <v>B - 39</v>
          </cell>
          <cell r="AA119" t="str">
            <v>3436772673230182</v>
          </cell>
          <cell r="AC119">
            <v>11500</v>
          </cell>
          <cell r="AD119">
            <v>-8640</v>
          </cell>
        </row>
        <row r="120">
          <cell r="A120" t="str">
            <v>198009102022211004</v>
          </cell>
          <cell r="B120" t="str">
            <v>FAHRIANSYAH, S.Pd</v>
          </cell>
          <cell r="C120">
            <v>1</v>
          </cell>
          <cell r="D120">
            <v>2</v>
          </cell>
          <cell r="E120">
            <v>2966500</v>
          </cell>
          <cell r="F120">
            <v>415310</v>
          </cell>
          <cell r="G120">
            <v>0</v>
          </cell>
          <cell r="H120">
            <v>185000</v>
          </cell>
          <cell r="I120">
            <v>3566810</v>
          </cell>
          <cell r="J120">
            <v>0</v>
          </cell>
          <cell r="K120">
            <v>900000</v>
          </cell>
          <cell r="M120">
            <v>250000</v>
          </cell>
          <cell r="N120">
            <v>1150000</v>
          </cell>
          <cell r="O120">
            <v>4716810</v>
          </cell>
          <cell r="P120">
            <v>47168</v>
          </cell>
          <cell r="Q120">
            <v>188672</v>
          </cell>
          <cell r="R120">
            <v>35668</v>
          </cell>
          <cell r="S120">
            <v>142672</v>
          </cell>
          <cell r="T120">
            <v>11500</v>
          </cell>
          <cell r="U120">
            <v>46000</v>
          </cell>
          <cell r="V120" t="str">
            <v>SDN TELAGA BIRU 04</v>
          </cell>
          <cell r="W120" t="str">
            <v>0010301117626</v>
          </cell>
          <cell r="X120" t="str">
            <v>6371021009800009</v>
          </cell>
          <cell r="Y120" t="str">
            <v>167320365731000</v>
          </cell>
          <cell r="Z120" t="str">
            <v>B - 42</v>
          </cell>
          <cell r="AA120" t="str">
            <v>8242758661200013</v>
          </cell>
          <cell r="AC120">
            <v>11500</v>
          </cell>
          <cell r="AD120">
            <v>0</v>
          </cell>
        </row>
        <row r="121">
          <cell r="A121" t="str">
            <v>198506292022212013</v>
          </cell>
          <cell r="B121" t="str">
            <v>RUSMIYATI, S.Pd</v>
          </cell>
          <cell r="C121">
            <v>1</v>
          </cell>
          <cell r="D121">
            <v>1</v>
          </cell>
          <cell r="E121">
            <v>2966500</v>
          </cell>
          <cell r="F121">
            <v>355980</v>
          </cell>
          <cell r="G121">
            <v>0</v>
          </cell>
          <cell r="H121">
            <v>185000</v>
          </cell>
          <cell r="I121">
            <v>3507480</v>
          </cell>
          <cell r="J121">
            <v>0</v>
          </cell>
          <cell r="K121">
            <v>900000</v>
          </cell>
          <cell r="M121">
            <v>250000</v>
          </cell>
          <cell r="N121">
            <v>1150000</v>
          </cell>
          <cell r="O121">
            <v>4657480</v>
          </cell>
          <cell r="P121">
            <v>46575</v>
          </cell>
          <cell r="Q121">
            <v>186300</v>
          </cell>
          <cell r="R121">
            <v>35075</v>
          </cell>
          <cell r="S121">
            <v>140300</v>
          </cell>
          <cell r="T121">
            <v>11500</v>
          </cell>
          <cell r="U121">
            <v>46000</v>
          </cell>
          <cell r="V121" t="str">
            <v>SDN TELAGA BIRU 05</v>
          </cell>
          <cell r="W121" t="str">
            <v>0010301405048</v>
          </cell>
          <cell r="X121" t="str">
            <v>6305056906850001</v>
          </cell>
          <cell r="Y121" t="str">
            <v>555774264731000</v>
          </cell>
          <cell r="Z121" t="str">
            <v>B - 43</v>
          </cell>
          <cell r="AA121" t="str">
            <v>1961763664130152</v>
          </cell>
          <cell r="AC121">
            <v>11500</v>
          </cell>
          <cell r="AD121">
            <v>0</v>
          </cell>
        </row>
        <row r="122">
          <cell r="A122" t="str">
            <v>198904092022211001</v>
          </cell>
          <cell r="B122" t="str">
            <v>MUHAMMAD JAYDI, S.Pd</v>
          </cell>
          <cell r="C122">
            <v>1</v>
          </cell>
          <cell r="D122">
            <v>2</v>
          </cell>
          <cell r="E122">
            <v>2966500</v>
          </cell>
          <cell r="F122">
            <v>415310</v>
          </cell>
          <cell r="G122">
            <v>0</v>
          </cell>
          <cell r="H122">
            <v>185000</v>
          </cell>
          <cell r="I122">
            <v>3566810</v>
          </cell>
          <cell r="J122">
            <v>0</v>
          </cell>
          <cell r="K122">
            <v>900000</v>
          </cell>
          <cell r="M122">
            <v>250000</v>
          </cell>
          <cell r="N122">
            <v>1150000</v>
          </cell>
          <cell r="O122">
            <v>4716810</v>
          </cell>
          <cell r="P122">
            <v>47168</v>
          </cell>
          <cell r="Q122">
            <v>188672</v>
          </cell>
          <cell r="R122">
            <v>35668</v>
          </cell>
          <cell r="S122">
            <v>142672</v>
          </cell>
          <cell r="T122">
            <v>11500</v>
          </cell>
          <cell r="U122">
            <v>46000</v>
          </cell>
          <cell r="V122" t="str">
            <v>SDN TELAGA BIRU 05</v>
          </cell>
          <cell r="W122" t="str">
            <v>3200531492</v>
          </cell>
          <cell r="X122" t="str">
            <v>6305030904890001</v>
          </cell>
          <cell r="Y122" t="str">
            <v>734124183731000</v>
          </cell>
          <cell r="Z122" t="str">
            <v>B - 43</v>
          </cell>
          <cell r="AA122" t="str">
            <v>9741767668130232</v>
          </cell>
          <cell r="AC122">
            <v>11500</v>
          </cell>
          <cell r="AD122">
            <v>0</v>
          </cell>
        </row>
        <row r="123">
          <cell r="A123" t="str">
            <v>198910262022212006</v>
          </cell>
          <cell r="B123" t="str">
            <v>SELVI OKTAVIA LOLOWANG, S.Pd</v>
          </cell>
          <cell r="C123">
            <v>1</v>
          </cell>
          <cell r="D123">
            <v>2</v>
          </cell>
          <cell r="E123">
            <v>2966500</v>
          </cell>
          <cell r="F123">
            <v>415310</v>
          </cell>
          <cell r="G123">
            <v>0</v>
          </cell>
          <cell r="H123">
            <v>185000</v>
          </cell>
          <cell r="I123">
            <v>3566810</v>
          </cell>
          <cell r="J123">
            <v>0</v>
          </cell>
          <cell r="K123">
            <v>900000</v>
          </cell>
          <cell r="M123">
            <v>250000</v>
          </cell>
          <cell r="N123">
            <v>1150000</v>
          </cell>
          <cell r="O123">
            <v>4716810</v>
          </cell>
          <cell r="P123">
            <v>47168</v>
          </cell>
          <cell r="Q123">
            <v>188672</v>
          </cell>
          <cell r="R123">
            <v>35668</v>
          </cell>
          <cell r="S123">
            <v>142672</v>
          </cell>
          <cell r="T123">
            <v>11500</v>
          </cell>
          <cell r="U123">
            <v>46000</v>
          </cell>
          <cell r="V123" t="str">
            <v>SDN TELAGA BIRU 05</v>
          </cell>
          <cell r="W123" t="str">
            <v>0010301405051</v>
          </cell>
          <cell r="X123" t="str">
            <v>6371056610890006</v>
          </cell>
          <cell r="Y123" t="str">
            <v>167661883731000</v>
          </cell>
          <cell r="Z123" t="str">
            <v>B - 43</v>
          </cell>
          <cell r="AA123" t="str">
            <v>9358767668130073</v>
          </cell>
          <cell r="AC123">
            <v>11500</v>
          </cell>
          <cell r="AD123">
            <v>0</v>
          </cell>
        </row>
        <row r="124">
          <cell r="A124" t="str">
            <v>198904052022212009</v>
          </cell>
          <cell r="B124" t="str">
            <v>MUTHMAINNAH, S.Pd</v>
          </cell>
          <cell r="C124">
            <v>1</v>
          </cell>
          <cell r="D124">
            <v>2</v>
          </cell>
          <cell r="E124">
            <v>2966500</v>
          </cell>
          <cell r="F124">
            <v>415310</v>
          </cell>
          <cell r="G124">
            <v>0</v>
          </cell>
          <cell r="H124">
            <v>185000</v>
          </cell>
          <cell r="I124">
            <v>3566810</v>
          </cell>
          <cell r="J124">
            <v>0</v>
          </cell>
          <cell r="K124">
            <v>900000</v>
          </cell>
          <cell r="M124">
            <v>250000</v>
          </cell>
          <cell r="N124">
            <v>1150000</v>
          </cell>
          <cell r="O124">
            <v>4716810</v>
          </cell>
          <cell r="P124">
            <v>47168</v>
          </cell>
          <cell r="Q124">
            <v>188672</v>
          </cell>
          <cell r="R124">
            <v>35668</v>
          </cell>
          <cell r="S124">
            <v>142672</v>
          </cell>
          <cell r="T124">
            <v>11500</v>
          </cell>
          <cell r="U124">
            <v>46000</v>
          </cell>
          <cell r="V124" t="str">
            <v>SDN TELAGA BIRU 06</v>
          </cell>
          <cell r="W124" t="str">
            <v>0010301160206</v>
          </cell>
          <cell r="X124" t="str">
            <v>6371044504890001</v>
          </cell>
          <cell r="Y124" t="str">
            <v>733602403731000</v>
          </cell>
          <cell r="Z124" t="str">
            <v>B - 44</v>
          </cell>
          <cell r="AA124" t="str">
            <v>4737767668130122</v>
          </cell>
          <cell r="AC124">
            <v>11500</v>
          </cell>
          <cell r="AD124">
            <v>0</v>
          </cell>
        </row>
        <row r="125">
          <cell r="A125" t="str">
            <v>199101232022212005</v>
          </cell>
          <cell r="B125" t="str">
            <v>LENY WIDIYAWATI, S.Pd</v>
          </cell>
          <cell r="C125">
            <v>0</v>
          </cell>
          <cell r="D125">
            <v>0</v>
          </cell>
          <cell r="E125">
            <v>2966500</v>
          </cell>
          <cell r="F125">
            <v>0</v>
          </cell>
          <cell r="G125">
            <v>0</v>
          </cell>
          <cell r="H125">
            <v>185000</v>
          </cell>
          <cell r="I125">
            <v>3151500</v>
          </cell>
          <cell r="J125">
            <v>0</v>
          </cell>
          <cell r="K125">
            <v>900000</v>
          </cell>
          <cell r="M125">
            <v>250000</v>
          </cell>
          <cell r="N125">
            <v>1150000</v>
          </cell>
          <cell r="O125">
            <v>4301500</v>
          </cell>
          <cell r="P125">
            <v>43015</v>
          </cell>
          <cell r="Q125">
            <v>172060</v>
          </cell>
          <cell r="R125">
            <v>31515</v>
          </cell>
          <cell r="S125">
            <v>126060</v>
          </cell>
          <cell r="T125">
            <v>11500</v>
          </cell>
          <cell r="U125">
            <v>46000</v>
          </cell>
          <cell r="V125" t="str">
            <v>SDN TELAGA BIRU 06</v>
          </cell>
          <cell r="W125" t="str">
            <v>3200510096</v>
          </cell>
          <cell r="X125" t="str">
            <v>6371036301910003</v>
          </cell>
          <cell r="Y125" t="str">
            <v>632919478731000</v>
          </cell>
          <cell r="Z125" t="str">
            <v>B - 44</v>
          </cell>
          <cell r="AA125" t="str">
            <v>3455769670130032</v>
          </cell>
          <cell r="AC125">
            <v>11500</v>
          </cell>
          <cell r="AD125">
            <v>0</v>
          </cell>
        </row>
        <row r="126">
          <cell r="A126" t="str">
            <v>199607012022212008</v>
          </cell>
          <cell r="B126" t="str">
            <v>GALUH TRIPUSPITANINGRUM, S.Pd</v>
          </cell>
          <cell r="C126">
            <v>0</v>
          </cell>
          <cell r="D126">
            <v>0</v>
          </cell>
          <cell r="E126">
            <v>2966500</v>
          </cell>
          <cell r="F126">
            <v>0</v>
          </cell>
          <cell r="G126">
            <v>0</v>
          </cell>
          <cell r="H126">
            <v>185000</v>
          </cell>
          <cell r="I126">
            <v>3151500</v>
          </cell>
          <cell r="J126">
            <v>0</v>
          </cell>
          <cell r="K126">
            <v>900000</v>
          </cell>
          <cell r="M126">
            <v>250000</v>
          </cell>
          <cell r="N126">
            <v>1150000</v>
          </cell>
          <cell r="O126">
            <v>4301500</v>
          </cell>
          <cell r="P126">
            <v>43015</v>
          </cell>
          <cell r="Q126">
            <v>172060</v>
          </cell>
          <cell r="R126">
            <v>31515</v>
          </cell>
          <cell r="S126">
            <v>126060</v>
          </cell>
          <cell r="T126">
            <v>11500</v>
          </cell>
          <cell r="U126">
            <v>46000</v>
          </cell>
          <cell r="V126" t="str">
            <v>SDN TELAGA BIRU 06</v>
          </cell>
          <cell r="W126" t="str">
            <v>3200519816</v>
          </cell>
          <cell r="X126" t="str">
            <v>6372054107960002</v>
          </cell>
          <cell r="Y126" t="str">
            <v>639903590731000</v>
          </cell>
          <cell r="Z126" t="str">
            <v>B - 44</v>
          </cell>
          <cell r="AA126" t="str">
            <v>0033774675230123</v>
          </cell>
          <cell r="AC126">
            <v>11500</v>
          </cell>
          <cell r="AD126">
            <v>0</v>
          </cell>
        </row>
        <row r="127">
          <cell r="A127" t="str">
            <v>196605292022212001</v>
          </cell>
          <cell r="B127" t="str">
            <v>MARGARETHA BISA, S.Pd</v>
          </cell>
          <cell r="C127">
            <v>0</v>
          </cell>
          <cell r="D127">
            <v>0</v>
          </cell>
          <cell r="E127">
            <v>2966500</v>
          </cell>
          <cell r="F127">
            <v>0</v>
          </cell>
          <cell r="G127">
            <v>0</v>
          </cell>
          <cell r="H127">
            <v>185000</v>
          </cell>
          <cell r="I127">
            <v>3151500</v>
          </cell>
          <cell r="J127">
            <v>0</v>
          </cell>
          <cell r="K127">
            <v>400000</v>
          </cell>
          <cell r="L127">
            <v>2966500</v>
          </cell>
          <cell r="N127">
            <v>3366500</v>
          </cell>
          <cell r="O127">
            <v>6518000</v>
          </cell>
          <cell r="P127">
            <v>65180</v>
          </cell>
          <cell r="Q127">
            <v>260720</v>
          </cell>
          <cell r="R127">
            <v>31515</v>
          </cell>
          <cell r="S127">
            <v>126060</v>
          </cell>
          <cell r="T127">
            <v>33665</v>
          </cell>
          <cell r="U127">
            <v>134660</v>
          </cell>
          <cell r="V127" t="str">
            <v>SDN TELAGA BIRU 07</v>
          </cell>
          <cell r="W127" t="str">
            <v>3200593277</v>
          </cell>
          <cell r="X127" t="str">
            <v>6371036905660001</v>
          </cell>
          <cell r="Y127" t="str">
            <v>584506273731000</v>
          </cell>
          <cell r="Z127" t="str">
            <v>B - 45</v>
          </cell>
          <cell r="AA127" t="str">
            <v>5861744646300032</v>
          </cell>
          <cell r="AC127">
            <v>33665</v>
          </cell>
          <cell r="AD127">
            <v>0</v>
          </cell>
        </row>
        <row r="128">
          <cell r="A128" t="str">
            <v>196709252022212003</v>
          </cell>
          <cell r="B128" t="str">
            <v>SRI WAHYUNI, S.Pd</v>
          </cell>
          <cell r="C128">
            <v>0</v>
          </cell>
          <cell r="D128">
            <v>0</v>
          </cell>
          <cell r="E128">
            <v>2966500</v>
          </cell>
          <cell r="F128">
            <v>0</v>
          </cell>
          <cell r="G128">
            <v>0</v>
          </cell>
          <cell r="H128">
            <v>185000</v>
          </cell>
          <cell r="I128">
            <v>3151500</v>
          </cell>
          <cell r="J128">
            <v>0</v>
          </cell>
          <cell r="K128">
            <v>400000</v>
          </cell>
          <cell r="L128">
            <v>2966500</v>
          </cell>
          <cell r="N128">
            <v>3366500</v>
          </cell>
          <cell r="O128">
            <v>6518000</v>
          </cell>
          <cell r="P128">
            <v>65180</v>
          </cell>
          <cell r="Q128">
            <v>260720</v>
          </cell>
          <cell r="R128">
            <v>31515</v>
          </cell>
          <cell r="S128">
            <v>126060</v>
          </cell>
          <cell r="T128">
            <v>33665</v>
          </cell>
          <cell r="U128">
            <v>134660</v>
          </cell>
          <cell r="V128" t="str">
            <v>SDN TELAGA BIRU 07</v>
          </cell>
          <cell r="W128" t="str">
            <v>3200512641</v>
          </cell>
          <cell r="X128" t="str">
            <v>6371036509670003</v>
          </cell>
          <cell r="Y128" t="str">
            <v>159750421731000</v>
          </cell>
          <cell r="Z128" t="str">
            <v>B - 45</v>
          </cell>
          <cell r="AA128" t="str">
            <v>0257745648300043</v>
          </cell>
          <cell r="AC128">
            <v>33665</v>
          </cell>
          <cell r="AD128">
            <v>0</v>
          </cell>
        </row>
        <row r="129">
          <cell r="A129" t="str">
            <v>197104202022212002</v>
          </cell>
          <cell r="B129" t="str">
            <v>MULYANI, S.Pd</v>
          </cell>
          <cell r="C129">
            <v>1</v>
          </cell>
          <cell r="D129">
            <v>2</v>
          </cell>
          <cell r="E129">
            <v>2966500</v>
          </cell>
          <cell r="F129">
            <v>415310</v>
          </cell>
          <cell r="G129">
            <v>0</v>
          </cell>
          <cell r="H129">
            <v>185000</v>
          </cell>
          <cell r="I129">
            <v>3566810</v>
          </cell>
          <cell r="J129">
            <v>0</v>
          </cell>
          <cell r="K129">
            <v>400000</v>
          </cell>
          <cell r="L129">
            <v>2966500</v>
          </cell>
          <cell r="N129">
            <v>3366500</v>
          </cell>
          <cell r="O129">
            <v>6933310</v>
          </cell>
          <cell r="P129">
            <v>69333</v>
          </cell>
          <cell r="Q129">
            <v>277332</v>
          </cell>
          <cell r="R129">
            <v>35668</v>
          </cell>
          <cell r="S129">
            <v>142672</v>
          </cell>
          <cell r="T129">
            <v>33665</v>
          </cell>
          <cell r="U129">
            <v>134660</v>
          </cell>
          <cell r="V129" t="str">
            <v>SDN TELAGA BIRU 07</v>
          </cell>
          <cell r="W129" t="str">
            <v>3200511197</v>
          </cell>
          <cell r="X129" t="str">
            <v>6371036004710011</v>
          </cell>
          <cell r="Y129" t="str">
            <v>167321215731000</v>
          </cell>
          <cell r="Z129" t="str">
            <v>B - 45</v>
          </cell>
          <cell r="AA129" t="str">
            <v>9752749651300072</v>
          </cell>
          <cell r="AC129">
            <v>33665</v>
          </cell>
          <cell r="AD129">
            <v>0</v>
          </cell>
        </row>
        <row r="130">
          <cell r="A130" t="str">
            <v>197403032022211001</v>
          </cell>
          <cell r="B130" t="str">
            <v>HENDRA GUNAWAN, S.Pd</v>
          </cell>
          <cell r="C130">
            <v>0</v>
          </cell>
          <cell r="D130">
            <v>0</v>
          </cell>
          <cell r="E130">
            <v>2966500</v>
          </cell>
          <cell r="F130">
            <v>0</v>
          </cell>
          <cell r="G130">
            <v>0</v>
          </cell>
          <cell r="H130">
            <v>185000</v>
          </cell>
          <cell r="I130">
            <v>3151500</v>
          </cell>
          <cell r="J130">
            <v>0</v>
          </cell>
          <cell r="K130">
            <v>400000</v>
          </cell>
          <cell r="L130">
            <v>2966500</v>
          </cell>
          <cell r="N130">
            <v>3366500</v>
          </cell>
          <cell r="O130">
            <v>6518000</v>
          </cell>
          <cell r="P130">
            <v>65180</v>
          </cell>
          <cell r="Q130">
            <v>260720</v>
          </cell>
          <cell r="R130">
            <v>31515</v>
          </cell>
          <cell r="S130">
            <v>126060</v>
          </cell>
          <cell r="T130">
            <v>33665</v>
          </cell>
          <cell r="U130">
            <v>134660</v>
          </cell>
          <cell r="V130" t="str">
            <v>SDN TELAGA BIRU 07</v>
          </cell>
          <cell r="W130" t="str">
            <v>3200518968</v>
          </cell>
          <cell r="X130" t="str">
            <v>6371040303740014</v>
          </cell>
          <cell r="Y130" t="str">
            <v>158164947731000</v>
          </cell>
          <cell r="Z130" t="str">
            <v>B - 45</v>
          </cell>
          <cell r="AA130" t="str">
            <v>7635752653200022</v>
          </cell>
          <cell r="AC130">
            <v>33665</v>
          </cell>
          <cell r="AD130">
            <v>0</v>
          </cell>
        </row>
        <row r="131">
          <cell r="A131" t="str">
            <v>198809232022212005</v>
          </cell>
          <cell r="B131" t="str">
            <v>WENNY EKA SARI, S.Pd.</v>
          </cell>
          <cell r="C131">
            <v>1</v>
          </cell>
          <cell r="D131">
            <v>2</v>
          </cell>
          <cell r="E131">
            <v>2966500</v>
          </cell>
          <cell r="F131">
            <v>415310</v>
          </cell>
          <cell r="G131">
            <v>0</v>
          </cell>
          <cell r="H131">
            <v>185000</v>
          </cell>
          <cell r="I131">
            <v>3566810</v>
          </cell>
          <cell r="J131">
            <v>0</v>
          </cell>
          <cell r="K131">
            <v>900000</v>
          </cell>
          <cell r="M131">
            <v>250000</v>
          </cell>
          <cell r="N131">
            <v>1150000</v>
          </cell>
          <cell r="O131">
            <v>4716810</v>
          </cell>
          <cell r="P131">
            <v>47168</v>
          </cell>
          <cell r="Q131">
            <v>188672</v>
          </cell>
          <cell r="R131">
            <v>35668</v>
          </cell>
          <cell r="S131">
            <v>142672</v>
          </cell>
          <cell r="T131">
            <v>11500</v>
          </cell>
          <cell r="U131">
            <v>46000</v>
          </cell>
          <cell r="V131" t="str">
            <v>SDN TELAGA BIRU 07</v>
          </cell>
          <cell r="W131" t="str">
            <v>0010301192531</v>
          </cell>
          <cell r="X131" t="str">
            <v>6371026309880005</v>
          </cell>
          <cell r="Y131" t="str">
            <v>167356740731000</v>
          </cell>
          <cell r="Z131" t="str">
            <v>B - 45</v>
          </cell>
          <cell r="AA131" t="str">
            <v>2255766667300003</v>
          </cell>
          <cell r="AC131">
            <v>11500</v>
          </cell>
          <cell r="AD131">
            <v>0</v>
          </cell>
        </row>
        <row r="132">
          <cell r="A132" t="str">
            <v>199607122022212004</v>
          </cell>
          <cell r="B132" t="str">
            <v>ASMIATI, S.Pd</v>
          </cell>
          <cell r="C132">
            <v>0</v>
          </cell>
          <cell r="D132">
            <v>0</v>
          </cell>
          <cell r="E132">
            <v>2966500</v>
          </cell>
          <cell r="F132">
            <v>0</v>
          </cell>
          <cell r="G132">
            <v>0</v>
          </cell>
          <cell r="H132">
            <v>185000</v>
          </cell>
          <cell r="I132">
            <v>3151500</v>
          </cell>
          <cell r="J132">
            <v>0</v>
          </cell>
          <cell r="K132">
            <v>900000</v>
          </cell>
          <cell r="M132">
            <v>250000</v>
          </cell>
          <cell r="N132">
            <v>1150000</v>
          </cell>
          <cell r="O132">
            <v>4301500</v>
          </cell>
          <cell r="P132">
            <v>43015</v>
          </cell>
          <cell r="Q132">
            <v>172060</v>
          </cell>
          <cell r="R132">
            <v>31515</v>
          </cell>
          <cell r="S132">
            <v>126060</v>
          </cell>
          <cell r="T132">
            <v>11500</v>
          </cell>
          <cell r="U132">
            <v>46000</v>
          </cell>
          <cell r="V132" t="str">
            <v>SDN TELAGA BIRU 07</v>
          </cell>
          <cell r="W132" t="str">
            <v>3200502573</v>
          </cell>
          <cell r="X132" t="str">
            <v>6307065207960006</v>
          </cell>
          <cell r="Y132" t="str">
            <v>639963743731000</v>
          </cell>
          <cell r="Z132" t="str">
            <v>B - 45</v>
          </cell>
          <cell r="AA132" t="str">
            <v>1044774675230093</v>
          </cell>
          <cell r="AC132">
            <v>11500</v>
          </cell>
          <cell r="AD132">
            <v>0</v>
          </cell>
        </row>
        <row r="133">
          <cell r="A133" t="str">
            <v>196802172022212003</v>
          </cell>
          <cell r="B133" t="str">
            <v>SALBIYAH, S.Pd</v>
          </cell>
          <cell r="C133">
            <v>1</v>
          </cell>
          <cell r="D133">
            <v>0</v>
          </cell>
          <cell r="E133">
            <v>2966500</v>
          </cell>
          <cell r="F133">
            <v>296650</v>
          </cell>
          <cell r="G133">
            <v>0</v>
          </cell>
          <cell r="H133">
            <v>185000</v>
          </cell>
          <cell r="I133">
            <v>3448150</v>
          </cell>
          <cell r="J133">
            <v>0</v>
          </cell>
          <cell r="K133">
            <v>900000</v>
          </cell>
          <cell r="M133">
            <v>250000</v>
          </cell>
          <cell r="N133">
            <v>1150000</v>
          </cell>
          <cell r="O133">
            <v>4598150</v>
          </cell>
          <cell r="P133">
            <v>45982</v>
          </cell>
          <cell r="Q133">
            <v>183928</v>
          </cell>
          <cell r="R133">
            <v>34482</v>
          </cell>
          <cell r="S133">
            <v>137928</v>
          </cell>
          <cell r="T133">
            <v>11500</v>
          </cell>
          <cell r="U133">
            <v>46000</v>
          </cell>
          <cell r="V133" t="str">
            <v>SDN TELAGA BIRU 08</v>
          </cell>
          <cell r="W133" t="str">
            <v>0010301116031</v>
          </cell>
          <cell r="X133" t="str">
            <v>6371035702680003</v>
          </cell>
          <cell r="Y133" t="str">
            <v>167251032731000</v>
          </cell>
          <cell r="Z133" t="str">
            <v>B - 46</v>
          </cell>
          <cell r="AA133" t="str">
            <v>5549746649300012</v>
          </cell>
          <cell r="AC133">
            <v>11500</v>
          </cell>
          <cell r="AD133">
            <v>0</v>
          </cell>
        </row>
        <row r="134">
          <cell r="A134" t="str">
            <v>198307172022211008</v>
          </cell>
          <cell r="B134" t="str">
            <v>HENDRA SAPUTRA, S.Pd</v>
          </cell>
          <cell r="C134">
            <v>1</v>
          </cell>
          <cell r="D134">
            <v>2</v>
          </cell>
          <cell r="E134">
            <v>2966500</v>
          </cell>
          <cell r="F134">
            <v>415310</v>
          </cell>
          <cell r="G134">
            <v>0</v>
          </cell>
          <cell r="H134">
            <v>185000</v>
          </cell>
          <cell r="I134">
            <v>3566810</v>
          </cell>
          <cell r="J134">
            <v>0</v>
          </cell>
          <cell r="K134">
            <v>900000</v>
          </cell>
          <cell r="M134">
            <v>250000</v>
          </cell>
          <cell r="N134">
            <v>1150000</v>
          </cell>
          <cell r="O134">
            <v>4716810</v>
          </cell>
          <cell r="P134">
            <v>47168</v>
          </cell>
          <cell r="Q134">
            <v>188672</v>
          </cell>
          <cell r="R134">
            <v>35668</v>
          </cell>
          <cell r="S134">
            <v>142672</v>
          </cell>
          <cell r="T134">
            <v>11500</v>
          </cell>
          <cell r="U134">
            <v>46000</v>
          </cell>
          <cell r="V134" t="str">
            <v>SDN TELAGA BIRU 08</v>
          </cell>
          <cell r="W134" t="str">
            <v>0010301120747</v>
          </cell>
          <cell r="X134" t="str">
            <v>6371031707830007</v>
          </cell>
          <cell r="Y134" t="str">
            <v>343925400731000</v>
          </cell>
          <cell r="Z134" t="str">
            <v>B - 46</v>
          </cell>
          <cell r="AA134" t="str">
            <v>4049761664200003</v>
          </cell>
          <cell r="AC134">
            <v>11500</v>
          </cell>
          <cell r="AD134">
            <v>0</v>
          </cell>
        </row>
        <row r="135">
          <cell r="A135" t="str">
            <v>198905102022212007</v>
          </cell>
          <cell r="B135" t="str">
            <v>ICE TRISNAWATI, S.Pd</v>
          </cell>
          <cell r="C135">
            <v>1</v>
          </cell>
          <cell r="D135">
            <v>2</v>
          </cell>
          <cell r="E135">
            <v>2966500</v>
          </cell>
          <cell r="F135">
            <v>415310</v>
          </cell>
          <cell r="G135">
            <v>0</v>
          </cell>
          <cell r="H135">
            <v>185000</v>
          </cell>
          <cell r="I135">
            <v>3566810</v>
          </cell>
          <cell r="J135">
            <v>0</v>
          </cell>
          <cell r="K135">
            <v>900000</v>
          </cell>
          <cell r="M135">
            <v>250000</v>
          </cell>
          <cell r="N135">
            <v>1150000</v>
          </cell>
          <cell r="O135">
            <v>4716810</v>
          </cell>
          <cell r="P135">
            <v>47168</v>
          </cell>
          <cell r="Q135">
            <v>188672</v>
          </cell>
          <cell r="R135">
            <v>35668</v>
          </cell>
          <cell r="S135">
            <v>142672</v>
          </cell>
          <cell r="T135">
            <v>11500</v>
          </cell>
          <cell r="U135">
            <v>46000</v>
          </cell>
          <cell r="V135" t="str">
            <v>SDN TELAGA BIRU 08</v>
          </cell>
          <cell r="W135" t="str">
            <v>0010301173895</v>
          </cell>
          <cell r="X135" t="str">
            <v>5206025005890002</v>
          </cell>
          <cell r="Y135" t="str">
            <v>844115311731000</v>
          </cell>
          <cell r="Z135" t="str">
            <v>B - 46</v>
          </cell>
          <cell r="AA135" t="str">
            <v>7842767668230292</v>
          </cell>
          <cell r="AC135">
            <v>11500</v>
          </cell>
          <cell r="AD135">
            <v>0</v>
          </cell>
        </row>
        <row r="136">
          <cell r="A136" t="str">
            <v>199401062022211003</v>
          </cell>
          <cell r="B136" t="str">
            <v>MUHAMAD ANUGERAH, S.Pd</v>
          </cell>
          <cell r="C136">
            <v>1</v>
          </cell>
          <cell r="D136">
            <v>0</v>
          </cell>
          <cell r="E136">
            <v>2966500</v>
          </cell>
          <cell r="F136">
            <v>296650</v>
          </cell>
          <cell r="G136">
            <v>0</v>
          </cell>
          <cell r="H136">
            <v>185000</v>
          </cell>
          <cell r="I136">
            <v>3448150</v>
          </cell>
          <cell r="J136">
            <v>0</v>
          </cell>
          <cell r="K136">
            <v>900000</v>
          </cell>
          <cell r="M136">
            <v>250000</v>
          </cell>
          <cell r="N136">
            <v>1150000</v>
          </cell>
          <cell r="O136">
            <v>4598150</v>
          </cell>
          <cell r="P136">
            <v>45982</v>
          </cell>
          <cell r="Q136">
            <v>183928</v>
          </cell>
          <cell r="R136">
            <v>34482</v>
          </cell>
          <cell r="S136">
            <v>137928</v>
          </cell>
          <cell r="T136">
            <v>11500</v>
          </cell>
          <cell r="U136">
            <v>46000</v>
          </cell>
          <cell r="V136" t="str">
            <v>SDN TELAGA BIRU 09</v>
          </cell>
          <cell r="W136" t="str">
            <v>2000076433</v>
          </cell>
          <cell r="X136" t="str">
            <v>6371030601940009</v>
          </cell>
          <cell r="Y136" t="str">
            <v>940237407731000</v>
          </cell>
          <cell r="Z136" t="str">
            <v>B - 47</v>
          </cell>
          <cell r="AA136" t="str">
            <v>2438772673130082</v>
          </cell>
          <cell r="AC136">
            <v>11500</v>
          </cell>
          <cell r="AD136">
            <v>0</v>
          </cell>
        </row>
        <row r="137">
          <cell r="A137" t="str">
            <v>199402192022212006</v>
          </cell>
          <cell r="B137" t="str">
            <v>JUMIATI, S.Pd</v>
          </cell>
          <cell r="C137">
            <v>0</v>
          </cell>
          <cell r="D137">
            <v>0</v>
          </cell>
          <cell r="E137">
            <v>2966500</v>
          </cell>
          <cell r="F137">
            <v>0</v>
          </cell>
          <cell r="G137">
            <v>0</v>
          </cell>
          <cell r="H137">
            <v>185000</v>
          </cell>
          <cell r="I137">
            <v>3151500</v>
          </cell>
          <cell r="J137">
            <v>0</v>
          </cell>
          <cell r="K137">
            <v>900000</v>
          </cell>
          <cell r="M137">
            <v>250000</v>
          </cell>
          <cell r="N137">
            <v>1150000</v>
          </cell>
          <cell r="O137">
            <v>4301500</v>
          </cell>
          <cell r="P137">
            <v>43015</v>
          </cell>
          <cell r="Q137">
            <v>172060</v>
          </cell>
          <cell r="R137">
            <v>31515</v>
          </cell>
          <cell r="S137">
            <v>126060</v>
          </cell>
          <cell r="T137">
            <v>11500</v>
          </cell>
          <cell r="U137">
            <v>46000</v>
          </cell>
          <cell r="V137" t="str">
            <v>SDN TELAGA BIRU 09</v>
          </cell>
          <cell r="W137" t="str">
            <v>0010301444953</v>
          </cell>
          <cell r="X137" t="str">
            <v>6371045902940003</v>
          </cell>
          <cell r="Y137" t="str">
            <v>923664783731000</v>
          </cell>
          <cell r="Z137" t="str">
            <v>B - 47</v>
          </cell>
          <cell r="AA137" t="str">
            <v>1551772673130022</v>
          </cell>
          <cell r="AC137">
            <v>11500</v>
          </cell>
          <cell r="AD137">
            <v>0</v>
          </cell>
        </row>
        <row r="138">
          <cell r="A138" t="str">
            <v>199412182022212011</v>
          </cell>
          <cell r="B138" t="str">
            <v>NAZUA ROZAIAH, S.Pd</v>
          </cell>
          <cell r="C138">
            <v>1</v>
          </cell>
          <cell r="D138">
            <v>2</v>
          </cell>
          <cell r="E138">
            <v>2966500</v>
          </cell>
          <cell r="F138">
            <v>415310</v>
          </cell>
          <cell r="G138">
            <v>0</v>
          </cell>
          <cell r="H138">
            <v>185000</v>
          </cell>
          <cell r="I138">
            <v>3566810</v>
          </cell>
          <cell r="J138">
            <v>0</v>
          </cell>
          <cell r="K138">
            <v>400000</v>
          </cell>
          <cell r="L138">
            <v>2966500</v>
          </cell>
          <cell r="N138">
            <v>3366500</v>
          </cell>
          <cell r="O138">
            <v>6933310</v>
          </cell>
          <cell r="P138">
            <v>69333</v>
          </cell>
          <cell r="Q138">
            <v>277332</v>
          </cell>
          <cell r="R138">
            <v>35668</v>
          </cell>
          <cell r="S138">
            <v>142672</v>
          </cell>
          <cell r="T138">
            <v>33665</v>
          </cell>
          <cell r="U138">
            <v>134660</v>
          </cell>
          <cell r="V138" t="str">
            <v>SDN TELAGA BIRU 09</v>
          </cell>
          <cell r="W138" t="str">
            <v>0370319018492</v>
          </cell>
          <cell r="X138" t="str">
            <v>6371035812940006</v>
          </cell>
          <cell r="Y138" t="str">
            <v>902163518731000</v>
          </cell>
          <cell r="Z138" t="str">
            <v>B - 47</v>
          </cell>
          <cell r="AA138" t="str">
            <v>6550772673130013</v>
          </cell>
          <cell r="AC138">
            <v>33665</v>
          </cell>
          <cell r="AD138">
            <v>0</v>
          </cell>
        </row>
        <row r="139">
          <cell r="A139" t="str">
            <v>198507032022212023</v>
          </cell>
          <cell r="B139" t="str">
            <v>ELOK ASMARANI, S.Pd</v>
          </cell>
          <cell r="C139">
            <v>1</v>
          </cell>
          <cell r="D139">
            <v>1</v>
          </cell>
          <cell r="E139">
            <v>2966500</v>
          </cell>
          <cell r="F139">
            <v>355980</v>
          </cell>
          <cell r="G139">
            <v>0</v>
          </cell>
          <cell r="H139">
            <v>185000</v>
          </cell>
          <cell r="I139">
            <v>3507480</v>
          </cell>
          <cell r="J139">
            <v>0</v>
          </cell>
          <cell r="K139">
            <v>900000</v>
          </cell>
          <cell r="M139">
            <v>250000</v>
          </cell>
          <cell r="N139">
            <v>1150000</v>
          </cell>
          <cell r="O139">
            <v>4657480</v>
          </cell>
          <cell r="P139">
            <v>46575</v>
          </cell>
          <cell r="Q139">
            <v>186300</v>
          </cell>
          <cell r="R139">
            <v>35075</v>
          </cell>
          <cell r="S139">
            <v>140300</v>
          </cell>
          <cell r="T139">
            <v>11500</v>
          </cell>
          <cell r="U139">
            <v>46000</v>
          </cell>
          <cell r="V139" t="str">
            <v>SDN TELAGA BIRU 10</v>
          </cell>
          <cell r="W139" t="str">
            <v>0010301803104</v>
          </cell>
          <cell r="X139" t="str">
            <v>6371034307850020</v>
          </cell>
          <cell r="Y139" t="str">
            <v>159704949731000</v>
          </cell>
          <cell r="Z139" t="str">
            <v>B - 48</v>
          </cell>
          <cell r="AA139" t="str">
            <v>6035763664300023</v>
          </cell>
          <cell r="AC139">
            <v>11500</v>
          </cell>
          <cell r="AD139">
            <v>0</v>
          </cell>
        </row>
        <row r="140">
          <cell r="A140" t="str">
            <v>199003122022212010</v>
          </cell>
          <cell r="B140" t="str">
            <v>WINDA MARSELLAH, S.Pd</v>
          </cell>
          <cell r="C140">
            <v>1</v>
          </cell>
          <cell r="D140">
            <v>2</v>
          </cell>
          <cell r="E140">
            <v>2966500</v>
          </cell>
          <cell r="F140">
            <v>415310</v>
          </cell>
          <cell r="G140">
            <v>0</v>
          </cell>
          <cell r="H140">
            <v>185000</v>
          </cell>
          <cell r="I140">
            <v>3566810</v>
          </cell>
          <cell r="J140">
            <v>0</v>
          </cell>
          <cell r="K140">
            <v>900000</v>
          </cell>
          <cell r="M140">
            <v>250000</v>
          </cell>
          <cell r="N140">
            <v>1150000</v>
          </cell>
          <cell r="O140">
            <v>4716810</v>
          </cell>
          <cell r="P140">
            <v>47168</v>
          </cell>
          <cell r="Q140">
            <v>188672</v>
          </cell>
          <cell r="R140">
            <v>35668</v>
          </cell>
          <cell r="S140">
            <v>142672</v>
          </cell>
          <cell r="T140">
            <v>11500</v>
          </cell>
          <cell r="U140">
            <v>46000</v>
          </cell>
          <cell r="V140" t="str">
            <v>SDN TELAGA BIRU 10</v>
          </cell>
          <cell r="W140" t="str">
            <v>3200501569</v>
          </cell>
          <cell r="X140" t="str">
            <v>6371035203900005</v>
          </cell>
          <cell r="Y140" t="str">
            <v>923489520736000</v>
          </cell>
          <cell r="Z140" t="str">
            <v>B - 48</v>
          </cell>
          <cell r="AA140" t="str">
            <v>3644768669130122</v>
          </cell>
          <cell r="AC140">
            <v>11500</v>
          </cell>
          <cell r="AD140">
            <v>0</v>
          </cell>
        </row>
        <row r="141">
          <cell r="A141" t="str">
            <v>199307232022212010</v>
          </cell>
          <cell r="B141" t="str">
            <v>YULIA RAHMAWATI, S.Pd</v>
          </cell>
          <cell r="C141">
            <v>0</v>
          </cell>
          <cell r="D141">
            <v>0</v>
          </cell>
          <cell r="E141">
            <v>2966500</v>
          </cell>
          <cell r="F141">
            <v>0</v>
          </cell>
          <cell r="G141">
            <v>0</v>
          </cell>
          <cell r="H141">
            <v>185000</v>
          </cell>
          <cell r="I141">
            <v>3151500</v>
          </cell>
          <cell r="J141">
            <v>0</v>
          </cell>
          <cell r="K141">
            <v>900000</v>
          </cell>
          <cell r="M141">
            <v>250000</v>
          </cell>
          <cell r="N141">
            <v>1150000</v>
          </cell>
          <cell r="O141">
            <v>4301500</v>
          </cell>
          <cell r="P141">
            <v>43015</v>
          </cell>
          <cell r="Q141">
            <v>172060</v>
          </cell>
          <cell r="R141">
            <v>31515</v>
          </cell>
          <cell r="S141">
            <v>126060</v>
          </cell>
          <cell r="T141">
            <v>11500</v>
          </cell>
          <cell r="U141">
            <v>46000</v>
          </cell>
          <cell r="V141" t="str">
            <v>SDN TELAWANG 01</v>
          </cell>
          <cell r="W141" t="str">
            <v>0010301185871</v>
          </cell>
          <cell r="X141" t="str">
            <v>6371026307930005</v>
          </cell>
          <cell r="Y141" t="str">
            <v>844162479731000</v>
          </cell>
          <cell r="Z141" t="str">
            <v>B - 49</v>
          </cell>
          <cell r="AA141" t="str">
            <v>4055771672130013</v>
          </cell>
          <cell r="AC141">
            <v>11500</v>
          </cell>
          <cell r="AD141">
            <v>0</v>
          </cell>
        </row>
        <row r="142">
          <cell r="A142" t="str">
            <v>199402232022212009</v>
          </cell>
          <cell r="B142" t="str">
            <v>LAILA RAHMADHANI, S.Pd</v>
          </cell>
          <cell r="C142">
            <v>1</v>
          </cell>
          <cell r="D142">
            <v>2</v>
          </cell>
          <cell r="E142">
            <v>2966500</v>
          </cell>
          <cell r="F142">
            <v>415310</v>
          </cell>
          <cell r="G142">
            <v>0</v>
          </cell>
          <cell r="H142">
            <v>185000</v>
          </cell>
          <cell r="I142">
            <v>3566810</v>
          </cell>
          <cell r="J142">
            <v>0</v>
          </cell>
          <cell r="K142">
            <v>900000</v>
          </cell>
          <cell r="M142">
            <v>250000</v>
          </cell>
          <cell r="N142">
            <v>1150000</v>
          </cell>
          <cell r="O142">
            <v>4716810</v>
          </cell>
          <cell r="P142">
            <v>47168</v>
          </cell>
          <cell r="Q142">
            <v>188672</v>
          </cell>
          <cell r="R142">
            <v>35668</v>
          </cell>
          <cell r="S142">
            <v>142672</v>
          </cell>
          <cell r="T142">
            <v>11500</v>
          </cell>
          <cell r="U142">
            <v>46000</v>
          </cell>
          <cell r="V142" t="str">
            <v>SDN TELAWANG 01</v>
          </cell>
          <cell r="W142" t="str">
            <v>0010301412544</v>
          </cell>
          <cell r="X142" t="str">
            <v>6371036302940005</v>
          </cell>
          <cell r="Y142" t="str">
            <v>844162693731000</v>
          </cell>
          <cell r="Z142" t="str">
            <v>B - 49</v>
          </cell>
          <cell r="AA142" t="str">
            <v>2555772673130012</v>
          </cell>
          <cell r="AC142">
            <v>11500</v>
          </cell>
          <cell r="AD142">
            <v>0</v>
          </cell>
        </row>
        <row r="143">
          <cell r="A143" t="str">
            <v>198111222022212005</v>
          </cell>
          <cell r="B143" t="str">
            <v>MELISA NOVIANI, S.Pd</v>
          </cell>
          <cell r="C143">
            <v>0</v>
          </cell>
          <cell r="D143">
            <v>0</v>
          </cell>
          <cell r="E143">
            <v>2966500</v>
          </cell>
          <cell r="F143">
            <v>0</v>
          </cell>
          <cell r="G143">
            <v>0</v>
          </cell>
          <cell r="H143">
            <v>185000</v>
          </cell>
          <cell r="I143">
            <v>3151500</v>
          </cell>
          <cell r="J143">
            <v>0</v>
          </cell>
          <cell r="K143">
            <v>900000</v>
          </cell>
          <cell r="M143">
            <v>250000</v>
          </cell>
          <cell r="N143">
            <v>1150000</v>
          </cell>
          <cell r="O143">
            <v>4301500</v>
          </cell>
          <cell r="P143">
            <v>43015</v>
          </cell>
          <cell r="Q143">
            <v>172060</v>
          </cell>
          <cell r="R143">
            <v>31515</v>
          </cell>
          <cell r="S143">
            <v>126060</v>
          </cell>
          <cell r="T143">
            <v>11500</v>
          </cell>
          <cell r="U143">
            <v>46000</v>
          </cell>
          <cell r="V143" t="str">
            <v>SDN TELAWANG 03</v>
          </cell>
          <cell r="W143" t="str">
            <v>0010301174241</v>
          </cell>
          <cell r="X143" t="str">
            <v>6371056211810005</v>
          </cell>
          <cell r="Y143" t="str">
            <v>663410777731000</v>
          </cell>
          <cell r="Z143" t="str">
            <v>B - 50</v>
          </cell>
          <cell r="AA143" t="str">
            <v>1454759660130123</v>
          </cell>
          <cell r="AC143">
            <v>11500</v>
          </cell>
          <cell r="AD143">
            <v>0</v>
          </cell>
        </row>
        <row r="144">
          <cell r="A144" t="str">
            <v>198503162022212017</v>
          </cell>
          <cell r="B144" t="str">
            <v>SRI PUJIYATI, S.Pd</v>
          </cell>
          <cell r="C144">
            <v>0</v>
          </cell>
          <cell r="D144">
            <v>2</v>
          </cell>
          <cell r="E144">
            <v>2966500</v>
          </cell>
          <cell r="F144">
            <v>118660</v>
          </cell>
          <cell r="G144">
            <v>0</v>
          </cell>
          <cell r="H144">
            <v>185000</v>
          </cell>
          <cell r="I144">
            <v>3270160</v>
          </cell>
          <cell r="J144">
            <v>0</v>
          </cell>
          <cell r="K144">
            <v>900000</v>
          </cell>
          <cell r="M144">
            <v>250000</v>
          </cell>
          <cell r="N144">
            <v>1150000</v>
          </cell>
          <cell r="O144">
            <v>4420160</v>
          </cell>
          <cell r="P144">
            <v>44202</v>
          </cell>
          <cell r="Q144">
            <v>176808</v>
          </cell>
          <cell r="R144">
            <v>32702</v>
          </cell>
          <cell r="S144">
            <v>130808</v>
          </cell>
          <cell r="T144">
            <v>11500</v>
          </cell>
          <cell r="U144">
            <v>46000</v>
          </cell>
          <cell r="V144" t="str">
            <v>SDN TELAWANG 03</v>
          </cell>
          <cell r="W144" t="str">
            <v>0010301183742</v>
          </cell>
          <cell r="X144" t="str">
            <v>6310045603850003</v>
          </cell>
          <cell r="Y144" t="str">
            <v>840703029731000</v>
          </cell>
          <cell r="Z144" t="str">
            <v>B - 50</v>
          </cell>
          <cell r="AA144" t="str">
            <v>6648763664130152</v>
          </cell>
          <cell r="AC144">
            <v>11500</v>
          </cell>
          <cell r="AD144">
            <v>0</v>
          </cell>
        </row>
        <row r="145">
          <cell r="A145" t="str">
            <v>198808242022211001</v>
          </cell>
          <cell r="B145" t="str">
            <v>MUHAMMAD RIZAL, S.Pd</v>
          </cell>
          <cell r="C145">
            <v>1</v>
          </cell>
          <cell r="D145">
            <v>1</v>
          </cell>
          <cell r="E145">
            <v>2966500</v>
          </cell>
          <cell r="F145">
            <v>355980</v>
          </cell>
          <cell r="G145">
            <v>0</v>
          </cell>
          <cell r="H145">
            <v>185000</v>
          </cell>
          <cell r="I145">
            <v>3507480</v>
          </cell>
          <cell r="J145">
            <v>0</v>
          </cell>
          <cell r="K145">
            <v>400000</v>
          </cell>
          <cell r="L145">
            <v>2966500</v>
          </cell>
          <cell r="N145">
            <v>3366500</v>
          </cell>
          <cell r="O145">
            <v>6873980</v>
          </cell>
          <cell r="P145">
            <v>68740</v>
          </cell>
          <cell r="Q145">
            <v>274960</v>
          </cell>
          <cell r="R145">
            <v>35075</v>
          </cell>
          <cell r="S145">
            <v>140300</v>
          </cell>
          <cell r="T145">
            <v>33665</v>
          </cell>
          <cell r="U145">
            <v>134660</v>
          </cell>
          <cell r="V145" t="str">
            <v>SDN TELAWANG 03</v>
          </cell>
          <cell r="W145" t="str">
            <v>0010301188152</v>
          </cell>
          <cell r="X145" t="str">
            <v>6371032408880007</v>
          </cell>
          <cell r="Y145" t="str">
            <v>840703144731000</v>
          </cell>
          <cell r="Z145" t="str">
            <v>B - 50</v>
          </cell>
          <cell r="AA145" t="str">
            <v>2156766667130103</v>
          </cell>
          <cell r="AC145">
            <v>33665</v>
          </cell>
          <cell r="AD145">
            <v>0</v>
          </cell>
        </row>
        <row r="146">
          <cell r="A146" t="str">
            <v>199102082022211004</v>
          </cell>
          <cell r="B146" t="str">
            <v>TEGUH HERMAWAN, S.Pd</v>
          </cell>
          <cell r="C146">
            <v>1</v>
          </cell>
          <cell r="D146">
            <v>2</v>
          </cell>
          <cell r="E146">
            <v>2966500</v>
          </cell>
          <cell r="F146">
            <v>415310</v>
          </cell>
          <cell r="G146">
            <v>0</v>
          </cell>
          <cell r="H146">
            <v>185000</v>
          </cell>
          <cell r="I146">
            <v>3566810</v>
          </cell>
          <cell r="J146">
            <v>0</v>
          </cell>
          <cell r="K146">
            <v>900000</v>
          </cell>
          <cell r="M146">
            <v>250000</v>
          </cell>
          <cell r="N146">
            <v>1150000</v>
          </cell>
          <cell r="O146">
            <v>4716810</v>
          </cell>
          <cell r="P146">
            <v>47168</v>
          </cell>
          <cell r="Q146">
            <v>188672</v>
          </cell>
          <cell r="R146">
            <v>35668</v>
          </cell>
          <cell r="S146">
            <v>142672</v>
          </cell>
          <cell r="T146">
            <v>11500</v>
          </cell>
          <cell r="U146">
            <v>46000</v>
          </cell>
          <cell r="V146" t="str">
            <v>SDN TELAWANG 03</v>
          </cell>
          <cell r="W146" t="str">
            <v>0010301802953</v>
          </cell>
          <cell r="X146" t="str">
            <v>6371050802910005</v>
          </cell>
          <cell r="Y146" t="str">
            <v>840701601731000</v>
          </cell>
          <cell r="Z146" t="str">
            <v>B - 50</v>
          </cell>
          <cell r="AA146" t="str">
            <v>0540769670130052</v>
          </cell>
          <cell r="AC146">
            <v>11500</v>
          </cell>
          <cell r="AD146">
            <v>0</v>
          </cell>
        </row>
        <row r="147">
          <cell r="A147" t="str">
            <v>199103092022212010</v>
          </cell>
          <cell r="B147" t="str">
            <v>MERRY CHEMESTRIANA, S.Pd</v>
          </cell>
          <cell r="C147">
            <v>0</v>
          </cell>
          <cell r="D147">
            <v>0</v>
          </cell>
          <cell r="E147">
            <v>2966500</v>
          </cell>
          <cell r="F147">
            <v>0</v>
          </cell>
          <cell r="G147">
            <v>0</v>
          </cell>
          <cell r="H147">
            <v>185000</v>
          </cell>
          <cell r="I147">
            <v>3151500</v>
          </cell>
          <cell r="J147">
            <v>0</v>
          </cell>
          <cell r="K147">
            <v>400000</v>
          </cell>
          <cell r="L147">
            <v>2966500</v>
          </cell>
          <cell r="N147">
            <v>3366500</v>
          </cell>
          <cell r="O147">
            <v>6518000</v>
          </cell>
          <cell r="P147">
            <v>65180</v>
          </cell>
          <cell r="Q147">
            <v>260720</v>
          </cell>
          <cell r="R147">
            <v>31515</v>
          </cell>
          <cell r="S147">
            <v>126060</v>
          </cell>
          <cell r="T147">
            <v>33665</v>
          </cell>
          <cell r="U147">
            <v>134660</v>
          </cell>
          <cell r="V147" t="str">
            <v>SDN TELAWANG 03</v>
          </cell>
          <cell r="W147" t="str">
            <v>0010301187615</v>
          </cell>
          <cell r="X147" t="str">
            <v>6371034903910006</v>
          </cell>
          <cell r="Y147" t="str">
            <v>840760409731000</v>
          </cell>
          <cell r="Z147" t="str">
            <v>B - 50</v>
          </cell>
          <cell r="AA147" t="str">
            <v>3641769670130052</v>
          </cell>
          <cell r="AC147">
            <v>33665</v>
          </cell>
          <cell r="AD147">
            <v>0</v>
          </cell>
        </row>
        <row r="148">
          <cell r="A148" t="str">
            <v>199204272022211003</v>
          </cell>
          <cell r="B148" t="str">
            <v>FIRMANSYAH, S.Pd</v>
          </cell>
          <cell r="C148">
            <v>0</v>
          </cell>
          <cell r="D148">
            <v>0</v>
          </cell>
          <cell r="E148">
            <v>2966500</v>
          </cell>
          <cell r="F148">
            <v>0</v>
          </cell>
          <cell r="G148">
            <v>0</v>
          </cell>
          <cell r="H148">
            <v>185000</v>
          </cell>
          <cell r="I148">
            <v>3151500</v>
          </cell>
          <cell r="J148">
            <v>0</v>
          </cell>
          <cell r="K148">
            <v>900000</v>
          </cell>
          <cell r="M148">
            <v>250000</v>
          </cell>
          <cell r="N148">
            <v>1150000</v>
          </cell>
          <cell r="O148">
            <v>4301500</v>
          </cell>
          <cell r="P148">
            <v>43015</v>
          </cell>
          <cell r="Q148">
            <v>172060</v>
          </cell>
          <cell r="R148">
            <v>31515</v>
          </cell>
          <cell r="S148">
            <v>126060</v>
          </cell>
          <cell r="T148">
            <v>11500</v>
          </cell>
          <cell r="U148">
            <v>46000</v>
          </cell>
          <cell r="V148" t="str">
            <v>SDN TELAWANG 03</v>
          </cell>
          <cell r="W148" t="str">
            <v>0010301187683</v>
          </cell>
          <cell r="X148" t="str">
            <v>6371032704920005</v>
          </cell>
          <cell r="Y148" t="str">
            <v>838536522731000</v>
          </cell>
          <cell r="Z148" t="str">
            <v>B - 50</v>
          </cell>
          <cell r="AA148" t="str">
            <v>5759770671130042</v>
          </cell>
          <cell r="AC148">
            <v>11500</v>
          </cell>
          <cell r="AD148">
            <v>0</v>
          </cell>
        </row>
        <row r="149">
          <cell r="A149" t="str">
            <v>199212012022211005</v>
          </cell>
          <cell r="B149" t="str">
            <v>SYAHRUNI, S.Ag</v>
          </cell>
          <cell r="C149">
            <v>1</v>
          </cell>
          <cell r="D149">
            <v>1</v>
          </cell>
          <cell r="E149">
            <v>2966500</v>
          </cell>
          <cell r="F149">
            <v>355980</v>
          </cell>
          <cell r="G149">
            <v>0</v>
          </cell>
          <cell r="H149">
            <v>185000</v>
          </cell>
          <cell r="I149">
            <v>3507480</v>
          </cell>
          <cell r="J149">
            <v>0</v>
          </cell>
          <cell r="K149">
            <v>900000</v>
          </cell>
          <cell r="M149">
            <v>250000</v>
          </cell>
          <cell r="N149">
            <v>1150000</v>
          </cell>
          <cell r="O149">
            <v>4657480</v>
          </cell>
          <cell r="P149">
            <v>46575</v>
          </cell>
          <cell r="Q149">
            <v>186300</v>
          </cell>
          <cell r="R149">
            <v>35075</v>
          </cell>
          <cell r="S149">
            <v>140300</v>
          </cell>
          <cell r="T149">
            <v>11500</v>
          </cell>
          <cell r="U149">
            <v>46000</v>
          </cell>
          <cell r="V149" t="str">
            <v>SDN TELAWANG 03</v>
          </cell>
          <cell r="W149" t="str">
            <v>3200582232</v>
          </cell>
          <cell r="X149" t="str">
            <v>6371010112920010</v>
          </cell>
          <cell r="Y149" t="str">
            <v>163405129731000</v>
          </cell>
          <cell r="Z149" t="str">
            <v>B - 50</v>
          </cell>
          <cell r="AA149" t="str">
            <v>8533770671130203</v>
          </cell>
          <cell r="AC149">
            <v>11500</v>
          </cell>
          <cell r="AD149">
            <v>0</v>
          </cell>
        </row>
        <row r="150">
          <cell r="A150" t="str">
            <v>199609162022212003</v>
          </cell>
          <cell r="B150" t="str">
            <v>VINA SHOLIHAH, S.Pd</v>
          </cell>
          <cell r="C150">
            <v>0</v>
          </cell>
          <cell r="D150">
            <v>0</v>
          </cell>
          <cell r="E150">
            <v>2966500</v>
          </cell>
          <cell r="F150">
            <v>0</v>
          </cell>
          <cell r="G150">
            <v>0</v>
          </cell>
          <cell r="H150">
            <v>185000</v>
          </cell>
          <cell r="I150">
            <v>3151500</v>
          </cell>
          <cell r="J150">
            <v>0</v>
          </cell>
          <cell r="K150">
            <v>900000</v>
          </cell>
          <cell r="M150">
            <v>250000</v>
          </cell>
          <cell r="N150">
            <v>1150000</v>
          </cell>
          <cell r="O150">
            <v>4301500</v>
          </cell>
          <cell r="P150">
            <v>43015</v>
          </cell>
          <cell r="Q150">
            <v>172060</v>
          </cell>
          <cell r="R150">
            <v>31515</v>
          </cell>
          <cell r="S150">
            <v>126060</v>
          </cell>
          <cell r="T150">
            <v>11500</v>
          </cell>
          <cell r="U150">
            <v>46000</v>
          </cell>
          <cell r="V150" t="str">
            <v>SDN TELAWANG 03</v>
          </cell>
          <cell r="W150" t="str">
            <v>3200582526</v>
          </cell>
          <cell r="X150" t="str">
            <v>6371035609960003</v>
          </cell>
          <cell r="Y150" t="str">
            <v>639944479731000</v>
          </cell>
          <cell r="Z150" t="str">
            <v>B - 50</v>
          </cell>
          <cell r="AA150" t="str">
            <v>6248774675230093</v>
          </cell>
          <cell r="AC150">
            <v>11500</v>
          </cell>
          <cell r="AD150">
            <v>0</v>
          </cell>
        </row>
        <row r="151">
          <cell r="A151" t="str">
            <v>197004022022211004</v>
          </cell>
          <cell r="B151" t="str">
            <v>PANIJAN, S.Pd</v>
          </cell>
          <cell r="C151">
            <v>1</v>
          </cell>
          <cell r="D151">
            <v>1</v>
          </cell>
          <cell r="E151">
            <v>2966500</v>
          </cell>
          <cell r="F151">
            <v>355980</v>
          </cell>
          <cell r="G151">
            <v>0</v>
          </cell>
          <cell r="H151">
            <v>185000</v>
          </cell>
          <cell r="I151">
            <v>3507480</v>
          </cell>
          <cell r="J151">
            <v>0</v>
          </cell>
          <cell r="K151">
            <v>900000</v>
          </cell>
          <cell r="M151">
            <v>250000</v>
          </cell>
          <cell r="N151">
            <v>1150000</v>
          </cell>
          <cell r="O151">
            <v>4657480</v>
          </cell>
          <cell r="P151">
            <v>46575</v>
          </cell>
          <cell r="Q151">
            <v>186300</v>
          </cell>
          <cell r="R151">
            <v>35075</v>
          </cell>
          <cell r="S151">
            <v>140300</v>
          </cell>
          <cell r="T151">
            <v>11500</v>
          </cell>
          <cell r="U151">
            <v>46000</v>
          </cell>
          <cell r="V151" t="str">
            <v>SDN TELUK TIRAM 01</v>
          </cell>
          <cell r="W151" t="str">
            <v>0010301158954</v>
          </cell>
          <cell r="X151" t="str">
            <v>6371030204700011</v>
          </cell>
          <cell r="Y151" t="str">
            <v>83793331731000</v>
          </cell>
          <cell r="Z151" t="str">
            <v>B - 52</v>
          </cell>
          <cell r="AA151" t="str">
            <v>9734748650200022</v>
          </cell>
          <cell r="AC151">
            <v>11500</v>
          </cell>
          <cell r="AD151">
            <v>0</v>
          </cell>
        </row>
        <row r="152">
          <cell r="A152" t="str">
            <v>197107312022212001</v>
          </cell>
          <cell r="B152" t="str">
            <v>SAIDAH, S.Pd</v>
          </cell>
          <cell r="C152">
            <v>1</v>
          </cell>
          <cell r="D152">
            <v>0</v>
          </cell>
          <cell r="E152">
            <v>2966500</v>
          </cell>
          <cell r="F152">
            <v>296650</v>
          </cell>
          <cell r="G152">
            <v>0</v>
          </cell>
          <cell r="H152">
            <v>185000</v>
          </cell>
          <cell r="I152">
            <v>3448150</v>
          </cell>
          <cell r="J152">
            <v>0</v>
          </cell>
          <cell r="K152">
            <v>900000</v>
          </cell>
          <cell r="M152">
            <v>250000</v>
          </cell>
          <cell r="N152">
            <v>1150000</v>
          </cell>
          <cell r="O152">
            <v>4598150</v>
          </cell>
          <cell r="P152">
            <v>45982</v>
          </cell>
          <cell r="Q152">
            <v>183928</v>
          </cell>
          <cell r="R152">
            <v>34482</v>
          </cell>
          <cell r="S152">
            <v>137928</v>
          </cell>
          <cell r="T152">
            <v>11500</v>
          </cell>
          <cell r="U152">
            <v>46000</v>
          </cell>
          <cell r="V152" t="str">
            <v>SDN TELUK TIRAM 01</v>
          </cell>
          <cell r="W152" t="str">
            <v>0010301118988</v>
          </cell>
          <cell r="X152" t="str">
            <v>6371037107710006</v>
          </cell>
          <cell r="Y152" t="str">
            <v>163405251731000</v>
          </cell>
          <cell r="Z152" t="str">
            <v>B - 52</v>
          </cell>
          <cell r="AA152" t="str">
            <v>3063749650300013</v>
          </cell>
          <cell r="AC152">
            <v>11500</v>
          </cell>
          <cell r="AD152">
            <v>0</v>
          </cell>
        </row>
        <row r="153">
          <cell r="A153" t="str">
            <v>197211212022212002</v>
          </cell>
          <cell r="B153" t="str">
            <v>ARMIA HASNAWATI, S.Pd</v>
          </cell>
          <cell r="C153">
            <v>0</v>
          </cell>
          <cell r="D153">
            <v>0</v>
          </cell>
          <cell r="E153">
            <v>2966500</v>
          </cell>
          <cell r="F153">
            <v>0</v>
          </cell>
          <cell r="G153">
            <v>0</v>
          </cell>
          <cell r="H153">
            <v>185000</v>
          </cell>
          <cell r="I153">
            <v>3151500</v>
          </cell>
          <cell r="J153">
            <v>0</v>
          </cell>
          <cell r="K153">
            <v>400000</v>
          </cell>
          <cell r="L153">
            <v>2966500</v>
          </cell>
          <cell r="N153">
            <v>3366500</v>
          </cell>
          <cell r="O153">
            <v>6518000</v>
          </cell>
          <cell r="P153">
            <v>65180</v>
          </cell>
          <cell r="Q153">
            <v>260720</v>
          </cell>
          <cell r="R153">
            <v>31515</v>
          </cell>
          <cell r="S153">
            <v>126060</v>
          </cell>
          <cell r="T153">
            <v>33665</v>
          </cell>
          <cell r="U153">
            <v>134660</v>
          </cell>
          <cell r="V153" t="str">
            <v>SDN TELUK TIRAM 01</v>
          </cell>
          <cell r="W153" t="str">
            <v>3200507923</v>
          </cell>
          <cell r="X153" t="str">
            <v>6371036111720004</v>
          </cell>
          <cell r="Y153" t="str">
            <v>165058439731000</v>
          </cell>
          <cell r="Z153" t="str">
            <v>B - 52</v>
          </cell>
          <cell r="AA153" t="str">
            <v>9453750653300013</v>
          </cell>
          <cell r="AC153">
            <v>33665</v>
          </cell>
          <cell r="AD153">
            <v>0</v>
          </cell>
        </row>
        <row r="154">
          <cell r="A154" t="str">
            <v>199409152022211003</v>
          </cell>
          <cell r="B154" t="str">
            <v>MUHAMMAD IRWANDA, S.Pd</v>
          </cell>
          <cell r="C154">
            <v>1</v>
          </cell>
          <cell r="D154">
            <v>1</v>
          </cell>
          <cell r="E154">
            <v>2966500</v>
          </cell>
          <cell r="F154">
            <v>355980</v>
          </cell>
          <cell r="G154">
            <v>0</v>
          </cell>
          <cell r="H154">
            <v>185000</v>
          </cell>
          <cell r="I154">
            <v>3507480</v>
          </cell>
          <cell r="J154">
            <v>0</v>
          </cell>
          <cell r="K154">
            <v>900000</v>
          </cell>
          <cell r="M154">
            <v>250000</v>
          </cell>
          <cell r="N154">
            <v>1150000</v>
          </cell>
          <cell r="O154">
            <v>4657480</v>
          </cell>
          <cell r="P154">
            <v>46575</v>
          </cell>
          <cell r="Q154">
            <v>186300</v>
          </cell>
          <cell r="R154">
            <v>35075</v>
          </cell>
          <cell r="S154">
            <v>140300</v>
          </cell>
          <cell r="T154">
            <v>11500</v>
          </cell>
          <cell r="U154">
            <v>46000</v>
          </cell>
          <cell r="V154" t="str">
            <v>SDN TELUK TIRAM 01</v>
          </cell>
          <cell r="W154" t="str">
            <v>0010301469435</v>
          </cell>
          <cell r="X154" t="str">
            <v>6308051509940005</v>
          </cell>
          <cell r="Y154" t="str">
            <v>925684375736000</v>
          </cell>
          <cell r="Z154" t="str">
            <v>B - 52</v>
          </cell>
          <cell r="AA154" t="str">
            <v>1247772673130183</v>
          </cell>
          <cell r="AC154">
            <v>11500</v>
          </cell>
          <cell r="AD154">
            <v>0</v>
          </cell>
        </row>
        <row r="155">
          <cell r="A155" t="str">
            <v>199801112022212003</v>
          </cell>
          <cell r="B155" t="str">
            <v>ERMA RAMONA, S.Pd</v>
          </cell>
          <cell r="C155">
            <v>0</v>
          </cell>
          <cell r="D155">
            <v>0</v>
          </cell>
          <cell r="E155">
            <v>2966500</v>
          </cell>
          <cell r="F155">
            <v>0</v>
          </cell>
          <cell r="G155">
            <v>0</v>
          </cell>
          <cell r="H155">
            <v>185000</v>
          </cell>
          <cell r="I155">
            <v>3151500</v>
          </cell>
          <cell r="J155">
            <v>0</v>
          </cell>
          <cell r="K155">
            <v>900000</v>
          </cell>
          <cell r="M155">
            <v>250000</v>
          </cell>
          <cell r="N155">
            <v>1150000</v>
          </cell>
          <cell r="O155">
            <v>4301500</v>
          </cell>
          <cell r="P155">
            <v>43015</v>
          </cell>
          <cell r="Q155">
            <v>172060</v>
          </cell>
          <cell r="R155">
            <v>31515</v>
          </cell>
          <cell r="S155">
            <v>126060</v>
          </cell>
          <cell r="T155">
            <v>11500</v>
          </cell>
          <cell r="U155">
            <v>46000</v>
          </cell>
          <cell r="V155" t="str">
            <v>SDN TELUK TIRAM 01</v>
          </cell>
          <cell r="W155" t="str">
            <v>3200518577</v>
          </cell>
          <cell r="X155" t="str">
            <v>6371025101980004</v>
          </cell>
          <cell r="Y155" t="str">
            <v>535693659732000</v>
          </cell>
          <cell r="Z155" t="str">
            <v>B - 52</v>
          </cell>
          <cell r="AA155" t="str">
            <v>0443776677230022</v>
          </cell>
          <cell r="AC155">
            <v>11500</v>
          </cell>
          <cell r="AD155">
            <v>0</v>
          </cell>
        </row>
        <row r="156">
          <cell r="A156" t="str">
            <v>198208202022212015</v>
          </cell>
          <cell r="B156" t="str">
            <v>MAHRIYANA, S.Pd.SD</v>
          </cell>
          <cell r="C156">
            <v>1</v>
          </cell>
          <cell r="D156">
            <v>2</v>
          </cell>
          <cell r="E156">
            <v>2966500</v>
          </cell>
          <cell r="F156">
            <v>415310</v>
          </cell>
          <cell r="G156">
            <v>0</v>
          </cell>
          <cell r="H156">
            <v>185000</v>
          </cell>
          <cell r="I156">
            <v>3566810</v>
          </cell>
          <cell r="J156">
            <v>0</v>
          </cell>
          <cell r="K156">
            <v>900000</v>
          </cell>
          <cell r="M156">
            <v>250000</v>
          </cell>
          <cell r="N156">
            <v>1150000</v>
          </cell>
          <cell r="O156">
            <v>4716810</v>
          </cell>
          <cell r="P156">
            <v>47168</v>
          </cell>
          <cell r="Q156">
            <v>188672</v>
          </cell>
          <cell r="R156">
            <v>35668</v>
          </cell>
          <cell r="S156">
            <v>142672</v>
          </cell>
          <cell r="T156">
            <v>11500</v>
          </cell>
          <cell r="U156">
            <v>46000</v>
          </cell>
          <cell r="V156" t="str">
            <v>SDN TELUK TIRAM 02</v>
          </cell>
          <cell r="W156" t="str">
            <v>0010301193862</v>
          </cell>
          <cell r="X156" t="str">
            <v>6371056008820011</v>
          </cell>
          <cell r="Y156" t="str">
            <v>167251669731000</v>
          </cell>
          <cell r="Z156" t="str">
            <v>B - 53</v>
          </cell>
          <cell r="AA156" t="str">
            <v>9153759661300083</v>
          </cell>
          <cell r="AC156">
            <v>11500</v>
          </cell>
          <cell r="AD156">
            <v>0</v>
          </cell>
        </row>
        <row r="157">
          <cell r="A157" t="str">
            <v>199011022022212008</v>
          </cell>
          <cell r="B157" t="str">
            <v>DAHLIA, S.Pd</v>
          </cell>
          <cell r="C157">
            <v>1</v>
          </cell>
          <cell r="D157">
            <v>2</v>
          </cell>
          <cell r="E157">
            <v>2966500</v>
          </cell>
          <cell r="F157">
            <v>415310</v>
          </cell>
          <cell r="G157">
            <v>0</v>
          </cell>
          <cell r="H157">
            <v>185000</v>
          </cell>
          <cell r="I157">
            <v>3566810</v>
          </cell>
          <cell r="J157">
            <v>0</v>
          </cell>
          <cell r="K157">
            <v>900000</v>
          </cell>
          <cell r="M157">
            <v>250000</v>
          </cell>
          <cell r="N157">
            <v>1150000</v>
          </cell>
          <cell r="O157">
            <v>4716810</v>
          </cell>
          <cell r="P157">
            <v>47168</v>
          </cell>
          <cell r="Q157">
            <v>188672</v>
          </cell>
          <cell r="R157">
            <v>35668</v>
          </cell>
          <cell r="S157">
            <v>142672</v>
          </cell>
          <cell r="T157">
            <v>11500</v>
          </cell>
          <cell r="U157">
            <v>46000</v>
          </cell>
          <cell r="V157" t="str">
            <v>SDN TELUK TIRAM 02</v>
          </cell>
          <cell r="W157" t="str">
            <v>0180306002454</v>
          </cell>
          <cell r="X157" t="str">
            <v>6303024211900001</v>
          </cell>
          <cell r="Y157" t="str">
            <v>727681512732000</v>
          </cell>
          <cell r="Z157" t="str">
            <v>B - 53</v>
          </cell>
          <cell r="AA157" t="str">
            <v>0434768669230213</v>
          </cell>
          <cell r="AC157">
            <v>11500</v>
          </cell>
          <cell r="AD157">
            <v>0</v>
          </cell>
        </row>
        <row r="158">
          <cell r="A158" t="str">
            <v>199312282022212007</v>
          </cell>
          <cell r="B158" t="str">
            <v>NURJAMILIA, S.Pd</v>
          </cell>
          <cell r="C158">
            <v>1</v>
          </cell>
          <cell r="D158">
            <v>1</v>
          </cell>
          <cell r="E158">
            <v>2966500</v>
          </cell>
          <cell r="F158">
            <v>355980</v>
          </cell>
          <cell r="G158">
            <v>0</v>
          </cell>
          <cell r="H158">
            <v>185000</v>
          </cell>
          <cell r="I158">
            <v>3507480</v>
          </cell>
          <cell r="J158">
            <v>0</v>
          </cell>
          <cell r="K158">
            <v>400000</v>
          </cell>
          <cell r="L158">
            <v>2966500</v>
          </cell>
          <cell r="N158">
            <v>3366500</v>
          </cell>
          <cell r="O158">
            <v>6873980</v>
          </cell>
          <cell r="P158">
            <v>68740</v>
          </cell>
          <cell r="Q158">
            <v>274960</v>
          </cell>
          <cell r="R158">
            <v>35075</v>
          </cell>
          <cell r="S158">
            <v>140300</v>
          </cell>
          <cell r="T158">
            <v>33665</v>
          </cell>
          <cell r="U158">
            <v>134660</v>
          </cell>
          <cell r="V158" t="str">
            <v>SDN TELUK TIRAM 02</v>
          </cell>
          <cell r="W158" t="str">
            <v>3200531719</v>
          </cell>
          <cell r="X158" t="str">
            <v>6371036812930004</v>
          </cell>
          <cell r="Y158" t="str">
            <v>952218931731000</v>
          </cell>
          <cell r="Z158" t="str">
            <v>B - 53</v>
          </cell>
          <cell r="AA158" t="str">
            <v>1560771672130033</v>
          </cell>
          <cell r="AC158">
            <v>33665</v>
          </cell>
          <cell r="AD158">
            <v>0</v>
          </cell>
        </row>
        <row r="159">
          <cell r="A159" t="str">
            <v>199712212022211002</v>
          </cell>
          <cell r="B159" t="str">
            <v>FIRMAN ALMADANI, S.Pd</v>
          </cell>
          <cell r="C159">
            <v>0</v>
          </cell>
          <cell r="D159">
            <v>0</v>
          </cell>
          <cell r="E159">
            <v>2966500</v>
          </cell>
          <cell r="F159">
            <v>0</v>
          </cell>
          <cell r="G159">
            <v>0</v>
          </cell>
          <cell r="H159">
            <v>185000</v>
          </cell>
          <cell r="I159">
            <v>3151500</v>
          </cell>
          <cell r="J159">
            <v>0</v>
          </cell>
          <cell r="K159">
            <v>900000</v>
          </cell>
          <cell r="M159">
            <v>250000</v>
          </cell>
          <cell r="N159">
            <v>1150000</v>
          </cell>
          <cell r="O159">
            <v>4301500</v>
          </cell>
          <cell r="P159">
            <v>43015</v>
          </cell>
          <cell r="Q159">
            <v>172060</v>
          </cell>
          <cell r="R159">
            <v>31515</v>
          </cell>
          <cell r="S159">
            <v>126060</v>
          </cell>
          <cell r="T159">
            <v>11500</v>
          </cell>
          <cell r="U159">
            <v>46000</v>
          </cell>
          <cell r="V159" t="str">
            <v>SDN TELUK TIRAM 02</v>
          </cell>
          <cell r="W159" t="str">
            <v>3200511173</v>
          </cell>
          <cell r="X159" t="str">
            <v>6301082112970001</v>
          </cell>
          <cell r="Y159" t="str">
            <v>954381794732000</v>
          </cell>
          <cell r="Z159" t="str">
            <v>B - 53</v>
          </cell>
          <cell r="AA159" t="str">
            <v>6553775676130023</v>
          </cell>
          <cell r="AC159">
            <v>11500</v>
          </cell>
          <cell r="AD159">
            <v>0</v>
          </cell>
        </row>
        <row r="160">
          <cell r="A160" t="str">
            <v>197805042022211005</v>
          </cell>
          <cell r="B160" t="str">
            <v>AHMAD RIDHA, S.Pd</v>
          </cell>
          <cell r="C160">
            <v>1</v>
          </cell>
          <cell r="D160">
            <v>1</v>
          </cell>
          <cell r="E160">
            <v>2966500</v>
          </cell>
          <cell r="F160">
            <v>355980</v>
          </cell>
          <cell r="G160">
            <v>0</v>
          </cell>
          <cell r="H160">
            <v>185000</v>
          </cell>
          <cell r="I160">
            <v>3507480</v>
          </cell>
          <cell r="J160">
            <v>0</v>
          </cell>
          <cell r="K160">
            <v>900000</v>
          </cell>
          <cell r="M160">
            <v>250000</v>
          </cell>
          <cell r="N160">
            <v>1150000</v>
          </cell>
          <cell r="O160">
            <v>4657480</v>
          </cell>
          <cell r="P160">
            <v>46575</v>
          </cell>
          <cell r="Q160">
            <v>186300</v>
          </cell>
          <cell r="R160">
            <v>35075</v>
          </cell>
          <cell r="S160">
            <v>140300</v>
          </cell>
          <cell r="T160">
            <v>11500</v>
          </cell>
          <cell r="U160">
            <v>46000</v>
          </cell>
          <cell r="V160" t="str">
            <v>SDN TELUK TIRAM 05</v>
          </cell>
          <cell r="W160" t="str">
            <v>0010301196565</v>
          </cell>
          <cell r="X160" t="str">
            <v>6371040405780010</v>
          </cell>
          <cell r="Y160" t="str">
            <v>167357383731000</v>
          </cell>
          <cell r="Z160" t="str">
            <v>B - 56</v>
          </cell>
          <cell r="AA160" t="str">
            <v>0836756658200042</v>
          </cell>
          <cell r="AC160">
            <v>11500</v>
          </cell>
          <cell r="AD160">
            <v>0</v>
          </cell>
        </row>
        <row r="161">
          <cell r="A161" t="str">
            <v>199701182022212001</v>
          </cell>
          <cell r="B161" t="str">
            <v>NORAFIDAH AFNI, S.Pd</v>
          </cell>
          <cell r="C161">
            <v>0</v>
          </cell>
          <cell r="D161">
            <v>0</v>
          </cell>
          <cell r="E161">
            <v>2966500</v>
          </cell>
          <cell r="F161">
            <v>0</v>
          </cell>
          <cell r="G161">
            <v>0</v>
          </cell>
          <cell r="H161">
            <v>185000</v>
          </cell>
          <cell r="I161">
            <v>3151500</v>
          </cell>
          <cell r="J161">
            <v>0</v>
          </cell>
          <cell r="K161">
            <v>900000</v>
          </cell>
          <cell r="M161">
            <v>250000</v>
          </cell>
          <cell r="N161">
            <v>1150000</v>
          </cell>
          <cell r="O161">
            <v>4301500</v>
          </cell>
          <cell r="P161">
            <v>43015</v>
          </cell>
          <cell r="Q161">
            <v>172060</v>
          </cell>
          <cell r="R161">
            <v>31515</v>
          </cell>
          <cell r="S161">
            <v>126060</v>
          </cell>
          <cell r="T161">
            <v>11500</v>
          </cell>
          <cell r="U161">
            <v>46000</v>
          </cell>
          <cell r="V161" t="str">
            <v>SDN TELUK TIRAM 05</v>
          </cell>
          <cell r="W161" t="str">
            <v>3200510517</v>
          </cell>
          <cell r="X161" t="str">
            <v>6371035801970004</v>
          </cell>
          <cell r="Y161" t="str">
            <v>630331221731000</v>
          </cell>
          <cell r="Z161" t="str">
            <v>B - 56</v>
          </cell>
          <cell r="AA161" t="str">
            <v>1450775676230052</v>
          </cell>
          <cell r="AC161">
            <v>11500</v>
          </cell>
          <cell r="AD161">
            <v>0</v>
          </cell>
        </row>
        <row r="162">
          <cell r="A162" t="str">
            <v>199807152022212001</v>
          </cell>
          <cell r="B162" t="str">
            <v>RISDA, S.Pd</v>
          </cell>
          <cell r="C162">
            <v>1</v>
          </cell>
          <cell r="D162">
            <v>0</v>
          </cell>
          <cell r="E162">
            <v>2966500</v>
          </cell>
          <cell r="F162">
            <v>296650</v>
          </cell>
          <cell r="G162">
            <v>0</v>
          </cell>
          <cell r="H162">
            <v>185000</v>
          </cell>
          <cell r="I162">
            <v>3448150</v>
          </cell>
          <cell r="J162">
            <v>0</v>
          </cell>
          <cell r="K162">
            <v>900000</v>
          </cell>
          <cell r="M162">
            <v>250000</v>
          </cell>
          <cell r="N162">
            <v>1150000</v>
          </cell>
          <cell r="O162">
            <v>4598150</v>
          </cell>
          <cell r="P162">
            <v>45982</v>
          </cell>
          <cell r="Q162">
            <v>183928</v>
          </cell>
          <cell r="R162">
            <v>34482</v>
          </cell>
          <cell r="S162">
            <v>137928</v>
          </cell>
          <cell r="T162">
            <v>11500</v>
          </cell>
          <cell r="U162">
            <v>46000</v>
          </cell>
          <cell r="V162" t="str">
            <v>SDN TELUK TIRAM 05</v>
          </cell>
          <cell r="W162" t="str">
            <v>3200513192</v>
          </cell>
          <cell r="X162" t="str">
            <v>6371055507980006</v>
          </cell>
          <cell r="Y162" t="str">
            <v>630504405731000</v>
          </cell>
          <cell r="Z162" t="str">
            <v>B - 56</v>
          </cell>
          <cell r="AA162" t="str">
            <v>6047776677230023</v>
          </cell>
          <cell r="AC162">
            <v>11500</v>
          </cell>
          <cell r="AD162">
            <v>0</v>
          </cell>
        </row>
        <row r="163">
          <cell r="A163" t="str">
            <v>198010242022212007</v>
          </cell>
          <cell r="B163" t="str">
            <v>JAMIYAH, S.Pd</v>
          </cell>
          <cell r="C163">
            <v>1</v>
          </cell>
          <cell r="D163">
            <v>1</v>
          </cell>
          <cell r="E163">
            <v>2966500</v>
          </cell>
          <cell r="F163">
            <v>355980</v>
          </cell>
          <cell r="G163">
            <v>0</v>
          </cell>
          <cell r="H163">
            <v>185000</v>
          </cell>
          <cell r="I163">
            <v>3507480</v>
          </cell>
          <cell r="J163">
            <v>0</v>
          </cell>
          <cell r="K163">
            <v>900000</v>
          </cell>
          <cell r="M163">
            <v>250000</v>
          </cell>
          <cell r="N163">
            <v>1150000</v>
          </cell>
          <cell r="O163">
            <v>4657480</v>
          </cell>
          <cell r="P163">
            <v>46575</v>
          </cell>
          <cell r="Q163">
            <v>186300</v>
          </cell>
          <cell r="R163">
            <v>35075</v>
          </cell>
          <cell r="S163">
            <v>140300</v>
          </cell>
          <cell r="T163">
            <v>11500</v>
          </cell>
          <cell r="U163">
            <v>46000</v>
          </cell>
          <cell r="V163" t="str">
            <v>SDN TELUK TIRAM 06</v>
          </cell>
          <cell r="W163" t="str">
            <v>0010301160347</v>
          </cell>
          <cell r="X163" t="str">
            <v>6303026410800002</v>
          </cell>
          <cell r="Y163" t="str">
            <v>167179712732000</v>
          </cell>
          <cell r="Z163" t="str">
            <v>B - 57</v>
          </cell>
          <cell r="AA163" t="str">
            <v>4356758659300033</v>
          </cell>
          <cell r="AC163">
            <v>11500</v>
          </cell>
          <cell r="AD163">
            <v>0</v>
          </cell>
        </row>
        <row r="164">
          <cell r="A164" t="str">
            <v>198303172022211005</v>
          </cell>
          <cell r="B164" t="str">
            <v>M. TAHER, S.Pd</v>
          </cell>
          <cell r="C164">
            <v>0</v>
          </cell>
          <cell r="D164">
            <v>0</v>
          </cell>
          <cell r="E164">
            <v>2966500</v>
          </cell>
          <cell r="F164">
            <v>0</v>
          </cell>
          <cell r="G164">
            <v>0</v>
          </cell>
          <cell r="H164">
            <v>185000</v>
          </cell>
          <cell r="I164">
            <v>3151500</v>
          </cell>
          <cell r="J164">
            <v>0</v>
          </cell>
          <cell r="K164">
            <v>900000</v>
          </cell>
          <cell r="M164">
            <v>250000</v>
          </cell>
          <cell r="N164">
            <v>1150000</v>
          </cell>
          <cell r="O164">
            <v>4301500</v>
          </cell>
          <cell r="P164">
            <v>43015</v>
          </cell>
          <cell r="Q164">
            <v>172060</v>
          </cell>
          <cell r="R164">
            <v>31515</v>
          </cell>
          <cell r="S164">
            <v>126060</v>
          </cell>
          <cell r="T164">
            <v>11500</v>
          </cell>
          <cell r="U164">
            <v>46000</v>
          </cell>
          <cell r="V164" t="str">
            <v>SDN TELUK TIRAM 06</v>
          </cell>
          <cell r="W164" t="str">
            <v>3201582457</v>
          </cell>
          <cell r="X164" t="str">
            <v>6371031703830013</v>
          </cell>
          <cell r="Y164" t="str">
            <v>167253723731000</v>
          </cell>
          <cell r="Z164" t="str">
            <v>B - 57</v>
          </cell>
          <cell r="AA164" t="str">
            <v>8649761663200022</v>
          </cell>
          <cell r="AC164">
            <v>11500</v>
          </cell>
          <cell r="AD164">
            <v>0</v>
          </cell>
        </row>
        <row r="165">
          <cell r="A165" t="str">
            <v>198307272022212011</v>
          </cell>
          <cell r="B165" t="str">
            <v>NOOR MASITAH, S.Pd</v>
          </cell>
          <cell r="C165">
            <v>1</v>
          </cell>
          <cell r="D165">
            <v>2</v>
          </cell>
          <cell r="E165">
            <v>2966500</v>
          </cell>
          <cell r="F165">
            <v>415310</v>
          </cell>
          <cell r="G165">
            <v>0</v>
          </cell>
          <cell r="H165">
            <v>185000</v>
          </cell>
          <cell r="I165">
            <v>3566810</v>
          </cell>
          <cell r="J165">
            <v>0</v>
          </cell>
          <cell r="K165">
            <v>900000</v>
          </cell>
          <cell r="M165">
            <v>250000</v>
          </cell>
          <cell r="N165">
            <v>1150000</v>
          </cell>
          <cell r="O165">
            <v>4716810</v>
          </cell>
          <cell r="P165">
            <v>47168</v>
          </cell>
          <cell r="Q165">
            <v>188672</v>
          </cell>
          <cell r="R165">
            <v>35668</v>
          </cell>
          <cell r="S165">
            <v>142672</v>
          </cell>
          <cell r="T165">
            <v>11500</v>
          </cell>
          <cell r="U165">
            <v>46000</v>
          </cell>
          <cell r="V165" t="str">
            <v>SDN TELUK TIRAM 06</v>
          </cell>
          <cell r="W165" t="str">
            <v>0010301160355</v>
          </cell>
          <cell r="X165" t="str">
            <v>6371046707830002</v>
          </cell>
          <cell r="Y165" t="str">
            <v>550671283731000</v>
          </cell>
          <cell r="Z165" t="str">
            <v>B - 57</v>
          </cell>
          <cell r="AA165" t="str">
            <v>4059761663300083</v>
          </cell>
          <cell r="AC165">
            <v>11500</v>
          </cell>
          <cell r="AD165">
            <v>0</v>
          </cell>
        </row>
        <row r="166">
          <cell r="A166" t="str">
            <v>198905012022212013</v>
          </cell>
          <cell r="B166" t="str">
            <v>YANTI, S.Pd</v>
          </cell>
          <cell r="C166">
            <v>1</v>
          </cell>
          <cell r="D166">
            <v>2</v>
          </cell>
          <cell r="E166">
            <v>2966500</v>
          </cell>
          <cell r="F166">
            <v>415310</v>
          </cell>
          <cell r="G166">
            <v>0</v>
          </cell>
          <cell r="H166">
            <v>185000</v>
          </cell>
          <cell r="I166">
            <v>3566810</v>
          </cell>
          <cell r="J166">
            <v>0</v>
          </cell>
          <cell r="K166">
            <v>900000</v>
          </cell>
          <cell r="M166">
            <v>250000</v>
          </cell>
          <cell r="N166">
            <v>1150000</v>
          </cell>
          <cell r="O166">
            <v>4716810</v>
          </cell>
          <cell r="P166">
            <v>47168</v>
          </cell>
          <cell r="Q166">
            <v>188672</v>
          </cell>
          <cell r="R166">
            <v>35668</v>
          </cell>
          <cell r="S166">
            <v>142672</v>
          </cell>
          <cell r="T166">
            <v>11500</v>
          </cell>
          <cell r="U166">
            <v>46000</v>
          </cell>
          <cell r="V166" t="str">
            <v>SDN TELUK TIRAM 06</v>
          </cell>
          <cell r="W166" t="str">
            <v>0010301259188</v>
          </cell>
          <cell r="X166" t="str">
            <v>6371034105890008</v>
          </cell>
          <cell r="Y166" t="str">
            <v>922496070731000</v>
          </cell>
          <cell r="Z166" t="str">
            <v>B - 57</v>
          </cell>
          <cell r="AA166" t="str">
            <v>9833767668130092</v>
          </cell>
          <cell r="AC166">
            <v>11500</v>
          </cell>
          <cell r="AD166">
            <v>0</v>
          </cell>
        </row>
        <row r="167">
          <cell r="A167" t="str">
            <v>199202072022212007</v>
          </cell>
          <cell r="B167" t="str">
            <v>LINDA LESTARI, S.Pd</v>
          </cell>
          <cell r="C167">
            <v>1</v>
          </cell>
          <cell r="D167">
            <v>2</v>
          </cell>
          <cell r="E167">
            <v>2966500</v>
          </cell>
          <cell r="F167">
            <v>415310</v>
          </cell>
          <cell r="G167">
            <v>0</v>
          </cell>
          <cell r="H167">
            <v>185000</v>
          </cell>
          <cell r="I167">
            <v>3566810</v>
          </cell>
          <cell r="J167">
            <v>0</v>
          </cell>
          <cell r="K167">
            <v>900000</v>
          </cell>
          <cell r="M167">
            <v>250000</v>
          </cell>
          <cell r="N167">
            <v>1150000</v>
          </cell>
          <cell r="O167">
            <v>4716810</v>
          </cell>
          <cell r="P167">
            <v>47168</v>
          </cell>
          <cell r="Q167">
            <v>188672</v>
          </cell>
          <cell r="R167">
            <v>35668</v>
          </cell>
          <cell r="S167">
            <v>142672</v>
          </cell>
          <cell r="T167">
            <v>11500</v>
          </cell>
          <cell r="U167">
            <v>46000</v>
          </cell>
          <cell r="V167" t="str">
            <v>SDN TELUK TIRAM 06</v>
          </cell>
          <cell r="W167" t="str">
            <v>0010301190582</v>
          </cell>
          <cell r="X167" t="str">
            <v>6212034702920002</v>
          </cell>
          <cell r="Y167" t="str">
            <v>832051163731000</v>
          </cell>
          <cell r="Z167" t="str">
            <v>B - 57</v>
          </cell>
          <cell r="AA167" t="str">
            <v>5539770671130072</v>
          </cell>
          <cell r="AC167">
            <v>11500</v>
          </cell>
          <cell r="AD167">
            <v>0</v>
          </cell>
        </row>
        <row r="168">
          <cell r="A168" t="str">
            <v>199304272022212011</v>
          </cell>
          <cell r="B168" t="str">
            <v>SITI NURLAILA CAHYANI, S.Pd</v>
          </cell>
          <cell r="C168">
            <v>0</v>
          </cell>
          <cell r="D168">
            <v>0</v>
          </cell>
          <cell r="E168">
            <v>2966500</v>
          </cell>
          <cell r="F168">
            <v>0</v>
          </cell>
          <cell r="G168">
            <v>0</v>
          </cell>
          <cell r="H168">
            <v>185000</v>
          </cell>
          <cell r="I168">
            <v>3151500</v>
          </cell>
          <cell r="J168">
            <v>0</v>
          </cell>
          <cell r="K168">
            <v>400000</v>
          </cell>
          <cell r="L168">
            <v>2966500</v>
          </cell>
          <cell r="N168">
            <v>3366500</v>
          </cell>
          <cell r="O168">
            <v>6518000</v>
          </cell>
          <cell r="P168">
            <v>65180</v>
          </cell>
          <cell r="Q168">
            <v>260720</v>
          </cell>
          <cell r="R168">
            <v>31515</v>
          </cell>
          <cell r="S168">
            <v>126060</v>
          </cell>
          <cell r="T168">
            <v>33665</v>
          </cell>
          <cell r="U168">
            <v>134660</v>
          </cell>
          <cell r="V168" t="str">
            <v>SDN TELUK TIRAM 06</v>
          </cell>
          <cell r="W168" t="str">
            <v>0010301445562</v>
          </cell>
          <cell r="X168" t="str">
            <v>6371036704930004</v>
          </cell>
          <cell r="Y168" t="str">
            <v>922545504731000</v>
          </cell>
          <cell r="Z168" t="str">
            <v>B - 57</v>
          </cell>
          <cell r="AA168" t="str">
            <v>6759771672130092</v>
          </cell>
          <cell r="AC168">
            <v>33665</v>
          </cell>
          <cell r="AD168">
            <v>0</v>
          </cell>
        </row>
        <row r="169">
          <cell r="A169" t="str">
            <v>199409202022212003</v>
          </cell>
          <cell r="B169" t="str">
            <v>KIKY RIZKY MAULITA, S.Pd</v>
          </cell>
          <cell r="C169">
            <v>0</v>
          </cell>
          <cell r="D169">
            <v>0</v>
          </cell>
          <cell r="E169">
            <v>2966500</v>
          </cell>
          <cell r="F169">
            <v>0</v>
          </cell>
          <cell r="G169">
            <v>0</v>
          </cell>
          <cell r="H169">
            <v>185000</v>
          </cell>
          <cell r="I169">
            <v>3151500</v>
          </cell>
          <cell r="J169">
            <v>0</v>
          </cell>
          <cell r="K169">
            <v>900000</v>
          </cell>
          <cell r="M169">
            <v>250000</v>
          </cell>
          <cell r="N169">
            <v>1150000</v>
          </cell>
          <cell r="O169">
            <v>4301500</v>
          </cell>
          <cell r="P169">
            <v>43015</v>
          </cell>
          <cell r="Q169">
            <v>172060</v>
          </cell>
          <cell r="R169">
            <v>31515</v>
          </cell>
          <cell r="S169">
            <v>126060</v>
          </cell>
          <cell r="T169">
            <v>11500</v>
          </cell>
          <cell r="U169">
            <v>46000</v>
          </cell>
          <cell r="V169" t="str">
            <v>SDN TELUK TIRAM 06</v>
          </cell>
          <cell r="W169" t="str">
            <v>0430319023248</v>
          </cell>
          <cell r="X169" t="str">
            <v>3515126009940001</v>
          </cell>
          <cell r="Y169" t="str">
            <v>937228187731000</v>
          </cell>
          <cell r="Z169" t="str">
            <v>B - 57</v>
          </cell>
          <cell r="AA169" t="str">
            <v>6252772673130063</v>
          </cell>
          <cell r="AC169">
            <v>11500</v>
          </cell>
          <cell r="AD169">
            <v>0</v>
          </cell>
        </row>
        <row r="170">
          <cell r="A170" t="str">
            <v>199711082022212005</v>
          </cell>
          <cell r="B170" t="str">
            <v>JAMIATUR RAHMI, S.Pd</v>
          </cell>
          <cell r="C170">
            <v>0</v>
          </cell>
          <cell r="D170">
            <v>0</v>
          </cell>
          <cell r="E170">
            <v>2966500</v>
          </cell>
          <cell r="F170">
            <v>0</v>
          </cell>
          <cell r="G170">
            <v>0</v>
          </cell>
          <cell r="H170">
            <v>185000</v>
          </cell>
          <cell r="I170">
            <v>3151500</v>
          </cell>
          <cell r="J170">
            <v>0</v>
          </cell>
          <cell r="K170">
            <v>900000</v>
          </cell>
          <cell r="M170">
            <v>250000</v>
          </cell>
          <cell r="N170">
            <v>1150000</v>
          </cell>
          <cell r="O170">
            <v>4301500</v>
          </cell>
          <cell r="P170">
            <v>43015</v>
          </cell>
          <cell r="Q170">
            <v>172060</v>
          </cell>
          <cell r="R170">
            <v>31515</v>
          </cell>
          <cell r="S170">
            <v>126060</v>
          </cell>
          <cell r="T170">
            <v>11500</v>
          </cell>
          <cell r="U170">
            <v>46000</v>
          </cell>
          <cell r="V170" t="str">
            <v>SDN TELUK TIRAM 06</v>
          </cell>
          <cell r="W170" t="str">
            <v>3200582089</v>
          </cell>
          <cell r="X170" t="str">
            <v>6371034811970008</v>
          </cell>
          <cell r="Y170" t="str">
            <v>534819685731000</v>
          </cell>
          <cell r="Z170" t="str">
            <v>B - 57</v>
          </cell>
          <cell r="AA170" t="str">
            <v>0440775676230043</v>
          </cell>
          <cell r="AC170">
            <v>11500</v>
          </cell>
          <cell r="AD170">
            <v>0</v>
          </cell>
        </row>
        <row r="171">
          <cell r="A171" t="str">
            <v>197405052022212002</v>
          </cell>
          <cell r="B171" t="str">
            <v>HIDAYATUL RAHMAH, S.Pd</v>
          </cell>
          <cell r="C171">
            <v>1</v>
          </cell>
          <cell r="D171">
            <v>0</v>
          </cell>
          <cell r="E171">
            <v>2966500</v>
          </cell>
          <cell r="F171">
            <v>296650</v>
          </cell>
          <cell r="G171">
            <v>0</v>
          </cell>
          <cell r="H171">
            <v>185000</v>
          </cell>
          <cell r="I171">
            <v>3448150</v>
          </cell>
          <cell r="J171">
            <v>0</v>
          </cell>
          <cell r="K171">
            <v>400000</v>
          </cell>
          <cell r="L171">
            <v>2966500</v>
          </cell>
          <cell r="N171">
            <v>3366500</v>
          </cell>
          <cell r="O171">
            <v>6814650</v>
          </cell>
          <cell r="P171">
            <v>68147</v>
          </cell>
          <cell r="Q171">
            <v>272588</v>
          </cell>
          <cell r="R171">
            <v>34482</v>
          </cell>
          <cell r="S171">
            <v>137928</v>
          </cell>
          <cell r="T171">
            <v>33665</v>
          </cell>
          <cell r="U171">
            <v>134660</v>
          </cell>
          <cell r="V171" t="str">
            <v>SDN TELUK TIRAM 08</v>
          </cell>
          <cell r="W171" t="str">
            <v>3200533045</v>
          </cell>
          <cell r="X171" t="str">
            <v>6371034505740020</v>
          </cell>
          <cell r="Y171" t="str">
            <v>159492016731000</v>
          </cell>
          <cell r="Z171" t="str">
            <v>B - 58</v>
          </cell>
          <cell r="AA171" t="str">
            <v>6837752653300032</v>
          </cell>
          <cell r="AC171">
            <v>33665</v>
          </cell>
          <cell r="AD171">
            <v>0</v>
          </cell>
        </row>
        <row r="172">
          <cell r="A172" t="str">
            <v>198602062022212018</v>
          </cell>
          <cell r="B172" t="str">
            <v>ROSWYDA RAHAYU, S.Pd</v>
          </cell>
          <cell r="C172">
            <v>1</v>
          </cell>
          <cell r="D172">
            <v>1</v>
          </cell>
          <cell r="E172">
            <v>2966500</v>
          </cell>
          <cell r="F172">
            <v>355980</v>
          </cell>
          <cell r="G172">
            <v>0</v>
          </cell>
          <cell r="H172">
            <v>185000</v>
          </cell>
          <cell r="I172">
            <v>3507480</v>
          </cell>
          <cell r="J172">
            <v>0</v>
          </cell>
          <cell r="K172">
            <v>400000</v>
          </cell>
          <cell r="L172">
            <v>2966500</v>
          </cell>
          <cell r="N172">
            <v>3366500</v>
          </cell>
          <cell r="O172">
            <v>6873980</v>
          </cell>
          <cell r="P172">
            <v>68740</v>
          </cell>
          <cell r="Q172">
            <v>274960</v>
          </cell>
          <cell r="R172">
            <v>35075</v>
          </cell>
          <cell r="S172">
            <v>140300</v>
          </cell>
          <cell r="T172">
            <v>33665</v>
          </cell>
          <cell r="U172">
            <v>134660</v>
          </cell>
          <cell r="V172" t="str">
            <v>SDN TELUK TIRAM 08</v>
          </cell>
          <cell r="W172" t="str">
            <v>0010301191984</v>
          </cell>
          <cell r="X172" t="str">
            <v>6371014602860009</v>
          </cell>
          <cell r="Y172" t="str">
            <v>166491829731000</v>
          </cell>
          <cell r="Z172" t="str">
            <v>B - 58</v>
          </cell>
          <cell r="AA172" t="str">
            <v>9538764665300052</v>
          </cell>
          <cell r="AC172">
            <v>33665</v>
          </cell>
          <cell r="AD172">
            <v>0</v>
          </cell>
        </row>
        <row r="173">
          <cell r="A173" t="str">
            <v>196609302022211001</v>
          </cell>
          <cell r="B173" t="str">
            <v>ABDUL HALIM, S.Pd</v>
          </cell>
          <cell r="C173">
            <v>1</v>
          </cell>
          <cell r="D173">
            <v>0</v>
          </cell>
          <cell r="E173">
            <v>2966500</v>
          </cell>
          <cell r="F173">
            <v>296650</v>
          </cell>
          <cell r="G173">
            <v>0</v>
          </cell>
          <cell r="H173">
            <v>185000</v>
          </cell>
          <cell r="I173">
            <v>3448150</v>
          </cell>
          <cell r="J173">
            <v>0</v>
          </cell>
          <cell r="K173">
            <v>400000</v>
          </cell>
          <cell r="L173">
            <v>2966500</v>
          </cell>
          <cell r="N173">
            <v>3366500</v>
          </cell>
          <cell r="O173">
            <v>6814650</v>
          </cell>
          <cell r="P173">
            <v>68147</v>
          </cell>
          <cell r="Q173">
            <v>272588</v>
          </cell>
          <cell r="R173">
            <v>34482</v>
          </cell>
          <cell r="S173">
            <v>137928</v>
          </cell>
          <cell r="T173">
            <v>33665</v>
          </cell>
          <cell r="U173">
            <v>134660</v>
          </cell>
          <cell r="V173" t="str">
            <v>SDN TELAWANG 04</v>
          </cell>
          <cell r="W173" t="str">
            <v>3200505653</v>
          </cell>
          <cell r="X173" t="str">
            <v>6371033009660007</v>
          </cell>
          <cell r="Y173" t="str">
            <v>158507285731000</v>
          </cell>
          <cell r="Z173" t="str">
            <v>B - 60</v>
          </cell>
          <cell r="AA173" t="str">
            <v>3262744646200033</v>
          </cell>
          <cell r="AC173">
            <v>33665</v>
          </cell>
          <cell r="AD173">
            <v>0</v>
          </cell>
        </row>
        <row r="174">
          <cell r="A174" t="str">
            <v>198505182022212013</v>
          </cell>
          <cell r="B174" t="str">
            <v>NOR HARTATI ELLIYANI, S.Pd</v>
          </cell>
          <cell r="C174">
            <v>0</v>
          </cell>
          <cell r="D174">
            <v>1</v>
          </cell>
          <cell r="E174">
            <v>2966500</v>
          </cell>
          <cell r="F174">
            <v>59330</v>
          </cell>
          <cell r="G174">
            <v>0</v>
          </cell>
          <cell r="H174">
            <v>185000</v>
          </cell>
          <cell r="I174">
            <v>3210830</v>
          </cell>
          <cell r="J174">
            <v>0</v>
          </cell>
          <cell r="K174">
            <v>900000</v>
          </cell>
          <cell r="M174">
            <v>250000</v>
          </cell>
          <cell r="N174">
            <v>1150000</v>
          </cell>
          <cell r="O174">
            <v>4360830</v>
          </cell>
          <cell r="P174">
            <v>43608</v>
          </cell>
          <cell r="Q174">
            <v>174432</v>
          </cell>
          <cell r="R174">
            <v>32108</v>
          </cell>
          <cell r="S174">
            <v>128432</v>
          </cell>
          <cell r="T174">
            <v>11500</v>
          </cell>
          <cell r="U174">
            <v>46000</v>
          </cell>
          <cell r="V174" t="str">
            <v>SDN TELAWANG 04</v>
          </cell>
          <cell r="W174" t="str">
            <v>0010301172987</v>
          </cell>
          <cell r="X174" t="str">
            <v>6371045805850009</v>
          </cell>
          <cell r="Y174" t="str">
            <v>167322320731000</v>
          </cell>
          <cell r="Z174" t="str">
            <v>B - 60</v>
          </cell>
          <cell r="AA174" t="str">
            <v>5850763664130172</v>
          </cell>
          <cell r="AC174">
            <v>11500</v>
          </cell>
          <cell r="AD174">
            <v>0</v>
          </cell>
        </row>
        <row r="175">
          <cell r="A175" t="str">
            <v>198507062022212022</v>
          </cell>
          <cell r="B175" t="str">
            <v>EKA YUL FRIYANI, S.Pd</v>
          </cell>
          <cell r="C175">
            <v>1</v>
          </cell>
          <cell r="D175">
            <v>1</v>
          </cell>
          <cell r="E175">
            <v>2966500</v>
          </cell>
          <cell r="F175">
            <v>355980</v>
          </cell>
          <cell r="G175">
            <v>0</v>
          </cell>
          <cell r="H175">
            <v>185000</v>
          </cell>
          <cell r="I175">
            <v>3507480</v>
          </cell>
          <cell r="J175">
            <v>0</v>
          </cell>
          <cell r="K175">
            <v>900000</v>
          </cell>
          <cell r="M175">
            <v>250000</v>
          </cell>
          <cell r="N175">
            <v>1150000</v>
          </cell>
          <cell r="O175">
            <v>4657480</v>
          </cell>
          <cell r="P175">
            <v>46575</v>
          </cell>
          <cell r="Q175">
            <v>186300</v>
          </cell>
          <cell r="R175">
            <v>35075</v>
          </cell>
          <cell r="S175">
            <v>140300</v>
          </cell>
          <cell r="T175">
            <v>11500</v>
          </cell>
          <cell r="U175">
            <v>46000</v>
          </cell>
          <cell r="V175" t="str">
            <v>SDN TELAWANG 04</v>
          </cell>
          <cell r="W175" t="str">
            <v>0010301110061</v>
          </cell>
          <cell r="X175" t="str">
            <v>6371044607850003</v>
          </cell>
          <cell r="Y175" t="str">
            <v>164189797731000</v>
          </cell>
          <cell r="Z175" t="str">
            <v>B - 60</v>
          </cell>
          <cell r="AA175" t="str">
            <v>5038763664300063</v>
          </cell>
          <cell r="AC175">
            <v>11500</v>
          </cell>
          <cell r="AD175">
            <v>0</v>
          </cell>
        </row>
        <row r="176">
          <cell r="A176" t="str">
            <v>198901182022212006</v>
          </cell>
          <cell r="B176" t="str">
            <v>PUJI ASTUTI, S.Pd</v>
          </cell>
          <cell r="C176">
            <v>1</v>
          </cell>
          <cell r="D176">
            <v>2</v>
          </cell>
          <cell r="E176">
            <v>2966500</v>
          </cell>
          <cell r="F176">
            <v>415310</v>
          </cell>
          <cell r="G176">
            <v>0</v>
          </cell>
          <cell r="H176">
            <v>185000</v>
          </cell>
          <cell r="I176">
            <v>3566810</v>
          </cell>
          <cell r="J176">
            <v>0</v>
          </cell>
          <cell r="K176">
            <v>900000</v>
          </cell>
          <cell r="M176">
            <v>250000</v>
          </cell>
          <cell r="N176">
            <v>1150000</v>
          </cell>
          <cell r="O176">
            <v>4716810</v>
          </cell>
          <cell r="P176">
            <v>47168</v>
          </cell>
          <cell r="Q176">
            <v>188672</v>
          </cell>
          <cell r="R176">
            <v>35668</v>
          </cell>
          <cell r="S176">
            <v>142672</v>
          </cell>
          <cell r="T176">
            <v>11500</v>
          </cell>
          <cell r="U176">
            <v>46000</v>
          </cell>
          <cell r="V176" t="str">
            <v>SDN TELAWANG 04</v>
          </cell>
          <cell r="W176" t="str">
            <v>0010301497046</v>
          </cell>
          <cell r="X176" t="str">
            <v>6371035801890005</v>
          </cell>
          <cell r="Y176" t="str">
            <v>844152231731000</v>
          </cell>
          <cell r="Z176" t="str">
            <v>B - 60</v>
          </cell>
          <cell r="AA176" t="str">
            <v>4450767667130052</v>
          </cell>
          <cell r="AC176">
            <v>11500</v>
          </cell>
          <cell r="AD176">
            <v>0</v>
          </cell>
        </row>
        <row r="177">
          <cell r="A177" t="str">
            <v>198903292022211003</v>
          </cell>
          <cell r="B177" t="str">
            <v>MUHAMMAD RASYIDI, S.Pd</v>
          </cell>
          <cell r="C177">
            <v>1</v>
          </cell>
          <cell r="D177">
            <v>2</v>
          </cell>
          <cell r="E177">
            <v>2966500</v>
          </cell>
          <cell r="F177">
            <v>415310</v>
          </cell>
          <cell r="G177">
            <v>0</v>
          </cell>
          <cell r="H177">
            <v>185000</v>
          </cell>
          <cell r="I177">
            <v>3566810</v>
          </cell>
          <cell r="J177">
            <v>0</v>
          </cell>
          <cell r="K177">
            <v>900000</v>
          </cell>
          <cell r="M177">
            <v>250000</v>
          </cell>
          <cell r="N177">
            <v>1150000</v>
          </cell>
          <cell r="O177">
            <v>4716810</v>
          </cell>
          <cell r="P177">
            <v>47168</v>
          </cell>
          <cell r="Q177">
            <v>188672</v>
          </cell>
          <cell r="R177">
            <v>35668</v>
          </cell>
          <cell r="S177">
            <v>142672</v>
          </cell>
          <cell r="T177">
            <v>11500</v>
          </cell>
          <cell r="U177">
            <v>46000</v>
          </cell>
          <cell r="V177" t="str">
            <v>SDN TELAWANG 04</v>
          </cell>
          <cell r="W177" t="str">
            <v>0010301802932</v>
          </cell>
          <cell r="X177" t="str">
            <v>6371012903890004</v>
          </cell>
          <cell r="Y177" t="str">
            <v>167570621731000</v>
          </cell>
          <cell r="Z177" t="str">
            <v>B - 60</v>
          </cell>
          <cell r="AA177" t="str">
            <v>7661767668130092</v>
          </cell>
          <cell r="AC177">
            <v>11500</v>
          </cell>
          <cell r="AD177">
            <v>0</v>
          </cell>
        </row>
        <row r="178">
          <cell r="A178" t="str">
            <v>199306012022211006</v>
          </cell>
          <cell r="B178" t="str">
            <v>ZAINAL ILMI, S.Pd</v>
          </cell>
          <cell r="C178">
            <v>1</v>
          </cell>
          <cell r="D178">
            <v>1</v>
          </cell>
          <cell r="E178">
            <v>2966500</v>
          </cell>
          <cell r="F178">
            <v>355980</v>
          </cell>
          <cell r="G178">
            <v>0</v>
          </cell>
          <cell r="H178">
            <v>185000</v>
          </cell>
          <cell r="I178">
            <v>3507480</v>
          </cell>
          <cell r="J178">
            <v>0</v>
          </cell>
          <cell r="K178">
            <v>900000</v>
          </cell>
          <cell r="M178">
            <v>250000</v>
          </cell>
          <cell r="N178">
            <v>1150000</v>
          </cell>
          <cell r="O178">
            <v>4657480</v>
          </cell>
          <cell r="P178">
            <v>46575</v>
          </cell>
          <cell r="Q178">
            <v>186300</v>
          </cell>
          <cell r="R178">
            <v>35075</v>
          </cell>
          <cell r="S178">
            <v>140300</v>
          </cell>
          <cell r="T178">
            <v>11500</v>
          </cell>
          <cell r="U178">
            <v>46000</v>
          </cell>
          <cell r="V178" t="str">
            <v>SDN TELAWANG 04</v>
          </cell>
          <cell r="W178" t="str">
            <v>0370319009777</v>
          </cell>
          <cell r="X178" t="str">
            <v>6371050106930017</v>
          </cell>
          <cell r="Y178" t="str">
            <v>910501659736000</v>
          </cell>
          <cell r="Z178" t="str">
            <v>B - 60</v>
          </cell>
          <cell r="AA178" t="str">
            <v>9933771672130242</v>
          </cell>
          <cell r="AC178">
            <v>11500</v>
          </cell>
          <cell r="AD178">
            <v>0</v>
          </cell>
        </row>
        <row r="180">
          <cell r="A180">
            <v>171</v>
          </cell>
          <cell r="B180" t="str">
            <v>JUMLAH ASN PPPK GURU SD B.BARAT</v>
          </cell>
          <cell r="C180">
            <v>97</v>
          </cell>
          <cell r="D180">
            <v>127</v>
          </cell>
          <cell r="E180">
            <v>507271500</v>
          </cell>
          <cell r="F180">
            <v>36309960</v>
          </cell>
          <cell r="G180">
            <v>0</v>
          </cell>
          <cell r="H180">
            <v>31635000</v>
          </cell>
          <cell r="I180">
            <v>575216460</v>
          </cell>
          <cell r="J180">
            <v>0</v>
          </cell>
          <cell r="K180">
            <v>132232000</v>
          </cell>
          <cell r="L180">
            <v>109760500</v>
          </cell>
          <cell r="M180">
            <v>33000000</v>
          </cell>
          <cell r="N180">
            <v>274992500</v>
          </cell>
          <cell r="O180">
            <v>850208960</v>
          </cell>
          <cell r="P180">
            <v>8502102</v>
          </cell>
          <cell r="Q180">
            <v>34008408</v>
          </cell>
          <cell r="R180">
            <v>5752177</v>
          </cell>
          <cell r="S180">
            <v>23008708</v>
          </cell>
          <cell r="T180">
            <v>2749925</v>
          </cell>
          <cell r="U180">
            <v>10999700</v>
          </cell>
        </row>
        <row r="183">
          <cell r="A183" t="str">
            <v>FORMAT PERHITUNGAN PEMBAYARAN IURAN JAMINAN KESEHATAN ( GAJI &amp; TUNJANGAN )</v>
          </cell>
          <cell r="T183" t="str">
            <v>JAN dbyr PEB</v>
          </cell>
          <cell r="AC183" t="str">
            <v>JAN dbyr PEB</v>
          </cell>
        </row>
        <row r="184">
          <cell r="A184" t="str">
            <v>SKPD DINAS PENDIDIKAN  (ASN PPPK GURU SD BANJARMASIN SELATAN)</v>
          </cell>
        </row>
        <row r="185">
          <cell r="A185" t="str">
            <v>BULAN : GAJI JANUARI 2023  (TPP dibayar PEBRUARI 2023)</v>
          </cell>
        </row>
        <row r="187">
          <cell r="A187">
            <v>1</v>
          </cell>
          <cell r="B187">
            <v>2</v>
          </cell>
          <cell r="C187">
            <v>3</v>
          </cell>
          <cell r="D187">
            <v>4</v>
          </cell>
          <cell r="E187">
            <v>5</v>
          </cell>
          <cell r="F187">
            <v>6</v>
          </cell>
          <cell r="G187">
            <v>7</v>
          </cell>
          <cell r="H187">
            <v>8</v>
          </cell>
          <cell r="I187">
            <v>9</v>
          </cell>
          <cell r="J187">
            <v>10</v>
          </cell>
          <cell r="K187">
            <v>11</v>
          </cell>
          <cell r="L187">
            <v>12</v>
          </cell>
          <cell r="M187">
            <v>13</v>
          </cell>
          <cell r="N187">
            <v>14</v>
          </cell>
          <cell r="O187">
            <v>15</v>
          </cell>
          <cell r="P187">
            <v>16</v>
          </cell>
          <cell r="Q187">
            <v>17</v>
          </cell>
          <cell r="R187">
            <v>18</v>
          </cell>
          <cell r="S187">
            <v>19</v>
          </cell>
          <cell r="T187">
            <v>20</v>
          </cell>
          <cell r="U187">
            <v>21</v>
          </cell>
          <cell r="V187">
            <v>22</v>
          </cell>
          <cell r="W187">
            <v>23</v>
          </cell>
          <cell r="X187">
            <v>24</v>
          </cell>
          <cell r="Y187">
            <v>25</v>
          </cell>
          <cell r="Z187">
            <v>26</v>
          </cell>
          <cell r="AA187">
            <v>27</v>
          </cell>
          <cell r="AC187">
            <v>20</v>
          </cell>
        </row>
        <row r="188">
          <cell r="A188" t="str">
            <v>NIP</v>
          </cell>
          <cell r="B188" t="str">
            <v>NAMA</v>
          </cell>
          <cell r="C188" t="str">
            <v xml:space="preserve">JUMLAH </v>
          </cell>
          <cell r="E188" t="str">
            <v>GAJI GAPOK</v>
          </cell>
          <cell r="F188" t="str">
            <v>TJKLUARGA</v>
          </cell>
          <cell r="G188" t="str">
            <v>TJFUNGSIONAL</v>
          </cell>
          <cell r="H188" t="str">
            <v>TJUMUM</v>
          </cell>
          <cell r="I188" t="str">
            <v>Jumlah
Gaji</v>
          </cell>
          <cell r="J188" t="str">
            <v>TUNJANGAN LAINNYA</v>
          </cell>
          <cell r="N188" t="str">
            <v>Jumlah
Tunjangan</v>
          </cell>
          <cell r="O188" t="str">
            <v>Jumlah Penghasilan</v>
          </cell>
          <cell r="P188" t="str">
            <v>Total Iuran BPJS
( GJ + TJ )</v>
          </cell>
          <cell r="R188" t="str">
            <v>IWP Gaji (BPJS)</v>
          </cell>
          <cell r="T188" t="str">
            <v>IWP TPP (BPJS)</v>
          </cell>
          <cell r="V188" t="str">
            <v>SKPD</v>
          </cell>
          <cell r="W188" t="str">
            <v>NO KPE</v>
          </cell>
          <cell r="X188" t="str">
            <v>noktp</v>
          </cell>
          <cell r="Y188" t="str">
            <v>npwp</v>
          </cell>
          <cell r="Z188" t="str">
            <v>kode gaji</v>
          </cell>
          <cell r="AA188" t="str">
            <v>nuptk</v>
          </cell>
          <cell r="AC188" t="str">
            <v>IWP TPP (BPJS)</v>
          </cell>
          <cell r="AD188" t="str">
            <v>SELISIH</v>
          </cell>
        </row>
        <row r="189">
          <cell r="C189" t="str">
            <v>ISTERI / SUAMI</v>
          </cell>
          <cell r="D189" t="str">
            <v>ANAK</v>
          </cell>
          <cell r="J189" t="str">
            <v>TUKIN</v>
          </cell>
          <cell r="K189" t="str">
            <v>TPP</v>
          </cell>
          <cell r="L189" t="str">
            <v>SERTIFIKASI</v>
          </cell>
          <cell r="M189" t="str">
            <v>TAMSIL</v>
          </cell>
          <cell r="P189" t="str">
            <v>IWP1%</v>
          </cell>
          <cell r="Q189" t="str">
            <v>IWP4%</v>
          </cell>
          <cell r="R189" t="str">
            <v>1% ( sdh dibayar )</v>
          </cell>
          <cell r="S189" t="str">
            <v>IWP4%</v>
          </cell>
          <cell r="T189">
            <v>0.01</v>
          </cell>
          <cell r="U189">
            <v>0.04</v>
          </cell>
          <cell r="AC189">
            <v>0.01</v>
          </cell>
        </row>
        <row r="190">
          <cell r="A190" t="str">
            <v>196209292022212001</v>
          </cell>
          <cell r="B190" t="str">
            <v>MARIATI, S.Pd</v>
          </cell>
          <cell r="C190">
            <v>1</v>
          </cell>
          <cell r="D190">
            <v>0</v>
          </cell>
          <cell r="E190">
            <v>2966500</v>
          </cell>
          <cell r="F190">
            <v>296650</v>
          </cell>
          <cell r="G190">
            <v>0</v>
          </cell>
          <cell r="H190">
            <v>185000</v>
          </cell>
          <cell r="I190">
            <v>3448150</v>
          </cell>
          <cell r="J190">
            <v>0</v>
          </cell>
          <cell r="K190">
            <v>400000</v>
          </cell>
          <cell r="L190">
            <v>2966500</v>
          </cell>
          <cell r="N190">
            <v>3366500</v>
          </cell>
          <cell r="O190">
            <v>6814650</v>
          </cell>
          <cell r="P190">
            <v>68147</v>
          </cell>
          <cell r="Q190">
            <v>272588</v>
          </cell>
          <cell r="R190">
            <v>34482</v>
          </cell>
          <cell r="S190">
            <v>137928</v>
          </cell>
          <cell r="T190">
            <v>33665</v>
          </cell>
          <cell r="U190">
            <v>134660</v>
          </cell>
          <cell r="V190" t="str">
            <v>SDN BASIRIH 01</v>
          </cell>
          <cell r="W190" t="str">
            <v>3200587897</v>
          </cell>
          <cell r="X190" t="str">
            <v>6371016909620004</v>
          </cell>
          <cell r="Y190" t="str">
            <v>584506281731000</v>
          </cell>
          <cell r="Z190" t="str">
            <v>S - 01</v>
          </cell>
          <cell r="AA190" t="str">
            <v>6261740641300053</v>
          </cell>
          <cell r="AC190">
            <v>33665</v>
          </cell>
          <cell r="AD190">
            <v>0</v>
          </cell>
        </row>
        <row r="191">
          <cell r="A191" t="str">
            <v>197303202022212001</v>
          </cell>
          <cell r="B191" t="str">
            <v>BARIAH, S.Ag.</v>
          </cell>
          <cell r="C191">
            <v>1</v>
          </cell>
          <cell r="D191">
            <v>2</v>
          </cell>
          <cell r="E191">
            <v>2966500</v>
          </cell>
          <cell r="F191">
            <v>415310</v>
          </cell>
          <cell r="G191">
            <v>0</v>
          </cell>
          <cell r="H191">
            <v>185000</v>
          </cell>
          <cell r="I191">
            <v>3566810</v>
          </cell>
          <cell r="J191">
            <v>0</v>
          </cell>
          <cell r="K191">
            <v>900000</v>
          </cell>
          <cell r="M191">
            <v>250000</v>
          </cell>
          <cell r="N191">
            <v>1150000</v>
          </cell>
          <cell r="O191">
            <v>4716810</v>
          </cell>
          <cell r="P191">
            <v>47168</v>
          </cell>
          <cell r="Q191">
            <v>188672</v>
          </cell>
          <cell r="R191">
            <v>35668</v>
          </cell>
          <cell r="S191">
            <v>142672</v>
          </cell>
          <cell r="T191">
            <v>11500</v>
          </cell>
          <cell r="U191">
            <v>46000</v>
          </cell>
          <cell r="V191" t="str">
            <v>SDN BASIRIH 01</v>
          </cell>
          <cell r="W191" t="str">
            <v>0010301120409</v>
          </cell>
          <cell r="X191" t="str">
            <v>6371016003730007</v>
          </cell>
          <cell r="Y191" t="str">
            <v>167320787731000</v>
          </cell>
          <cell r="Z191" t="str">
            <v>S - 01</v>
          </cell>
          <cell r="AA191" t="str">
            <v>2652751654300012</v>
          </cell>
          <cell r="AC191">
            <v>11500</v>
          </cell>
          <cell r="AD191">
            <v>0</v>
          </cell>
        </row>
        <row r="192">
          <cell r="A192" t="str">
            <v>198003062022212006</v>
          </cell>
          <cell r="B192" t="str">
            <v>RAHMAWATI, S.Pd.</v>
          </cell>
          <cell r="C192">
            <v>1</v>
          </cell>
          <cell r="D192">
            <v>1</v>
          </cell>
          <cell r="E192">
            <v>2966500</v>
          </cell>
          <cell r="F192">
            <v>355980</v>
          </cell>
          <cell r="G192">
            <v>0</v>
          </cell>
          <cell r="H192">
            <v>185000</v>
          </cell>
          <cell r="I192">
            <v>3507480</v>
          </cell>
          <cell r="J192">
            <v>0</v>
          </cell>
          <cell r="K192">
            <v>900000</v>
          </cell>
          <cell r="M192">
            <v>250000</v>
          </cell>
          <cell r="N192">
            <v>1150000</v>
          </cell>
          <cell r="O192">
            <v>4657480</v>
          </cell>
          <cell r="P192">
            <v>46575</v>
          </cell>
          <cell r="Q192">
            <v>186300</v>
          </cell>
          <cell r="R192">
            <v>35075</v>
          </cell>
          <cell r="S192">
            <v>140300</v>
          </cell>
          <cell r="T192">
            <v>11500</v>
          </cell>
          <cell r="U192">
            <v>46000</v>
          </cell>
          <cell r="V192" t="str">
            <v>SDN BASIRIH 01</v>
          </cell>
          <cell r="W192" t="str">
            <v>0010301410365</v>
          </cell>
          <cell r="X192" t="str">
            <v>6371044603800007</v>
          </cell>
          <cell r="Y192" t="str">
            <v>167320225731000</v>
          </cell>
          <cell r="Z192" t="str">
            <v>S - 01</v>
          </cell>
          <cell r="AA192" t="str">
            <v>0935758659300062</v>
          </cell>
          <cell r="AC192">
            <v>11500</v>
          </cell>
          <cell r="AD192">
            <v>0</v>
          </cell>
        </row>
        <row r="193">
          <cell r="A193" t="str">
            <v>198605102022212021</v>
          </cell>
          <cell r="B193" t="str">
            <v>FITRIANI, S.Pd.</v>
          </cell>
          <cell r="C193">
            <v>1</v>
          </cell>
          <cell r="D193">
            <v>2</v>
          </cell>
          <cell r="E193">
            <v>2966500</v>
          </cell>
          <cell r="F193">
            <v>415310</v>
          </cell>
          <cell r="G193">
            <v>0</v>
          </cell>
          <cell r="H193">
            <v>185000</v>
          </cell>
          <cell r="I193">
            <v>3566810</v>
          </cell>
          <cell r="J193">
            <v>0</v>
          </cell>
          <cell r="K193">
            <v>900000</v>
          </cell>
          <cell r="M193">
            <v>250000</v>
          </cell>
          <cell r="N193">
            <v>1150000</v>
          </cell>
          <cell r="O193">
            <v>4716810</v>
          </cell>
          <cell r="P193">
            <v>47168</v>
          </cell>
          <cell r="Q193">
            <v>188672</v>
          </cell>
          <cell r="R193">
            <v>35668</v>
          </cell>
          <cell r="S193">
            <v>142672</v>
          </cell>
          <cell r="T193">
            <v>11500</v>
          </cell>
          <cell r="U193">
            <v>46000</v>
          </cell>
          <cell r="V193" t="str">
            <v>SDN BASIRIH 01</v>
          </cell>
          <cell r="W193" t="str">
            <v>0010301410324</v>
          </cell>
          <cell r="X193" t="str">
            <v>6371025005860008</v>
          </cell>
          <cell r="Y193" t="str">
            <v>167456060731000</v>
          </cell>
          <cell r="Z193" t="str">
            <v>S - 01</v>
          </cell>
          <cell r="AA193" t="str">
            <v>0842764665130242</v>
          </cell>
          <cell r="AC193">
            <v>11500</v>
          </cell>
          <cell r="AD193">
            <v>0</v>
          </cell>
        </row>
        <row r="194">
          <cell r="A194" t="str">
            <v>199002042022211004</v>
          </cell>
          <cell r="B194" t="str">
            <v>HERY RAHFANI, S. Pd</v>
          </cell>
          <cell r="C194">
            <v>1</v>
          </cell>
          <cell r="D194">
            <v>1</v>
          </cell>
          <cell r="E194">
            <v>2966500</v>
          </cell>
          <cell r="F194">
            <v>355980</v>
          </cell>
          <cell r="G194">
            <v>0</v>
          </cell>
          <cell r="H194">
            <v>185000</v>
          </cell>
          <cell r="I194">
            <v>3507480</v>
          </cell>
          <cell r="J194">
            <v>0</v>
          </cell>
          <cell r="K194">
            <v>900000</v>
          </cell>
          <cell r="M194">
            <v>250000</v>
          </cell>
          <cell r="N194">
            <v>1150000</v>
          </cell>
          <cell r="O194">
            <v>4657480</v>
          </cell>
          <cell r="P194">
            <v>46575</v>
          </cell>
          <cell r="Q194">
            <v>186300</v>
          </cell>
          <cell r="R194">
            <v>35075</v>
          </cell>
          <cell r="S194">
            <v>140300</v>
          </cell>
          <cell r="T194">
            <v>11500</v>
          </cell>
          <cell r="U194">
            <v>46000</v>
          </cell>
          <cell r="V194" t="str">
            <v>SDN BASIRIH 04</v>
          </cell>
          <cell r="W194" t="str">
            <v>0430319032597</v>
          </cell>
          <cell r="X194" t="str">
            <v>6304050402900006</v>
          </cell>
          <cell r="Y194" t="str">
            <v>843146820731000</v>
          </cell>
          <cell r="Z194" t="str">
            <v>S - 02</v>
          </cell>
          <cell r="AA194" t="str">
            <v>8536768669130082</v>
          </cell>
          <cell r="AC194">
            <v>11500</v>
          </cell>
          <cell r="AD194">
            <v>0</v>
          </cell>
        </row>
        <row r="195">
          <cell r="A195" t="str">
            <v>199108012022211004</v>
          </cell>
          <cell r="B195" t="str">
            <v>M. JAKARIA ANDY SAPUTRA, S.Pd</v>
          </cell>
          <cell r="C195">
            <v>1</v>
          </cell>
          <cell r="D195">
            <v>1</v>
          </cell>
          <cell r="E195">
            <v>2966500</v>
          </cell>
          <cell r="F195">
            <v>355980</v>
          </cell>
          <cell r="G195">
            <v>0</v>
          </cell>
          <cell r="H195">
            <v>185000</v>
          </cell>
          <cell r="I195">
            <v>3507480</v>
          </cell>
          <cell r="J195">
            <v>0</v>
          </cell>
          <cell r="K195">
            <v>900000</v>
          </cell>
          <cell r="M195">
            <v>250000</v>
          </cell>
          <cell r="N195">
            <v>1150000</v>
          </cell>
          <cell r="O195">
            <v>4657480</v>
          </cell>
          <cell r="P195">
            <v>46575</v>
          </cell>
          <cell r="Q195">
            <v>186300</v>
          </cell>
          <cell r="R195">
            <v>35075</v>
          </cell>
          <cell r="S195">
            <v>140300</v>
          </cell>
          <cell r="T195">
            <v>11500</v>
          </cell>
          <cell r="U195">
            <v>46000</v>
          </cell>
          <cell r="V195" t="str">
            <v>SDN BASIRIH 04</v>
          </cell>
          <cell r="W195" t="str">
            <v>0370319018576</v>
          </cell>
          <cell r="X195" t="str">
            <v>6371010108910011</v>
          </cell>
          <cell r="Y195" t="str">
            <v>843327297731000</v>
          </cell>
          <cell r="Z195" t="str">
            <v>S - 02</v>
          </cell>
          <cell r="AA195" t="str">
            <v>1233769670130063</v>
          </cell>
          <cell r="AC195">
            <v>11500</v>
          </cell>
          <cell r="AD195">
            <v>0</v>
          </cell>
        </row>
        <row r="196">
          <cell r="A196" t="str">
            <v>198212082022212016</v>
          </cell>
          <cell r="B196" t="str">
            <v>MADE YUDHIANTINI, S.Pd</v>
          </cell>
          <cell r="C196">
            <v>1</v>
          </cell>
          <cell r="D196">
            <v>2</v>
          </cell>
          <cell r="E196">
            <v>2966500</v>
          </cell>
          <cell r="F196">
            <v>415310</v>
          </cell>
          <cell r="G196">
            <v>0</v>
          </cell>
          <cell r="H196">
            <v>185000</v>
          </cell>
          <cell r="I196">
            <v>3566810</v>
          </cell>
          <cell r="J196">
            <v>0</v>
          </cell>
          <cell r="K196">
            <v>900000</v>
          </cell>
          <cell r="M196">
            <v>250000</v>
          </cell>
          <cell r="N196">
            <v>1150000</v>
          </cell>
          <cell r="O196">
            <v>4716810</v>
          </cell>
          <cell r="P196">
            <v>47168</v>
          </cell>
          <cell r="Q196">
            <v>188672</v>
          </cell>
          <cell r="R196">
            <v>35668</v>
          </cell>
          <cell r="S196">
            <v>142672</v>
          </cell>
          <cell r="T196">
            <v>11500</v>
          </cell>
          <cell r="U196">
            <v>46000</v>
          </cell>
          <cell r="V196" t="str">
            <v>SDN BASIRIH 05</v>
          </cell>
          <cell r="W196" t="str">
            <v>0010301117475</v>
          </cell>
          <cell r="X196" t="str">
            <v>6371034812820012</v>
          </cell>
          <cell r="Y196" t="str">
            <v>167251164731000</v>
          </cell>
          <cell r="Z196" t="str">
            <v>S - 03</v>
          </cell>
          <cell r="AA196" t="str">
            <v>6144760661300093</v>
          </cell>
          <cell r="AC196">
            <v>11500</v>
          </cell>
          <cell r="AD196">
            <v>0</v>
          </cell>
        </row>
        <row r="197">
          <cell r="A197" t="str">
            <v>198904292022212010</v>
          </cell>
          <cell r="B197" t="str">
            <v>NORHELIYANA HASANAH, S.Pd</v>
          </cell>
          <cell r="C197">
            <v>1</v>
          </cell>
          <cell r="D197">
            <v>2</v>
          </cell>
          <cell r="E197">
            <v>2966500</v>
          </cell>
          <cell r="F197">
            <v>415310</v>
          </cell>
          <cell r="G197">
            <v>0</v>
          </cell>
          <cell r="H197">
            <v>185000</v>
          </cell>
          <cell r="I197">
            <v>3566810</v>
          </cell>
          <cell r="J197">
            <v>0</v>
          </cell>
          <cell r="K197">
            <v>400000</v>
          </cell>
          <cell r="L197">
            <v>2966500</v>
          </cell>
          <cell r="N197">
            <v>3366500</v>
          </cell>
          <cell r="O197">
            <v>6933310</v>
          </cell>
          <cell r="P197">
            <v>69333</v>
          </cell>
          <cell r="Q197">
            <v>277332</v>
          </cell>
          <cell r="R197">
            <v>35668</v>
          </cell>
          <cell r="S197">
            <v>142672</v>
          </cell>
          <cell r="T197">
            <v>33665</v>
          </cell>
          <cell r="U197">
            <v>134660</v>
          </cell>
          <cell r="V197" t="str">
            <v>SDN BASIRIH 05</v>
          </cell>
          <cell r="W197" t="str">
            <v>3200517888</v>
          </cell>
          <cell r="X197" t="str">
            <v>6371036904890007</v>
          </cell>
          <cell r="Y197" t="str">
            <v>167704196731000</v>
          </cell>
          <cell r="Z197" t="str">
            <v>S - 03</v>
          </cell>
          <cell r="AA197" t="str">
            <v>0761767668130112</v>
          </cell>
          <cell r="AC197">
            <v>33665</v>
          </cell>
          <cell r="AD197">
            <v>0</v>
          </cell>
        </row>
        <row r="198">
          <cell r="A198" t="str">
            <v>199112162022212007</v>
          </cell>
          <cell r="B198" t="str">
            <v>SYARIFAH HANIAH, S.Pd</v>
          </cell>
          <cell r="C198">
            <v>1</v>
          </cell>
          <cell r="D198">
            <v>1</v>
          </cell>
          <cell r="E198">
            <v>2966500</v>
          </cell>
          <cell r="F198">
            <v>355980</v>
          </cell>
          <cell r="G198">
            <v>0</v>
          </cell>
          <cell r="H198">
            <v>185000</v>
          </cell>
          <cell r="I198">
            <v>3507480</v>
          </cell>
          <cell r="J198">
            <v>0</v>
          </cell>
          <cell r="K198">
            <v>900000</v>
          </cell>
          <cell r="M198">
            <v>250000</v>
          </cell>
          <cell r="N198">
            <v>1150000</v>
          </cell>
          <cell r="O198">
            <v>4657480</v>
          </cell>
          <cell r="P198">
            <v>46575</v>
          </cell>
          <cell r="Q198">
            <v>186300</v>
          </cell>
          <cell r="R198">
            <v>35075</v>
          </cell>
          <cell r="S198">
            <v>140300</v>
          </cell>
          <cell r="T198">
            <v>11500</v>
          </cell>
          <cell r="U198">
            <v>46000</v>
          </cell>
          <cell r="V198" t="str">
            <v>SDN BASIRIH 05</v>
          </cell>
          <cell r="W198" t="str">
            <v>3200522701</v>
          </cell>
          <cell r="X198" t="str">
            <v>6371015612910003</v>
          </cell>
          <cell r="Y198" t="str">
            <v>159704832731000</v>
          </cell>
          <cell r="Z198" t="str">
            <v>S - 03</v>
          </cell>
          <cell r="AA198" t="str">
            <v>3548769670230203</v>
          </cell>
          <cell r="AC198">
            <v>11500</v>
          </cell>
          <cell r="AD198">
            <v>0</v>
          </cell>
        </row>
        <row r="199">
          <cell r="A199" t="str">
            <v>199302252022212010</v>
          </cell>
          <cell r="B199" t="str">
            <v>RATIH RAMADIANI, S.Pd</v>
          </cell>
          <cell r="C199">
            <v>1</v>
          </cell>
          <cell r="D199">
            <v>0</v>
          </cell>
          <cell r="E199">
            <v>2966500</v>
          </cell>
          <cell r="F199">
            <v>296650</v>
          </cell>
          <cell r="G199">
            <v>0</v>
          </cell>
          <cell r="H199">
            <v>185000</v>
          </cell>
          <cell r="I199">
            <v>3448150</v>
          </cell>
          <cell r="J199">
            <v>0</v>
          </cell>
          <cell r="K199">
            <v>900000</v>
          </cell>
          <cell r="M199">
            <v>250000</v>
          </cell>
          <cell r="N199">
            <v>1150000</v>
          </cell>
          <cell r="O199">
            <v>4598150</v>
          </cell>
          <cell r="P199">
            <v>45982</v>
          </cell>
          <cell r="Q199">
            <v>183928</v>
          </cell>
          <cell r="R199">
            <v>34482</v>
          </cell>
          <cell r="S199">
            <v>137928</v>
          </cell>
          <cell r="T199">
            <v>11500</v>
          </cell>
          <cell r="U199">
            <v>46000</v>
          </cell>
          <cell r="V199" t="str">
            <v>SDN BASIRIH 05</v>
          </cell>
          <cell r="W199" t="str">
            <v>0010301102553</v>
          </cell>
          <cell r="X199" t="str">
            <v>6371016502930003</v>
          </cell>
          <cell r="Y199" t="str">
            <v>867328312736000</v>
          </cell>
          <cell r="Z199" t="str">
            <v>S - 03</v>
          </cell>
          <cell r="AA199" t="str">
            <v>0557771672130032</v>
          </cell>
          <cell r="AC199">
            <v>11500</v>
          </cell>
          <cell r="AD199">
            <v>0</v>
          </cell>
        </row>
        <row r="200">
          <cell r="A200" t="str">
            <v>199501242022212001</v>
          </cell>
          <cell r="B200" t="str">
            <v>NIA BUDIARTI YOLLANDASARI, S.Pd.</v>
          </cell>
          <cell r="C200">
            <v>1</v>
          </cell>
          <cell r="D200">
            <v>1</v>
          </cell>
          <cell r="E200">
            <v>2966500</v>
          </cell>
          <cell r="F200">
            <v>355980</v>
          </cell>
          <cell r="G200">
            <v>0</v>
          </cell>
          <cell r="H200">
            <v>185000</v>
          </cell>
          <cell r="I200">
            <v>3507480</v>
          </cell>
          <cell r="J200">
            <v>0</v>
          </cell>
          <cell r="K200">
            <v>0</v>
          </cell>
          <cell r="M200">
            <v>0</v>
          </cell>
          <cell r="N200">
            <v>0</v>
          </cell>
          <cell r="O200">
            <v>3507480</v>
          </cell>
          <cell r="P200">
            <v>35075</v>
          </cell>
          <cell r="Q200">
            <v>140300</v>
          </cell>
          <cell r="R200">
            <v>35075</v>
          </cell>
          <cell r="S200">
            <v>140300</v>
          </cell>
          <cell r="T200">
            <v>0</v>
          </cell>
          <cell r="U200">
            <v>0</v>
          </cell>
          <cell r="V200" t="str">
            <v>SDN BASIRIH 05</v>
          </cell>
          <cell r="W200" t="str">
            <v>0200309037993</v>
          </cell>
          <cell r="X200" t="str">
            <v>6371016401950001</v>
          </cell>
          <cell r="Y200" t="str">
            <v>923388987736000</v>
          </cell>
          <cell r="Z200" t="str">
            <v>S - 03</v>
          </cell>
          <cell r="AA200" t="str">
            <v>7456773674130012</v>
          </cell>
          <cell r="AC200">
            <v>11500</v>
          </cell>
          <cell r="AD200">
            <v>-11500</v>
          </cell>
        </row>
        <row r="201">
          <cell r="A201" t="str">
            <v>199609282022212002</v>
          </cell>
          <cell r="B201" t="str">
            <v>REZKI NADYYA, S.Pd</v>
          </cell>
          <cell r="C201">
            <v>1</v>
          </cell>
          <cell r="D201">
            <v>0</v>
          </cell>
          <cell r="E201">
            <v>2966500</v>
          </cell>
          <cell r="F201">
            <v>296650</v>
          </cell>
          <cell r="G201">
            <v>0</v>
          </cell>
          <cell r="H201">
            <v>185000</v>
          </cell>
          <cell r="I201">
            <v>3448150</v>
          </cell>
          <cell r="J201">
            <v>0</v>
          </cell>
          <cell r="K201">
            <v>900000</v>
          </cell>
          <cell r="M201">
            <v>250000</v>
          </cell>
          <cell r="N201">
            <v>1150000</v>
          </cell>
          <cell r="O201">
            <v>4598150</v>
          </cell>
          <cell r="P201">
            <v>45982</v>
          </cell>
          <cell r="Q201">
            <v>183928</v>
          </cell>
          <cell r="R201">
            <v>34482</v>
          </cell>
          <cell r="S201">
            <v>137928</v>
          </cell>
          <cell r="T201">
            <v>11500</v>
          </cell>
          <cell r="U201">
            <v>46000</v>
          </cell>
          <cell r="V201" t="str">
            <v>SDN BASIRIH 05</v>
          </cell>
          <cell r="W201" t="str">
            <v>3200522663</v>
          </cell>
          <cell r="X201" t="str">
            <v>6371036809960005</v>
          </cell>
          <cell r="Y201" t="str">
            <v>635828312731000</v>
          </cell>
          <cell r="Z201" t="str">
            <v>S - 03</v>
          </cell>
          <cell r="AA201" t="str">
            <v>8260774675230043</v>
          </cell>
          <cell r="AC201">
            <v>11500</v>
          </cell>
          <cell r="AD201">
            <v>0</v>
          </cell>
        </row>
        <row r="202">
          <cell r="A202" t="str">
            <v>199807052022212004</v>
          </cell>
          <cell r="B202" t="str">
            <v>SYARIFAH INNAYAH, S.Pd</v>
          </cell>
          <cell r="C202">
            <v>0</v>
          </cell>
          <cell r="D202">
            <v>0</v>
          </cell>
          <cell r="E202">
            <v>2966500</v>
          </cell>
          <cell r="F202">
            <v>0</v>
          </cell>
          <cell r="G202">
            <v>0</v>
          </cell>
          <cell r="H202">
            <v>185000</v>
          </cell>
          <cell r="I202">
            <v>3151500</v>
          </cell>
          <cell r="J202">
            <v>0</v>
          </cell>
          <cell r="K202">
            <v>900000</v>
          </cell>
          <cell r="M202">
            <v>250000</v>
          </cell>
          <cell r="N202">
            <v>1150000</v>
          </cell>
          <cell r="O202">
            <v>4301500</v>
          </cell>
          <cell r="P202">
            <v>43015</v>
          </cell>
          <cell r="Q202">
            <v>172060</v>
          </cell>
          <cell r="R202">
            <v>31515</v>
          </cell>
          <cell r="S202">
            <v>126060</v>
          </cell>
          <cell r="T202">
            <v>11500</v>
          </cell>
          <cell r="U202">
            <v>46000</v>
          </cell>
          <cell r="V202" t="str">
            <v>SDN BASIRIH 05</v>
          </cell>
          <cell r="W202" t="str">
            <v>3200513206</v>
          </cell>
          <cell r="X202" t="str">
            <v>6371014507980007</v>
          </cell>
          <cell r="Y202" t="str">
            <v>630438695731000</v>
          </cell>
          <cell r="Z202" t="str">
            <v>S - 03</v>
          </cell>
          <cell r="AA202" t="str">
            <v>1037776677230033</v>
          </cell>
          <cell r="AC202">
            <v>11500</v>
          </cell>
          <cell r="AD202">
            <v>0</v>
          </cell>
        </row>
        <row r="203">
          <cell r="A203" t="str">
            <v>199103052022211006</v>
          </cell>
          <cell r="B203" t="str">
            <v>MUHAMMAD ARIFIN, S.Pd</v>
          </cell>
          <cell r="C203">
            <v>0</v>
          </cell>
          <cell r="D203">
            <v>0</v>
          </cell>
          <cell r="E203">
            <v>2966500</v>
          </cell>
          <cell r="F203">
            <v>0</v>
          </cell>
          <cell r="G203">
            <v>0</v>
          </cell>
          <cell r="H203">
            <v>185000</v>
          </cell>
          <cell r="I203">
            <v>3151500</v>
          </cell>
          <cell r="J203">
            <v>0</v>
          </cell>
          <cell r="K203">
            <v>900000</v>
          </cell>
          <cell r="M203">
            <v>250000</v>
          </cell>
          <cell r="N203">
            <v>1150000</v>
          </cell>
          <cell r="O203">
            <v>4301500</v>
          </cell>
          <cell r="P203">
            <v>43015</v>
          </cell>
          <cell r="Q203">
            <v>172060</v>
          </cell>
          <cell r="R203">
            <v>31515</v>
          </cell>
          <cell r="S203">
            <v>126060</v>
          </cell>
          <cell r="T203">
            <v>11500</v>
          </cell>
          <cell r="U203">
            <v>46000</v>
          </cell>
          <cell r="V203" t="str">
            <v>SDN BASIRIH 08</v>
          </cell>
          <cell r="W203" t="str">
            <v>3200514229</v>
          </cell>
          <cell r="X203" t="str">
            <v>6308030503910004</v>
          </cell>
          <cell r="Y203" t="str">
            <v>721025310731000</v>
          </cell>
          <cell r="Z203" t="str">
            <v>S - 04</v>
          </cell>
          <cell r="AA203" t="str">
            <v>6637769670130112</v>
          </cell>
          <cell r="AC203">
            <v>11500</v>
          </cell>
          <cell r="AD203">
            <v>0</v>
          </cell>
        </row>
        <row r="204">
          <cell r="A204" t="str">
            <v>199204262022212007</v>
          </cell>
          <cell r="B204" t="str">
            <v>SITI LATIFAH, S.Pd</v>
          </cell>
          <cell r="C204">
            <v>1</v>
          </cell>
          <cell r="D204">
            <v>1</v>
          </cell>
          <cell r="E204">
            <v>2966500</v>
          </cell>
          <cell r="F204">
            <v>355980</v>
          </cell>
          <cell r="G204">
            <v>0</v>
          </cell>
          <cell r="H204">
            <v>185000</v>
          </cell>
          <cell r="I204">
            <v>3507480</v>
          </cell>
          <cell r="J204">
            <v>0</v>
          </cell>
          <cell r="K204">
            <v>900000</v>
          </cell>
          <cell r="M204">
            <v>250000</v>
          </cell>
          <cell r="N204">
            <v>1150000</v>
          </cell>
          <cell r="O204">
            <v>4657480</v>
          </cell>
          <cell r="P204">
            <v>46575</v>
          </cell>
          <cell r="Q204">
            <v>186300</v>
          </cell>
          <cell r="R204">
            <v>35075</v>
          </cell>
          <cell r="S204">
            <v>140300</v>
          </cell>
          <cell r="T204">
            <v>11500</v>
          </cell>
          <cell r="U204">
            <v>46000</v>
          </cell>
          <cell r="V204" t="str">
            <v>SDN BASIRIH 08</v>
          </cell>
          <cell r="W204" t="str">
            <v>0010301410405</v>
          </cell>
          <cell r="X204" t="str">
            <v>6371036604920013</v>
          </cell>
          <cell r="Y204" t="str">
            <v>551378102731000</v>
          </cell>
          <cell r="Z204" t="str">
            <v>S - 04</v>
          </cell>
          <cell r="AA204" t="str">
            <v>5758770671130052</v>
          </cell>
          <cell r="AC204">
            <v>11500</v>
          </cell>
          <cell r="AD204">
            <v>0</v>
          </cell>
        </row>
        <row r="205">
          <cell r="A205" t="str">
            <v>199411212022212005</v>
          </cell>
          <cell r="B205" t="str">
            <v>DARA TANAFFASA, S.Pd., Gr.</v>
          </cell>
          <cell r="C205">
            <v>0</v>
          </cell>
          <cell r="D205">
            <v>0</v>
          </cell>
          <cell r="E205">
            <v>2966500</v>
          </cell>
          <cell r="F205">
            <v>0</v>
          </cell>
          <cell r="G205">
            <v>0</v>
          </cell>
          <cell r="H205">
            <v>185000</v>
          </cell>
          <cell r="I205">
            <v>3151500</v>
          </cell>
          <cell r="J205">
            <v>0</v>
          </cell>
          <cell r="K205">
            <v>400000</v>
          </cell>
          <cell r="L205">
            <v>2966500</v>
          </cell>
          <cell r="N205">
            <v>3366500</v>
          </cell>
          <cell r="O205">
            <v>6518000</v>
          </cell>
          <cell r="P205">
            <v>65180</v>
          </cell>
          <cell r="Q205">
            <v>260720</v>
          </cell>
          <cell r="R205">
            <v>31515</v>
          </cell>
          <cell r="S205">
            <v>126060</v>
          </cell>
          <cell r="T205">
            <v>33665</v>
          </cell>
          <cell r="U205">
            <v>134660</v>
          </cell>
          <cell r="V205" t="str">
            <v>SDN BASIRIH 08</v>
          </cell>
          <cell r="W205" t="str">
            <v>0200309037571</v>
          </cell>
          <cell r="X205" t="str">
            <v>6371016111940006</v>
          </cell>
          <cell r="Y205" t="str">
            <v>950408948736000</v>
          </cell>
          <cell r="Z205" t="str">
            <v>S - 04</v>
          </cell>
          <cell r="AA205" t="str">
            <v>8453772673230143</v>
          </cell>
          <cell r="AC205">
            <v>33665</v>
          </cell>
          <cell r="AD205">
            <v>0</v>
          </cell>
        </row>
        <row r="206">
          <cell r="A206" t="str">
            <v>199510252022212008</v>
          </cell>
          <cell r="B206" t="str">
            <v>ELI DWI ISMAWATI, S.Pd</v>
          </cell>
          <cell r="C206">
            <v>0</v>
          </cell>
          <cell r="D206">
            <v>0</v>
          </cell>
          <cell r="E206">
            <v>2966500</v>
          </cell>
          <cell r="F206">
            <v>0</v>
          </cell>
          <cell r="G206">
            <v>0</v>
          </cell>
          <cell r="H206">
            <v>185000</v>
          </cell>
          <cell r="I206">
            <v>3151500</v>
          </cell>
          <cell r="J206">
            <v>0</v>
          </cell>
          <cell r="K206">
            <v>900000</v>
          </cell>
          <cell r="M206">
            <v>250000</v>
          </cell>
          <cell r="N206">
            <v>1150000</v>
          </cell>
          <cell r="O206">
            <v>4301500</v>
          </cell>
          <cell r="P206">
            <v>43015</v>
          </cell>
          <cell r="Q206">
            <v>172060</v>
          </cell>
          <cell r="R206">
            <v>31515</v>
          </cell>
          <cell r="S206">
            <v>126060</v>
          </cell>
          <cell r="T206">
            <v>11500</v>
          </cell>
          <cell r="U206">
            <v>46000</v>
          </cell>
          <cell r="V206" t="str">
            <v>SDN BASIRIH 08</v>
          </cell>
          <cell r="W206" t="str">
            <v>0310319035405</v>
          </cell>
          <cell r="X206" t="str">
            <v>6301096510950002</v>
          </cell>
          <cell r="Y206" t="str">
            <v>931090344732000</v>
          </cell>
          <cell r="Z206" t="str">
            <v>S - 04</v>
          </cell>
          <cell r="AA206" t="str">
            <v>8357773674230063</v>
          </cell>
          <cell r="AC206">
            <v>11500</v>
          </cell>
          <cell r="AD206">
            <v>0</v>
          </cell>
        </row>
        <row r="207">
          <cell r="A207" t="str">
            <v>199410312022212007</v>
          </cell>
          <cell r="B207" t="str">
            <v>HERLINA SARI, S.Pd.</v>
          </cell>
          <cell r="C207">
            <v>0</v>
          </cell>
          <cell r="D207">
            <v>0</v>
          </cell>
          <cell r="E207">
            <v>2966500</v>
          </cell>
          <cell r="F207">
            <v>0</v>
          </cell>
          <cell r="G207">
            <v>0</v>
          </cell>
          <cell r="H207">
            <v>185000</v>
          </cell>
          <cell r="I207">
            <v>3151500</v>
          </cell>
          <cell r="J207">
            <v>0</v>
          </cell>
          <cell r="K207">
            <v>900000</v>
          </cell>
          <cell r="M207">
            <v>250000</v>
          </cell>
          <cell r="N207">
            <v>1150000</v>
          </cell>
          <cell r="O207">
            <v>4301500</v>
          </cell>
          <cell r="P207">
            <v>43015</v>
          </cell>
          <cell r="Q207">
            <v>172060</v>
          </cell>
          <cell r="R207">
            <v>31515</v>
          </cell>
          <cell r="S207">
            <v>126060</v>
          </cell>
          <cell r="T207">
            <v>11500</v>
          </cell>
          <cell r="U207">
            <v>46000</v>
          </cell>
          <cell r="V207" t="str">
            <v>SDN BASIRIH 10</v>
          </cell>
          <cell r="W207" t="str">
            <v>2000031057</v>
          </cell>
          <cell r="X207" t="str">
            <v>6371017110940007</v>
          </cell>
          <cell r="Y207" t="str">
            <v>843384645731000</v>
          </cell>
          <cell r="Z207" t="str">
            <v>S - 05</v>
          </cell>
          <cell r="AA207" t="str">
            <v>3363772673130023</v>
          </cell>
          <cell r="AC207">
            <v>11500</v>
          </cell>
          <cell r="AD207">
            <v>0</v>
          </cell>
        </row>
        <row r="208">
          <cell r="A208" t="str">
            <v>197602272022211004</v>
          </cell>
          <cell r="B208" t="str">
            <v>NANANG MUJI, S.Pd</v>
          </cell>
          <cell r="C208">
            <v>1</v>
          </cell>
          <cell r="D208">
            <v>2</v>
          </cell>
          <cell r="E208">
            <v>2966500</v>
          </cell>
          <cell r="F208">
            <v>415310</v>
          </cell>
          <cell r="G208">
            <v>0</v>
          </cell>
          <cell r="H208">
            <v>185000</v>
          </cell>
          <cell r="I208">
            <v>3566810</v>
          </cell>
          <cell r="J208">
            <v>0</v>
          </cell>
          <cell r="K208">
            <v>400000</v>
          </cell>
          <cell r="L208">
            <v>2966500</v>
          </cell>
          <cell r="N208">
            <v>3366500</v>
          </cell>
          <cell r="O208">
            <v>6933310</v>
          </cell>
          <cell r="P208">
            <v>69333</v>
          </cell>
          <cell r="Q208">
            <v>277332</v>
          </cell>
          <cell r="R208">
            <v>35668</v>
          </cell>
          <cell r="S208">
            <v>142672</v>
          </cell>
          <cell r="T208">
            <v>33665</v>
          </cell>
          <cell r="U208">
            <v>134660</v>
          </cell>
          <cell r="V208" t="str">
            <v>SDN KELAYAN BARAT 01</v>
          </cell>
          <cell r="W208" t="str">
            <v>0200309008627</v>
          </cell>
          <cell r="X208" t="str">
            <v>6371012702760002</v>
          </cell>
          <cell r="Y208" t="str">
            <v>166624544731000</v>
          </cell>
          <cell r="Z208" t="str">
            <v>S - 06</v>
          </cell>
          <cell r="AA208" t="str">
            <v>7559754656200002</v>
          </cell>
          <cell r="AC208">
            <v>33665</v>
          </cell>
          <cell r="AD208">
            <v>0</v>
          </cell>
        </row>
        <row r="209">
          <cell r="A209" t="str">
            <v>198308212022212013</v>
          </cell>
          <cell r="B209" t="str">
            <v>BARIROH, S.Pd</v>
          </cell>
          <cell r="C209">
            <v>0</v>
          </cell>
          <cell r="D209">
            <v>0</v>
          </cell>
          <cell r="E209">
            <v>2966500</v>
          </cell>
          <cell r="F209">
            <v>0</v>
          </cell>
          <cell r="G209">
            <v>0</v>
          </cell>
          <cell r="H209">
            <v>185000</v>
          </cell>
          <cell r="I209">
            <v>3151500</v>
          </cell>
          <cell r="J209">
            <v>0</v>
          </cell>
          <cell r="K209">
            <v>400000</v>
          </cell>
          <cell r="L209">
            <v>2966500</v>
          </cell>
          <cell r="N209">
            <v>3366500</v>
          </cell>
          <cell r="O209">
            <v>6518000</v>
          </cell>
          <cell r="P209">
            <v>65180</v>
          </cell>
          <cell r="Q209">
            <v>260720</v>
          </cell>
          <cell r="R209">
            <v>31515</v>
          </cell>
          <cell r="S209">
            <v>126060</v>
          </cell>
          <cell r="T209">
            <v>33665</v>
          </cell>
          <cell r="U209">
            <v>134660</v>
          </cell>
          <cell r="V209" t="str">
            <v>SDN KELAYAN BARAT 01</v>
          </cell>
          <cell r="W209" t="str">
            <v>3200514288</v>
          </cell>
          <cell r="X209" t="str">
            <v>6371016108830005</v>
          </cell>
          <cell r="Y209" t="str">
            <v>166058214731000</v>
          </cell>
          <cell r="Z209" t="str">
            <v>S - 06</v>
          </cell>
          <cell r="AA209" t="str">
            <v>7153761662300053</v>
          </cell>
          <cell r="AC209">
            <v>33665</v>
          </cell>
          <cell r="AD209">
            <v>0</v>
          </cell>
        </row>
        <row r="210">
          <cell r="A210" t="str">
            <v>199402052022212011</v>
          </cell>
          <cell r="B210" t="str">
            <v>HUNAFA RAHMATIKA FAUZI, S.Pd.</v>
          </cell>
          <cell r="C210">
            <v>1</v>
          </cell>
          <cell r="D210">
            <v>0</v>
          </cell>
          <cell r="E210">
            <v>2966500</v>
          </cell>
          <cell r="F210">
            <v>296650</v>
          </cell>
          <cell r="G210">
            <v>0</v>
          </cell>
          <cell r="H210">
            <v>185000</v>
          </cell>
          <cell r="I210">
            <v>3448150</v>
          </cell>
          <cell r="J210">
            <v>0</v>
          </cell>
          <cell r="K210">
            <v>900000</v>
          </cell>
          <cell r="M210">
            <v>250000</v>
          </cell>
          <cell r="N210">
            <v>1150000</v>
          </cell>
          <cell r="O210">
            <v>4598150</v>
          </cell>
          <cell r="P210">
            <v>45982</v>
          </cell>
          <cell r="Q210">
            <v>183928</v>
          </cell>
          <cell r="R210">
            <v>34482</v>
          </cell>
          <cell r="S210">
            <v>137928</v>
          </cell>
          <cell r="T210">
            <v>11500</v>
          </cell>
          <cell r="U210">
            <v>46000</v>
          </cell>
          <cell r="V210" t="str">
            <v>SDN KELAYAN BARAT 01</v>
          </cell>
          <cell r="W210" t="str">
            <v>0010301449695</v>
          </cell>
          <cell r="X210" t="str">
            <v>6371014502940003</v>
          </cell>
          <cell r="Y210" t="str">
            <v>167702760731000</v>
          </cell>
          <cell r="Z210" t="str">
            <v>S - 06</v>
          </cell>
          <cell r="AA210" t="str">
            <v>4537772673130022</v>
          </cell>
          <cell r="AC210">
            <v>11500</v>
          </cell>
          <cell r="AD210">
            <v>0</v>
          </cell>
        </row>
        <row r="211">
          <cell r="A211" t="str">
            <v>198312122022211010</v>
          </cell>
          <cell r="B211" t="str">
            <v>SYAHRUJI, S.Pd.I</v>
          </cell>
          <cell r="C211">
            <v>1</v>
          </cell>
          <cell r="D211">
            <v>2</v>
          </cell>
          <cell r="E211">
            <v>2966500</v>
          </cell>
          <cell r="F211">
            <v>415310</v>
          </cell>
          <cell r="G211">
            <v>0</v>
          </cell>
          <cell r="H211">
            <v>185000</v>
          </cell>
          <cell r="I211">
            <v>3566810</v>
          </cell>
          <cell r="J211">
            <v>0</v>
          </cell>
          <cell r="K211">
            <v>400000</v>
          </cell>
          <cell r="L211">
            <v>2966500</v>
          </cell>
          <cell r="N211">
            <v>3366500</v>
          </cell>
          <cell r="O211">
            <v>6933310</v>
          </cell>
          <cell r="P211">
            <v>69333</v>
          </cell>
          <cell r="Q211">
            <v>277332</v>
          </cell>
          <cell r="R211">
            <v>35668</v>
          </cell>
          <cell r="S211">
            <v>142672</v>
          </cell>
          <cell r="T211">
            <v>33665</v>
          </cell>
          <cell r="U211">
            <v>134660</v>
          </cell>
          <cell r="V211" t="str">
            <v>SDN KELAYAN BARAT 02</v>
          </cell>
          <cell r="W211" t="str">
            <v>0160301057373</v>
          </cell>
          <cell r="X211" t="str">
            <v>6371011212830017</v>
          </cell>
          <cell r="Y211" t="str">
            <v>163137946731000</v>
          </cell>
          <cell r="Z211" t="str">
            <v>S - 07</v>
          </cell>
          <cell r="AA211" t="str">
            <v>2544761660110003</v>
          </cell>
          <cell r="AC211">
            <v>33665</v>
          </cell>
          <cell r="AD211">
            <v>0</v>
          </cell>
        </row>
        <row r="212">
          <cell r="A212" t="str">
            <v>198504232022212008</v>
          </cell>
          <cell r="B212" t="str">
            <v>SYAMSIAH, S.Pd.I</v>
          </cell>
          <cell r="C212">
            <v>1</v>
          </cell>
          <cell r="D212">
            <v>2</v>
          </cell>
          <cell r="E212">
            <v>2966500</v>
          </cell>
          <cell r="F212">
            <v>415310</v>
          </cell>
          <cell r="G212">
            <v>0</v>
          </cell>
          <cell r="H212">
            <v>185000</v>
          </cell>
          <cell r="I212">
            <v>3566810</v>
          </cell>
          <cell r="J212">
            <v>0</v>
          </cell>
          <cell r="K212">
            <v>900000</v>
          </cell>
          <cell r="M212">
            <v>250000</v>
          </cell>
          <cell r="N212">
            <v>1150000</v>
          </cell>
          <cell r="O212">
            <v>4716810</v>
          </cell>
          <cell r="P212">
            <v>47168</v>
          </cell>
          <cell r="Q212">
            <v>188672</v>
          </cell>
          <cell r="R212">
            <v>35668</v>
          </cell>
          <cell r="S212">
            <v>142672</v>
          </cell>
          <cell r="T212">
            <v>11500</v>
          </cell>
          <cell r="U212">
            <v>46000</v>
          </cell>
          <cell r="V212" t="str">
            <v>SDN KELAYAN BARAT 02</v>
          </cell>
          <cell r="W212" t="str">
            <v>0010301235140</v>
          </cell>
          <cell r="X212" t="str">
            <v>6371016304850005</v>
          </cell>
          <cell r="Y212" t="str">
            <v>167388388731000</v>
          </cell>
          <cell r="Z212" t="str">
            <v>S - 07</v>
          </cell>
          <cell r="AA212" t="str">
            <v>2755763664210132</v>
          </cell>
          <cell r="AC212">
            <v>11500</v>
          </cell>
          <cell r="AD212">
            <v>0</v>
          </cell>
        </row>
        <row r="213">
          <cell r="A213" t="str">
            <v>199203102022212008</v>
          </cell>
          <cell r="B213" t="str">
            <v>MULTI RIANI, S.Pd</v>
          </cell>
          <cell r="C213">
            <v>1</v>
          </cell>
          <cell r="D213">
            <v>1</v>
          </cell>
          <cell r="E213">
            <v>2966500</v>
          </cell>
          <cell r="F213">
            <v>355980</v>
          </cell>
          <cell r="G213">
            <v>0</v>
          </cell>
          <cell r="H213">
            <v>185000</v>
          </cell>
          <cell r="I213">
            <v>3507480</v>
          </cell>
          <cell r="J213">
            <v>0</v>
          </cell>
          <cell r="K213">
            <v>900000</v>
          </cell>
          <cell r="M213">
            <v>250000</v>
          </cell>
          <cell r="N213">
            <v>1150000</v>
          </cell>
          <cell r="O213">
            <v>4657480</v>
          </cell>
          <cell r="P213">
            <v>46575</v>
          </cell>
          <cell r="Q213">
            <v>186300</v>
          </cell>
          <cell r="R213">
            <v>35075</v>
          </cell>
          <cell r="S213">
            <v>140300</v>
          </cell>
          <cell r="T213">
            <v>11500</v>
          </cell>
          <cell r="U213">
            <v>46000</v>
          </cell>
          <cell r="V213" t="str">
            <v>SDN KELAYAN BARAT 02</v>
          </cell>
          <cell r="W213" t="str">
            <v>0180306056225</v>
          </cell>
          <cell r="X213" t="str">
            <v>6371015003920006</v>
          </cell>
          <cell r="Y213" t="str">
            <v>866886609736000</v>
          </cell>
          <cell r="Z213" t="str">
            <v>S - 07</v>
          </cell>
          <cell r="AA213" t="str">
            <v>5642770671130062</v>
          </cell>
          <cell r="AC213">
            <v>11500</v>
          </cell>
          <cell r="AD213">
            <v>0</v>
          </cell>
        </row>
        <row r="214">
          <cell r="A214" t="str">
            <v>199210022022212008</v>
          </cell>
          <cell r="B214" t="str">
            <v>NURUL FAUZA, S.Pd</v>
          </cell>
          <cell r="C214">
            <v>0</v>
          </cell>
          <cell r="D214">
            <v>0</v>
          </cell>
          <cell r="E214">
            <v>2966500</v>
          </cell>
          <cell r="F214">
            <v>0</v>
          </cell>
          <cell r="G214">
            <v>0</v>
          </cell>
          <cell r="H214">
            <v>185000</v>
          </cell>
          <cell r="I214">
            <v>3151500</v>
          </cell>
          <cell r="J214">
            <v>0</v>
          </cell>
          <cell r="K214">
            <v>900000</v>
          </cell>
          <cell r="M214">
            <v>250000</v>
          </cell>
          <cell r="N214">
            <v>1150000</v>
          </cell>
          <cell r="O214">
            <v>4301500</v>
          </cell>
          <cell r="P214">
            <v>43015</v>
          </cell>
          <cell r="Q214">
            <v>172060</v>
          </cell>
          <cell r="R214">
            <v>31515</v>
          </cell>
          <cell r="S214">
            <v>126060</v>
          </cell>
          <cell r="T214">
            <v>11500</v>
          </cell>
          <cell r="U214">
            <v>46000</v>
          </cell>
          <cell r="V214" t="str">
            <v>SDN KELAYAN BARAT 02</v>
          </cell>
          <cell r="W214" t="str">
            <v>2002773042</v>
          </cell>
          <cell r="X214" t="str">
            <v>6371014210920003</v>
          </cell>
          <cell r="Y214" t="str">
            <v>909685075736000</v>
          </cell>
          <cell r="Z214" t="str">
            <v>S - 07</v>
          </cell>
          <cell r="AA214" t="str">
            <v>7334770671130053</v>
          </cell>
          <cell r="AC214">
            <v>11500</v>
          </cell>
          <cell r="AD214">
            <v>0</v>
          </cell>
        </row>
        <row r="215">
          <cell r="A215" t="str">
            <v>197308052022212003</v>
          </cell>
          <cell r="B215" t="str">
            <v>THAIBAH, S.Ag</v>
          </cell>
          <cell r="C215">
            <v>0</v>
          </cell>
          <cell r="D215">
            <v>0</v>
          </cell>
          <cell r="E215">
            <v>2966500</v>
          </cell>
          <cell r="F215">
            <v>0</v>
          </cell>
          <cell r="G215">
            <v>0</v>
          </cell>
          <cell r="H215">
            <v>185000</v>
          </cell>
          <cell r="I215">
            <v>3151500</v>
          </cell>
          <cell r="J215">
            <v>0</v>
          </cell>
          <cell r="K215">
            <v>400000</v>
          </cell>
          <cell r="L215">
            <v>2966500</v>
          </cell>
          <cell r="N215">
            <v>3366500</v>
          </cell>
          <cell r="O215">
            <v>6518000</v>
          </cell>
          <cell r="P215">
            <v>65180</v>
          </cell>
          <cell r="Q215">
            <v>260720</v>
          </cell>
          <cell r="R215">
            <v>31515</v>
          </cell>
          <cell r="S215">
            <v>126060</v>
          </cell>
          <cell r="T215">
            <v>33665</v>
          </cell>
          <cell r="U215">
            <v>134660</v>
          </cell>
          <cell r="V215" t="str">
            <v>SDN KELAYAN BARAT 03</v>
          </cell>
          <cell r="W215" t="str">
            <v>3200583457</v>
          </cell>
          <cell r="X215" t="str">
            <v>6371024508730011</v>
          </cell>
          <cell r="Y215" t="str">
            <v>163020001731000</v>
          </cell>
          <cell r="Z215" t="str">
            <v>S - 08</v>
          </cell>
          <cell r="AA215" t="str">
            <v>9137751654300003</v>
          </cell>
          <cell r="AC215">
            <v>33665</v>
          </cell>
          <cell r="AD215">
            <v>0</v>
          </cell>
        </row>
        <row r="216">
          <cell r="A216" t="str">
            <v>199002132022212007</v>
          </cell>
          <cell r="B216" t="str">
            <v>UMI SALAMAH, S.Pd</v>
          </cell>
          <cell r="C216">
            <v>1</v>
          </cell>
          <cell r="D216">
            <v>1</v>
          </cell>
          <cell r="E216">
            <v>2966500</v>
          </cell>
          <cell r="F216">
            <v>355980</v>
          </cell>
          <cell r="G216">
            <v>0</v>
          </cell>
          <cell r="H216">
            <v>185000</v>
          </cell>
          <cell r="I216">
            <v>3507480</v>
          </cell>
          <cell r="J216">
            <v>0</v>
          </cell>
          <cell r="K216">
            <v>400000</v>
          </cell>
          <cell r="L216">
            <v>2966500</v>
          </cell>
          <cell r="N216">
            <v>3366500</v>
          </cell>
          <cell r="O216">
            <v>6873980</v>
          </cell>
          <cell r="P216">
            <v>68740</v>
          </cell>
          <cell r="Q216">
            <v>274960</v>
          </cell>
          <cell r="R216">
            <v>35075</v>
          </cell>
          <cell r="S216">
            <v>140300</v>
          </cell>
          <cell r="T216">
            <v>33665</v>
          </cell>
          <cell r="U216">
            <v>134660</v>
          </cell>
          <cell r="V216" t="str">
            <v>SDN KELAYAN BARAT 03</v>
          </cell>
          <cell r="W216" t="str">
            <v>0010301230142</v>
          </cell>
          <cell r="X216" t="str">
            <v>6371025302900008</v>
          </cell>
          <cell r="Y216" t="str">
            <v>167358118731000</v>
          </cell>
          <cell r="Z216" t="str">
            <v>S - 08</v>
          </cell>
          <cell r="AA216" t="str">
            <v>3545768668130092</v>
          </cell>
          <cell r="AC216">
            <v>33665</v>
          </cell>
          <cell r="AD216">
            <v>0</v>
          </cell>
        </row>
        <row r="217">
          <cell r="A217" t="str">
            <v>199509132022211002</v>
          </cell>
          <cell r="B217" t="str">
            <v>PARHAT, S.Pd.</v>
          </cell>
          <cell r="C217">
            <v>1</v>
          </cell>
          <cell r="D217">
            <v>0</v>
          </cell>
          <cell r="E217">
            <v>2966500</v>
          </cell>
          <cell r="F217">
            <v>296650</v>
          </cell>
          <cell r="G217">
            <v>0</v>
          </cell>
          <cell r="H217">
            <v>185000</v>
          </cell>
          <cell r="I217">
            <v>3448150</v>
          </cell>
          <cell r="J217">
            <v>0</v>
          </cell>
          <cell r="K217">
            <v>900000</v>
          </cell>
          <cell r="M217">
            <v>250000</v>
          </cell>
          <cell r="N217">
            <v>1150000</v>
          </cell>
          <cell r="O217">
            <v>4598150</v>
          </cell>
          <cell r="P217">
            <v>45982</v>
          </cell>
          <cell r="Q217">
            <v>183928</v>
          </cell>
          <cell r="R217">
            <v>34482</v>
          </cell>
          <cell r="S217">
            <v>137928</v>
          </cell>
          <cell r="T217">
            <v>11500</v>
          </cell>
          <cell r="U217">
            <v>46000</v>
          </cell>
          <cell r="V217" t="str">
            <v>SDN KELAYAN BARAT 03</v>
          </cell>
          <cell r="W217" t="str">
            <v>3200582631</v>
          </cell>
          <cell r="X217" t="str">
            <v>6308101309950002</v>
          </cell>
          <cell r="Y217" t="str">
            <v>410232276736000</v>
          </cell>
          <cell r="Z217" t="str">
            <v>S - 08</v>
          </cell>
          <cell r="AA217" t="str">
            <v>8245773674130023</v>
          </cell>
          <cell r="AC217">
            <v>11500</v>
          </cell>
          <cell r="AD217">
            <v>0</v>
          </cell>
        </row>
        <row r="218">
          <cell r="A218" t="str">
            <v>199610172022212003</v>
          </cell>
          <cell r="B218" t="str">
            <v>NAINA ELIYANI, S.Pd</v>
          </cell>
          <cell r="C218">
            <v>1</v>
          </cell>
          <cell r="D218">
            <v>1</v>
          </cell>
          <cell r="E218">
            <v>2966500</v>
          </cell>
          <cell r="F218">
            <v>355980</v>
          </cell>
          <cell r="G218">
            <v>0</v>
          </cell>
          <cell r="H218">
            <v>185000</v>
          </cell>
          <cell r="I218">
            <v>3507480</v>
          </cell>
          <cell r="J218">
            <v>0</v>
          </cell>
          <cell r="K218">
            <v>900000</v>
          </cell>
          <cell r="M218">
            <v>250000</v>
          </cell>
          <cell r="N218">
            <v>1150000</v>
          </cell>
          <cell r="O218">
            <v>4657480</v>
          </cell>
          <cell r="P218">
            <v>46575</v>
          </cell>
          <cell r="Q218">
            <v>186300</v>
          </cell>
          <cell r="R218">
            <v>35075</v>
          </cell>
          <cell r="S218">
            <v>140300</v>
          </cell>
          <cell r="T218">
            <v>11500</v>
          </cell>
          <cell r="U218">
            <v>46000</v>
          </cell>
          <cell r="V218" t="str">
            <v>SDN KELAYAN BARAT 03</v>
          </cell>
          <cell r="W218" t="str">
            <v>0370319013139</v>
          </cell>
          <cell r="X218" t="str">
            <v>6371015710960005</v>
          </cell>
          <cell r="Y218" t="str">
            <v>937420032736000</v>
          </cell>
          <cell r="Z218" t="str">
            <v>S - 08</v>
          </cell>
          <cell r="AA218" t="str">
            <v>3349774675230053</v>
          </cell>
          <cell r="AC218">
            <v>11500</v>
          </cell>
          <cell r="AD218">
            <v>0</v>
          </cell>
        </row>
        <row r="219">
          <cell r="A219" t="str">
            <v>199703012022211001</v>
          </cell>
          <cell r="B219" t="str">
            <v>MUHAMMAD IHSAN, S.Pd</v>
          </cell>
          <cell r="C219">
            <v>1</v>
          </cell>
          <cell r="D219">
            <v>0</v>
          </cell>
          <cell r="E219">
            <v>2966500</v>
          </cell>
          <cell r="F219">
            <v>296650</v>
          </cell>
          <cell r="G219">
            <v>0</v>
          </cell>
          <cell r="H219">
            <v>185000</v>
          </cell>
          <cell r="I219">
            <v>3448150</v>
          </cell>
          <cell r="J219">
            <v>0</v>
          </cell>
          <cell r="K219">
            <v>900000</v>
          </cell>
          <cell r="M219">
            <v>250000</v>
          </cell>
          <cell r="N219">
            <v>1150000</v>
          </cell>
          <cell r="O219">
            <v>4598150</v>
          </cell>
          <cell r="P219">
            <v>45982</v>
          </cell>
          <cell r="Q219">
            <v>183928</v>
          </cell>
          <cell r="R219">
            <v>34482</v>
          </cell>
          <cell r="S219">
            <v>137928</v>
          </cell>
          <cell r="T219">
            <v>11500</v>
          </cell>
          <cell r="U219">
            <v>46000</v>
          </cell>
          <cell r="V219" t="str">
            <v>SDN KELAYAN BARAT 03</v>
          </cell>
          <cell r="W219" t="str">
            <v>3200517643</v>
          </cell>
          <cell r="X219" t="str">
            <v>6371020103970009</v>
          </cell>
          <cell r="Y219" t="str">
            <v>960510410736000</v>
          </cell>
          <cell r="Z219" t="str">
            <v>S - 08</v>
          </cell>
          <cell r="AA219" t="str">
            <v>4633775676130002</v>
          </cell>
          <cell r="AC219">
            <v>11500</v>
          </cell>
          <cell r="AD219">
            <v>0</v>
          </cell>
        </row>
        <row r="220">
          <cell r="A220" t="str">
            <v>199804282022212003</v>
          </cell>
          <cell r="B220" t="str">
            <v>AULIA RAHMAH, S.Pd</v>
          </cell>
          <cell r="C220">
            <v>0</v>
          </cell>
          <cell r="D220">
            <v>0</v>
          </cell>
          <cell r="E220">
            <v>2966500</v>
          </cell>
          <cell r="F220">
            <v>0</v>
          </cell>
          <cell r="G220">
            <v>0</v>
          </cell>
          <cell r="H220">
            <v>185000</v>
          </cell>
          <cell r="I220">
            <v>3151500</v>
          </cell>
          <cell r="J220">
            <v>0</v>
          </cell>
          <cell r="K220">
            <v>900000</v>
          </cell>
          <cell r="M220">
            <v>250000</v>
          </cell>
          <cell r="N220">
            <v>1150000</v>
          </cell>
          <cell r="O220">
            <v>4301500</v>
          </cell>
          <cell r="P220">
            <v>43015</v>
          </cell>
          <cell r="Q220">
            <v>172060</v>
          </cell>
          <cell r="R220">
            <v>31515</v>
          </cell>
          <cell r="S220">
            <v>126060</v>
          </cell>
          <cell r="T220">
            <v>11500</v>
          </cell>
          <cell r="U220">
            <v>46000</v>
          </cell>
          <cell r="V220" t="str">
            <v>SDN KELAYAN BARAT 03</v>
          </cell>
          <cell r="W220" t="str">
            <v>3200511149</v>
          </cell>
          <cell r="X220" t="str">
            <v>6371016802980012</v>
          </cell>
          <cell r="Y220" t="str">
            <v>430081455731000</v>
          </cell>
          <cell r="Z220" t="str">
            <v>S - 08</v>
          </cell>
          <cell r="AA220" t="str">
            <v>3760776677230022</v>
          </cell>
          <cell r="AC220">
            <v>11500</v>
          </cell>
          <cell r="AD220">
            <v>0</v>
          </cell>
        </row>
        <row r="221">
          <cell r="A221" t="str">
            <v>198809112022212007</v>
          </cell>
          <cell r="B221" t="str">
            <v>ASIAH, S.Pd.I</v>
          </cell>
          <cell r="C221">
            <v>1</v>
          </cell>
          <cell r="D221">
            <v>0</v>
          </cell>
          <cell r="E221">
            <v>2966500</v>
          </cell>
          <cell r="F221">
            <v>296650</v>
          </cell>
          <cell r="G221">
            <v>0</v>
          </cell>
          <cell r="H221">
            <v>185000</v>
          </cell>
          <cell r="I221">
            <v>3448150</v>
          </cell>
          <cell r="J221">
            <v>0</v>
          </cell>
          <cell r="K221">
            <v>400000</v>
          </cell>
          <cell r="L221">
            <v>2966500</v>
          </cell>
          <cell r="N221">
            <v>3366500</v>
          </cell>
          <cell r="O221">
            <v>6814650</v>
          </cell>
          <cell r="P221">
            <v>68147</v>
          </cell>
          <cell r="Q221">
            <v>272588</v>
          </cell>
          <cell r="R221">
            <v>34482</v>
          </cell>
          <cell r="S221">
            <v>137928</v>
          </cell>
          <cell r="T221">
            <v>33665</v>
          </cell>
          <cell r="U221">
            <v>134660</v>
          </cell>
          <cell r="V221" t="str">
            <v>SDN KELAYAN DALAM 01</v>
          </cell>
          <cell r="W221" t="str">
            <v>0010301424075</v>
          </cell>
          <cell r="X221" t="str">
            <v>6371025109880004</v>
          </cell>
          <cell r="Y221" t="str">
            <v>902072321736000</v>
          </cell>
          <cell r="Z221" t="str">
            <v>S - 11</v>
          </cell>
          <cell r="AA221" t="str">
            <v>2243766667130103</v>
          </cell>
          <cell r="AC221">
            <v>33665</v>
          </cell>
          <cell r="AD221">
            <v>0</v>
          </cell>
        </row>
        <row r="222">
          <cell r="A222" t="str">
            <v>198910242022212008</v>
          </cell>
          <cell r="B222" t="str">
            <v>LAILA ISTIQOMAH, S.Pd.I</v>
          </cell>
          <cell r="C222">
            <v>1</v>
          </cell>
          <cell r="D222">
            <v>0</v>
          </cell>
          <cell r="E222">
            <v>2966500</v>
          </cell>
          <cell r="F222">
            <v>296650</v>
          </cell>
          <cell r="G222">
            <v>0</v>
          </cell>
          <cell r="H222">
            <v>185000</v>
          </cell>
          <cell r="I222">
            <v>3448150</v>
          </cell>
          <cell r="J222">
            <v>0</v>
          </cell>
          <cell r="K222">
            <v>900000</v>
          </cell>
          <cell r="M222">
            <v>250000</v>
          </cell>
          <cell r="N222">
            <v>1150000</v>
          </cell>
          <cell r="O222">
            <v>4598150</v>
          </cell>
          <cell r="P222">
            <v>45982</v>
          </cell>
          <cell r="Q222">
            <v>183928</v>
          </cell>
          <cell r="R222">
            <v>34482</v>
          </cell>
          <cell r="S222">
            <v>137928</v>
          </cell>
          <cell r="T222">
            <v>11500</v>
          </cell>
          <cell r="U222">
            <v>46000</v>
          </cell>
          <cell r="V222" t="str">
            <v>SDN KELAYAN DALAM 01</v>
          </cell>
          <cell r="W222" t="str">
            <v>0010301162514</v>
          </cell>
          <cell r="X222" t="str">
            <v>6303046410890004</v>
          </cell>
          <cell r="Y222" t="str">
            <v>844782847732000</v>
          </cell>
          <cell r="Z222" t="str">
            <v>S - 11</v>
          </cell>
          <cell r="AA222" t="str">
            <v>6356767668130083</v>
          </cell>
          <cell r="AC222">
            <v>11500</v>
          </cell>
          <cell r="AD222">
            <v>0</v>
          </cell>
        </row>
        <row r="223">
          <cell r="A223" t="str">
            <v>199210232022212015</v>
          </cell>
          <cell r="B223" t="str">
            <v>DESYI TRI OKTAVIANI, S.Pd</v>
          </cell>
          <cell r="C223">
            <v>1</v>
          </cell>
          <cell r="D223">
            <v>2</v>
          </cell>
          <cell r="E223">
            <v>2966500</v>
          </cell>
          <cell r="F223">
            <v>415310</v>
          </cell>
          <cell r="G223">
            <v>0</v>
          </cell>
          <cell r="H223">
            <v>185000</v>
          </cell>
          <cell r="I223">
            <v>3566810</v>
          </cell>
          <cell r="J223">
            <v>0</v>
          </cell>
          <cell r="K223">
            <v>400000</v>
          </cell>
          <cell r="L223">
            <v>2966500</v>
          </cell>
          <cell r="N223">
            <v>3366500</v>
          </cell>
          <cell r="O223">
            <v>6933310</v>
          </cell>
          <cell r="P223">
            <v>69333</v>
          </cell>
          <cell r="Q223">
            <v>277332</v>
          </cell>
          <cell r="R223">
            <v>35668</v>
          </cell>
          <cell r="S223">
            <v>142672</v>
          </cell>
          <cell r="T223">
            <v>33665</v>
          </cell>
          <cell r="U223">
            <v>134660</v>
          </cell>
          <cell r="V223" t="str">
            <v>SDN KELAYAN DALAM 01</v>
          </cell>
          <cell r="W223" t="str">
            <v>0010301449734</v>
          </cell>
          <cell r="X223" t="str">
            <v>6371056310920008</v>
          </cell>
          <cell r="Y223" t="str">
            <v>902138312736000</v>
          </cell>
          <cell r="Z223" t="str">
            <v>S - 11</v>
          </cell>
          <cell r="AA223" t="str">
            <v>6355770671130043</v>
          </cell>
          <cell r="AC223">
            <v>33665</v>
          </cell>
          <cell r="AD223">
            <v>0</v>
          </cell>
        </row>
        <row r="224">
          <cell r="A224" t="str">
            <v>198208162022212015</v>
          </cell>
          <cell r="B224" t="str">
            <v>HERLIANA, S.Pd</v>
          </cell>
          <cell r="C224">
            <v>0</v>
          </cell>
          <cell r="D224">
            <v>0</v>
          </cell>
          <cell r="E224">
            <v>2966500</v>
          </cell>
          <cell r="F224">
            <v>0</v>
          </cell>
          <cell r="G224">
            <v>0</v>
          </cell>
          <cell r="H224">
            <v>185000</v>
          </cell>
          <cell r="I224">
            <v>3151500</v>
          </cell>
          <cell r="J224">
            <v>0</v>
          </cell>
          <cell r="K224">
            <v>400000</v>
          </cell>
          <cell r="L224">
            <v>2966500</v>
          </cell>
          <cell r="N224">
            <v>3366500</v>
          </cell>
          <cell r="O224">
            <v>6518000</v>
          </cell>
          <cell r="P224">
            <v>65180</v>
          </cell>
          <cell r="Q224">
            <v>260720</v>
          </cell>
          <cell r="R224">
            <v>31515</v>
          </cell>
          <cell r="S224">
            <v>126060</v>
          </cell>
          <cell r="T224">
            <v>33665</v>
          </cell>
          <cell r="U224">
            <v>134660</v>
          </cell>
          <cell r="V224" t="str">
            <v>SDN KELAYAN DALAM 02</v>
          </cell>
          <cell r="W224" t="str">
            <v>3200510991</v>
          </cell>
          <cell r="X224" t="str">
            <v>6371015608820006</v>
          </cell>
          <cell r="Y224" t="str">
            <v>166293399731000</v>
          </cell>
          <cell r="Z224" t="str">
            <v>S - 12</v>
          </cell>
          <cell r="AA224" t="str">
            <v>5148760662300083</v>
          </cell>
          <cell r="AC224">
            <v>33665</v>
          </cell>
          <cell r="AD224">
            <v>0</v>
          </cell>
        </row>
        <row r="225">
          <cell r="A225" t="str">
            <v>199103012022212003</v>
          </cell>
          <cell r="B225" t="str">
            <v>SRI WINA NOVIANA, S.Pd</v>
          </cell>
          <cell r="C225">
            <v>0</v>
          </cell>
          <cell r="D225">
            <v>0</v>
          </cell>
          <cell r="E225">
            <v>2966500</v>
          </cell>
          <cell r="F225">
            <v>0</v>
          </cell>
          <cell r="G225">
            <v>0</v>
          </cell>
          <cell r="H225">
            <v>185000</v>
          </cell>
          <cell r="I225">
            <v>3151500</v>
          </cell>
          <cell r="J225">
            <v>0</v>
          </cell>
          <cell r="K225">
            <v>400000</v>
          </cell>
          <cell r="L225">
            <v>2966500</v>
          </cell>
          <cell r="N225">
            <v>3366500</v>
          </cell>
          <cell r="O225">
            <v>6518000</v>
          </cell>
          <cell r="P225">
            <v>65180</v>
          </cell>
          <cell r="Q225">
            <v>260720</v>
          </cell>
          <cell r="R225">
            <v>31515</v>
          </cell>
          <cell r="S225">
            <v>126060</v>
          </cell>
          <cell r="T225">
            <v>33665</v>
          </cell>
          <cell r="U225">
            <v>134660</v>
          </cell>
          <cell r="V225" t="str">
            <v>SDN KELAYAN DALAM 02</v>
          </cell>
          <cell r="W225" t="str">
            <v>0010301001865</v>
          </cell>
          <cell r="X225" t="str">
            <v>6371044103910011</v>
          </cell>
          <cell r="Y225" t="str">
            <v>723523486731000</v>
          </cell>
          <cell r="Z225" t="str">
            <v>S - 12</v>
          </cell>
          <cell r="AA225" t="str">
            <v>7633769670130072</v>
          </cell>
          <cell r="AC225">
            <v>33665</v>
          </cell>
          <cell r="AD225">
            <v>0</v>
          </cell>
        </row>
        <row r="226">
          <cell r="A226" t="str">
            <v>199106272022212010</v>
          </cell>
          <cell r="B226" t="str">
            <v>YENNY HAMDIAH, S.Pd.</v>
          </cell>
          <cell r="C226">
            <v>0</v>
          </cell>
          <cell r="D226">
            <v>0</v>
          </cell>
          <cell r="E226">
            <v>2966500</v>
          </cell>
          <cell r="F226">
            <v>0</v>
          </cell>
          <cell r="G226">
            <v>0</v>
          </cell>
          <cell r="H226">
            <v>185000</v>
          </cell>
          <cell r="I226">
            <v>3151500</v>
          </cell>
          <cell r="J226">
            <v>0</v>
          </cell>
          <cell r="K226">
            <v>900000</v>
          </cell>
          <cell r="M226">
            <v>250000</v>
          </cell>
          <cell r="N226">
            <v>1150000</v>
          </cell>
          <cell r="O226">
            <v>4301500</v>
          </cell>
          <cell r="P226">
            <v>43015</v>
          </cell>
          <cell r="Q226">
            <v>172060</v>
          </cell>
          <cell r="R226">
            <v>31515</v>
          </cell>
          <cell r="S226">
            <v>126060</v>
          </cell>
          <cell r="T226">
            <v>11500</v>
          </cell>
          <cell r="U226">
            <v>46000</v>
          </cell>
          <cell r="V226" t="str">
            <v>SDN KELAYAN DALAM 02</v>
          </cell>
          <cell r="W226" t="str">
            <v>0010301349778</v>
          </cell>
          <cell r="X226" t="str">
            <v>6371016706910009</v>
          </cell>
          <cell r="Y226" t="str">
            <v>725267157731000</v>
          </cell>
          <cell r="Z226" t="str">
            <v>S - 12</v>
          </cell>
          <cell r="AA226" t="str">
            <v>5959769670130062</v>
          </cell>
          <cell r="AC226">
            <v>11500</v>
          </cell>
          <cell r="AD226">
            <v>0</v>
          </cell>
        </row>
        <row r="227">
          <cell r="A227" t="str">
            <v>199205092022211004</v>
          </cell>
          <cell r="B227" t="str">
            <v>MUHAMMAD FAHRIADI, S.Pd</v>
          </cell>
          <cell r="C227">
            <v>1</v>
          </cell>
          <cell r="D227">
            <v>1</v>
          </cell>
          <cell r="E227">
            <v>2966500</v>
          </cell>
          <cell r="F227">
            <v>355980</v>
          </cell>
          <cell r="G227">
            <v>0</v>
          </cell>
          <cell r="H227">
            <v>185000</v>
          </cell>
          <cell r="I227">
            <v>3507480</v>
          </cell>
          <cell r="J227">
            <v>0</v>
          </cell>
          <cell r="K227">
            <v>900000</v>
          </cell>
          <cell r="M227">
            <v>250000</v>
          </cell>
          <cell r="N227">
            <v>1150000</v>
          </cell>
          <cell r="O227">
            <v>4657480</v>
          </cell>
          <cell r="P227">
            <v>46575</v>
          </cell>
          <cell r="Q227">
            <v>186300</v>
          </cell>
          <cell r="R227">
            <v>35075</v>
          </cell>
          <cell r="S227">
            <v>140300</v>
          </cell>
          <cell r="T227">
            <v>11500</v>
          </cell>
          <cell r="U227">
            <v>46000</v>
          </cell>
          <cell r="V227" t="str">
            <v>SDN KELAYAN DALAM 02</v>
          </cell>
          <cell r="W227" t="str">
            <v>3200582666</v>
          </cell>
          <cell r="X227" t="str">
            <v>6371020905930002</v>
          </cell>
          <cell r="Y227" t="str">
            <v>723400446731000</v>
          </cell>
          <cell r="Z227" t="str">
            <v>S - 12</v>
          </cell>
          <cell r="AA227" t="str">
            <v>1841770671130042</v>
          </cell>
          <cell r="AC227">
            <v>11500</v>
          </cell>
          <cell r="AD227">
            <v>0</v>
          </cell>
        </row>
        <row r="228">
          <cell r="A228" t="str">
            <v>199307122022211007</v>
          </cell>
          <cell r="B228" t="str">
            <v>SONY FEBRYAN, S.Pd</v>
          </cell>
          <cell r="C228">
            <v>0</v>
          </cell>
          <cell r="D228">
            <v>0</v>
          </cell>
          <cell r="E228">
            <v>2966500</v>
          </cell>
          <cell r="F228">
            <v>0</v>
          </cell>
          <cell r="G228">
            <v>0</v>
          </cell>
          <cell r="H228">
            <v>185000</v>
          </cell>
          <cell r="I228">
            <v>3151500</v>
          </cell>
          <cell r="J228">
            <v>0</v>
          </cell>
          <cell r="K228">
            <v>900000</v>
          </cell>
          <cell r="M228">
            <v>250000</v>
          </cell>
          <cell r="N228">
            <v>1150000</v>
          </cell>
          <cell r="O228">
            <v>4301500</v>
          </cell>
          <cell r="P228">
            <v>43015</v>
          </cell>
          <cell r="Q228">
            <v>172060</v>
          </cell>
          <cell r="R228">
            <v>31515</v>
          </cell>
          <cell r="S228">
            <v>126060</v>
          </cell>
          <cell r="T228">
            <v>11500</v>
          </cell>
          <cell r="U228">
            <v>46000</v>
          </cell>
          <cell r="V228" t="str">
            <v>SDN KELAYAN DALAM 02</v>
          </cell>
          <cell r="W228" t="str">
            <v>3200585533</v>
          </cell>
          <cell r="X228" t="str">
            <v>6304051207930003</v>
          </cell>
          <cell r="Y228" t="str">
            <v>853812154731000</v>
          </cell>
          <cell r="Z228" t="str">
            <v>S - 12</v>
          </cell>
          <cell r="AA228" t="str">
            <v>2044771672130113</v>
          </cell>
          <cell r="AC228">
            <v>11500</v>
          </cell>
          <cell r="AD228">
            <v>0</v>
          </cell>
        </row>
        <row r="229">
          <cell r="A229" t="str">
            <v>199505052022211003</v>
          </cell>
          <cell r="B229" t="str">
            <v>RUDI EKO INDRAWAN, S,Pd</v>
          </cell>
          <cell r="C229">
            <v>0</v>
          </cell>
          <cell r="D229">
            <v>0</v>
          </cell>
          <cell r="E229">
            <v>2966500</v>
          </cell>
          <cell r="F229">
            <v>0</v>
          </cell>
          <cell r="G229">
            <v>0</v>
          </cell>
          <cell r="H229">
            <v>185000</v>
          </cell>
          <cell r="I229">
            <v>3151500</v>
          </cell>
          <cell r="J229">
            <v>0</v>
          </cell>
          <cell r="K229">
            <v>900000</v>
          </cell>
          <cell r="M229">
            <v>250000</v>
          </cell>
          <cell r="N229">
            <v>1150000</v>
          </cell>
          <cell r="O229">
            <v>4301500</v>
          </cell>
          <cell r="P229">
            <v>43015</v>
          </cell>
          <cell r="Q229">
            <v>172060</v>
          </cell>
          <cell r="R229">
            <v>31515</v>
          </cell>
          <cell r="S229">
            <v>126060</v>
          </cell>
          <cell r="T229">
            <v>11500</v>
          </cell>
          <cell r="U229">
            <v>46000</v>
          </cell>
          <cell r="V229" t="str">
            <v>SDN KELAYAN DALAM 02</v>
          </cell>
          <cell r="W229" t="str">
            <v>0200309020671</v>
          </cell>
          <cell r="X229" t="str">
            <v>6371030505950016</v>
          </cell>
          <cell r="Y229" t="str">
            <v>852750892731000</v>
          </cell>
          <cell r="Z229" t="str">
            <v>S - 12</v>
          </cell>
          <cell r="AA229" t="str">
            <v>4837773674130012</v>
          </cell>
          <cell r="AC229">
            <v>11500</v>
          </cell>
          <cell r="AD229">
            <v>0</v>
          </cell>
        </row>
        <row r="230">
          <cell r="A230" t="str">
            <v>199610232022212005</v>
          </cell>
          <cell r="B230" t="str">
            <v>NADIA ULPAH, S.Pd.</v>
          </cell>
          <cell r="C230">
            <v>1</v>
          </cell>
          <cell r="D230">
            <v>0</v>
          </cell>
          <cell r="E230">
            <v>2966500</v>
          </cell>
          <cell r="F230">
            <v>296650</v>
          </cell>
          <cell r="G230">
            <v>0</v>
          </cell>
          <cell r="H230">
            <v>185000</v>
          </cell>
          <cell r="I230">
            <v>3448150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3448150</v>
          </cell>
          <cell r="P230">
            <v>34482</v>
          </cell>
          <cell r="Q230">
            <v>137928</v>
          </cell>
          <cell r="R230">
            <v>34482</v>
          </cell>
          <cell r="S230">
            <v>137928</v>
          </cell>
          <cell r="T230">
            <v>0</v>
          </cell>
          <cell r="U230">
            <v>0</v>
          </cell>
          <cell r="V230" t="str">
            <v>SDN KELAYAN DALAM 02</v>
          </cell>
          <cell r="W230" t="str">
            <v>3200510916</v>
          </cell>
          <cell r="X230" t="str">
            <v>6371026310960007</v>
          </cell>
          <cell r="Y230" t="str">
            <v>966190191736000</v>
          </cell>
          <cell r="Z230" t="str">
            <v>S - 12</v>
          </cell>
          <cell r="AA230" t="str">
            <v>7355774675130013</v>
          </cell>
          <cell r="AC230">
            <v>11500</v>
          </cell>
          <cell r="AD230">
            <v>-11500</v>
          </cell>
        </row>
        <row r="231">
          <cell r="A231" t="str">
            <v>199701102022212004</v>
          </cell>
          <cell r="B231" t="str">
            <v>YUNIA RAHMADANIAH, S.H.</v>
          </cell>
          <cell r="C231">
            <v>0</v>
          </cell>
          <cell r="D231">
            <v>0</v>
          </cell>
          <cell r="E231">
            <v>2966500</v>
          </cell>
          <cell r="F231">
            <v>0</v>
          </cell>
          <cell r="G231">
            <v>0</v>
          </cell>
          <cell r="H231">
            <v>185000</v>
          </cell>
          <cell r="I231">
            <v>3151500</v>
          </cell>
          <cell r="J231">
            <v>0</v>
          </cell>
          <cell r="K231">
            <v>900000</v>
          </cell>
          <cell r="M231">
            <v>250000</v>
          </cell>
          <cell r="N231">
            <v>1150000</v>
          </cell>
          <cell r="O231">
            <v>4301500</v>
          </cell>
          <cell r="P231">
            <v>43015</v>
          </cell>
          <cell r="Q231">
            <v>172060</v>
          </cell>
          <cell r="R231">
            <v>31515</v>
          </cell>
          <cell r="S231">
            <v>126060</v>
          </cell>
          <cell r="T231">
            <v>11500</v>
          </cell>
          <cell r="U231">
            <v>46000</v>
          </cell>
          <cell r="V231" t="str">
            <v>SDN KELAYAN DALAM 02</v>
          </cell>
          <cell r="W231" t="str">
            <v>3200582747</v>
          </cell>
          <cell r="X231" t="str">
            <v>637101105001970007</v>
          </cell>
          <cell r="Y231" t="str">
            <v>966864183736000</v>
          </cell>
          <cell r="Z231" t="str">
            <v>S - 12</v>
          </cell>
          <cell r="AA231" t="str">
            <v>5442775676130002</v>
          </cell>
          <cell r="AC231">
            <v>11500</v>
          </cell>
          <cell r="AD231">
            <v>0</v>
          </cell>
        </row>
        <row r="232">
          <cell r="A232" t="str">
            <v>197610202022212002</v>
          </cell>
          <cell r="B232" t="str">
            <v>NOR AMALIA, S.Pd</v>
          </cell>
          <cell r="C232">
            <v>1</v>
          </cell>
          <cell r="D232">
            <v>1</v>
          </cell>
          <cell r="E232">
            <v>2966500</v>
          </cell>
          <cell r="F232">
            <v>355980</v>
          </cell>
          <cell r="G232">
            <v>0</v>
          </cell>
          <cell r="H232">
            <v>185000</v>
          </cell>
          <cell r="I232">
            <v>3507480</v>
          </cell>
          <cell r="J232">
            <v>0</v>
          </cell>
          <cell r="K232">
            <v>900000</v>
          </cell>
          <cell r="M232">
            <v>250000</v>
          </cell>
          <cell r="N232">
            <v>1150000</v>
          </cell>
          <cell r="O232">
            <v>4657480</v>
          </cell>
          <cell r="P232">
            <v>46575</v>
          </cell>
          <cell r="Q232">
            <v>186300</v>
          </cell>
          <cell r="R232">
            <v>35075</v>
          </cell>
          <cell r="S232">
            <v>140300</v>
          </cell>
          <cell r="T232">
            <v>11500</v>
          </cell>
          <cell r="U232">
            <v>46000</v>
          </cell>
          <cell r="V232" t="str">
            <v>SDN KELAYAN DALAM 04</v>
          </cell>
          <cell r="W232" t="str">
            <v>3200517732</v>
          </cell>
          <cell r="X232" t="str">
            <v>6371016010760010</v>
          </cell>
          <cell r="Y232" t="str">
            <v>167357979731000</v>
          </cell>
          <cell r="Z232" t="str">
            <v>S - 14</v>
          </cell>
          <cell r="AA232" t="str">
            <v>9352754656300053</v>
          </cell>
          <cell r="AC232">
            <v>11500</v>
          </cell>
          <cell r="AD232">
            <v>0</v>
          </cell>
        </row>
        <row r="233">
          <cell r="A233" t="str">
            <v>198810222022211004</v>
          </cell>
          <cell r="B233" t="str">
            <v>ADIANSYAH, S.Pd</v>
          </cell>
          <cell r="C233">
            <v>1</v>
          </cell>
          <cell r="D233">
            <v>1</v>
          </cell>
          <cell r="E233">
            <v>2966500</v>
          </cell>
          <cell r="F233">
            <v>355980</v>
          </cell>
          <cell r="G233">
            <v>0</v>
          </cell>
          <cell r="H233">
            <v>185000</v>
          </cell>
          <cell r="I233">
            <v>3507480</v>
          </cell>
          <cell r="J233">
            <v>0</v>
          </cell>
          <cell r="K233">
            <v>900000</v>
          </cell>
          <cell r="M233">
            <v>250000</v>
          </cell>
          <cell r="N233">
            <v>1150000</v>
          </cell>
          <cell r="O233">
            <v>4657480</v>
          </cell>
          <cell r="P233">
            <v>46575</v>
          </cell>
          <cell r="Q233">
            <v>186300</v>
          </cell>
          <cell r="R233">
            <v>35075</v>
          </cell>
          <cell r="S233">
            <v>140300</v>
          </cell>
          <cell r="T233">
            <v>11500</v>
          </cell>
          <cell r="U233">
            <v>46000</v>
          </cell>
          <cell r="V233" t="str">
            <v>SDN KELAYAN DALAM 04</v>
          </cell>
          <cell r="W233" t="str">
            <v>3200544934</v>
          </cell>
          <cell r="X233" t="str">
            <v>6303062210880001</v>
          </cell>
          <cell r="Y233" t="str">
            <v>167358233731000</v>
          </cell>
          <cell r="Z233" t="str">
            <v>S - 14</v>
          </cell>
          <cell r="AA233" t="str">
            <v>3354766668110013</v>
          </cell>
          <cell r="AC233">
            <v>11500</v>
          </cell>
          <cell r="AD233">
            <v>0</v>
          </cell>
        </row>
        <row r="234">
          <cell r="A234" t="str">
            <v>199708112022212004</v>
          </cell>
          <cell r="B234" t="str">
            <v>ASRIANI AGUSTINA, S.Pd</v>
          </cell>
          <cell r="C234">
            <v>0</v>
          </cell>
          <cell r="D234">
            <v>0</v>
          </cell>
          <cell r="E234">
            <v>2966500</v>
          </cell>
          <cell r="F234">
            <v>0</v>
          </cell>
          <cell r="G234">
            <v>0</v>
          </cell>
          <cell r="H234">
            <v>185000</v>
          </cell>
          <cell r="I234">
            <v>3151500</v>
          </cell>
          <cell r="J234">
            <v>0</v>
          </cell>
          <cell r="K234">
            <v>900000</v>
          </cell>
          <cell r="M234">
            <v>250000</v>
          </cell>
          <cell r="N234">
            <v>1150000</v>
          </cell>
          <cell r="O234">
            <v>4301500</v>
          </cell>
          <cell r="P234">
            <v>43015</v>
          </cell>
          <cell r="Q234">
            <v>172060</v>
          </cell>
          <cell r="R234">
            <v>31515</v>
          </cell>
          <cell r="S234">
            <v>126060</v>
          </cell>
          <cell r="T234">
            <v>11500</v>
          </cell>
          <cell r="U234">
            <v>46000</v>
          </cell>
          <cell r="V234" t="str">
            <v>SDN KELAYAN DALAM 04</v>
          </cell>
          <cell r="W234" t="str">
            <v>3200582712</v>
          </cell>
          <cell r="X234" t="str">
            <v>6303025108970002</v>
          </cell>
          <cell r="Y234" t="str">
            <v>650119100732000</v>
          </cell>
          <cell r="Z234" t="str">
            <v>S - 14</v>
          </cell>
          <cell r="AA234" t="str">
            <v>4143775676230043</v>
          </cell>
          <cell r="AC234">
            <v>11500</v>
          </cell>
          <cell r="AD234">
            <v>0</v>
          </cell>
        </row>
        <row r="235">
          <cell r="A235" t="str">
            <v>196907082022212004</v>
          </cell>
          <cell r="B235" t="str">
            <v>IDAWATI RAHMI, S.P.d</v>
          </cell>
          <cell r="C235">
            <v>0</v>
          </cell>
          <cell r="D235">
            <v>1</v>
          </cell>
          <cell r="E235">
            <v>2966500</v>
          </cell>
          <cell r="F235">
            <v>59330</v>
          </cell>
          <cell r="G235">
            <v>0</v>
          </cell>
          <cell r="H235">
            <v>185000</v>
          </cell>
          <cell r="I235">
            <v>3210830</v>
          </cell>
          <cell r="J235">
            <v>0</v>
          </cell>
          <cell r="K235">
            <v>400000</v>
          </cell>
          <cell r="L235">
            <v>2966500</v>
          </cell>
          <cell r="N235">
            <v>3366500</v>
          </cell>
          <cell r="O235">
            <v>6577330</v>
          </cell>
          <cell r="P235">
            <v>65773</v>
          </cell>
          <cell r="Q235">
            <v>263092</v>
          </cell>
          <cell r="R235">
            <v>32108</v>
          </cell>
          <cell r="S235">
            <v>128432</v>
          </cell>
          <cell r="T235">
            <v>33665</v>
          </cell>
          <cell r="U235">
            <v>134660</v>
          </cell>
          <cell r="V235" t="str">
            <v>SDN KELAYAN DALAM 05</v>
          </cell>
          <cell r="W235" t="str">
            <v>3200511408</v>
          </cell>
          <cell r="X235" t="str">
            <v>6371014807690010</v>
          </cell>
          <cell r="Y235" t="str">
            <v>149521437731000</v>
          </cell>
          <cell r="Z235" t="str">
            <v>S - 15</v>
          </cell>
          <cell r="AA235" t="str">
            <v>3040747650300023</v>
          </cell>
          <cell r="AC235">
            <v>33665</v>
          </cell>
          <cell r="AD235">
            <v>0</v>
          </cell>
        </row>
        <row r="236">
          <cell r="A236" t="str">
            <v>197006112022212003</v>
          </cell>
          <cell r="B236" t="str">
            <v>RAIHANA, S.Pd.I</v>
          </cell>
          <cell r="C236">
            <v>1</v>
          </cell>
          <cell r="D236">
            <v>0</v>
          </cell>
          <cell r="E236">
            <v>2966500</v>
          </cell>
          <cell r="F236">
            <v>296650</v>
          </cell>
          <cell r="G236">
            <v>0</v>
          </cell>
          <cell r="H236">
            <v>185000</v>
          </cell>
          <cell r="I236">
            <v>3448150</v>
          </cell>
          <cell r="J236">
            <v>0</v>
          </cell>
          <cell r="K236">
            <v>400000</v>
          </cell>
          <cell r="L236">
            <v>2966500</v>
          </cell>
          <cell r="N236">
            <v>3366500</v>
          </cell>
          <cell r="O236">
            <v>6814650</v>
          </cell>
          <cell r="P236">
            <v>68147</v>
          </cell>
          <cell r="Q236">
            <v>272588</v>
          </cell>
          <cell r="R236">
            <v>34482</v>
          </cell>
          <cell r="S236">
            <v>137928</v>
          </cell>
          <cell r="T236">
            <v>33665</v>
          </cell>
          <cell r="U236">
            <v>134660</v>
          </cell>
          <cell r="V236" t="str">
            <v>SDN KELAYAN DALAM 05</v>
          </cell>
          <cell r="W236" t="str">
            <v>0010301145831</v>
          </cell>
          <cell r="X236" t="str">
            <v>6371025106700007</v>
          </cell>
          <cell r="Y236" t="str">
            <v>167251461731000</v>
          </cell>
          <cell r="Z236" t="str">
            <v>S - 15</v>
          </cell>
          <cell r="AA236" t="str">
            <v>0943748650300042</v>
          </cell>
          <cell r="AC236">
            <v>33665</v>
          </cell>
          <cell r="AD236">
            <v>0</v>
          </cell>
        </row>
        <row r="237">
          <cell r="A237" t="str">
            <v>198311042022212014</v>
          </cell>
          <cell r="B237" t="str">
            <v>RINI RIPDAH, S.Pd</v>
          </cell>
          <cell r="C237">
            <v>1</v>
          </cell>
          <cell r="D237">
            <v>1</v>
          </cell>
          <cell r="E237">
            <v>2966500</v>
          </cell>
          <cell r="F237">
            <v>355980</v>
          </cell>
          <cell r="G237">
            <v>0</v>
          </cell>
          <cell r="H237">
            <v>185000</v>
          </cell>
          <cell r="I237">
            <v>3507480</v>
          </cell>
          <cell r="J237">
            <v>0</v>
          </cell>
          <cell r="K237">
            <v>900000</v>
          </cell>
          <cell r="M237">
            <v>250000</v>
          </cell>
          <cell r="N237">
            <v>1150000</v>
          </cell>
          <cell r="O237">
            <v>4657480</v>
          </cell>
          <cell r="P237">
            <v>46575</v>
          </cell>
          <cell r="Q237">
            <v>186300</v>
          </cell>
          <cell r="R237">
            <v>35075</v>
          </cell>
          <cell r="S237">
            <v>140300</v>
          </cell>
          <cell r="T237">
            <v>11500</v>
          </cell>
          <cell r="U237">
            <v>46000</v>
          </cell>
          <cell r="V237" t="str">
            <v>SDN KELAYAN DALAM 05</v>
          </cell>
          <cell r="W237" t="str">
            <v>0010301168166</v>
          </cell>
          <cell r="X237" t="str">
            <v>6303034411830004</v>
          </cell>
          <cell r="Y237" t="str">
            <v>167179639732000</v>
          </cell>
          <cell r="Z237" t="str">
            <v>S - 15</v>
          </cell>
          <cell r="AA237" t="str">
            <v>4743761662200032</v>
          </cell>
          <cell r="AC237">
            <v>11500</v>
          </cell>
          <cell r="AD237">
            <v>0</v>
          </cell>
        </row>
        <row r="238">
          <cell r="A238" t="str">
            <v>199306262022212008</v>
          </cell>
          <cell r="B238" t="str">
            <v>LUZIANA VINGKI, S.Pd</v>
          </cell>
          <cell r="C238">
            <v>1</v>
          </cell>
          <cell r="D238">
            <v>0</v>
          </cell>
          <cell r="E238">
            <v>2966500</v>
          </cell>
          <cell r="F238">
            <v>296650</v>
          </cell>
          <cell r="G238">
            <v>0</v>
          </cell>
          <cell r="H238">
            <v>185000</v>
          </cell>
          <cell r="I238">
            <v>3448150</v>
          </cell>
          <cell r="J238">
            <v>0</v>
          </cell>
          <cell r="K238">
            <v>900000</v>
          </cell>
          <cell r="M238">
            <v>250000</v>
          </cell>
          <cell r="N238">
            <v>1150000</v>
          </cell>
          <cell r="O238">
            <v>4598150</v>
          </cell>
          <cell r="P238">
            <v>45982</v>
          </cell>
          <cell r="Q238">
            <v>183928</v>
          </cell>
          <cell r="R238">
            <v>34482</v>
          </cell>
          <cell r="S238">
            <v>137928</v>
          </cell>
          <cell r="T238">
            <v>11500</v>
          </cell>
          <cell r="U238">
            <v>46000</v>
          </cell>
          <cell r="V238" t="str">
            <v>SDN KELAYAN DALAM 05</v>
          </cell>
          <cell r="W238" t="str">
            <v>0180306056237</v>
          </cell>
          <cell r="X238" t="str">
            <v>6371026606930007</v>
          </cell>
          <cell r="Y238" t="str">
            <v>909616781736000</v>
          </cell>
          <cell r="Z238" t="str">
            <v>S - 15</v>
          </cell>
          <cell r="AA238" t="str">
            <v>8958771672130042</v>
          </cell>
          <cell r="AC238">
            <v>11500</v>
          </cell>
          <cell r="AD238">
            <v>0</v>
          </cell>
        </row>
        <row r="239">
          <cell r="A239" t="str">
            <v>199310132022212005</v>
          </cell>
          <cell r="B239" t="str">
            <v>NOR HIDAYAH, S.Pd</v>
          </cell>
          <cell r="C239">
            <v>1</v>
          </cell>
          <cell r="D239">
            <v>1</v>
          </cell>
          <cell r="E239">
            <v>2966500</v>
          </cell>
          <cell r="F239">
            <v>355980</v>
          </cell>
          <cell r="G239">
            <v>0</v>
          </cell>
          <cell r="H239">
            <v>185000</v>
          </cell>
          <cell r="I239">
            <v>3507480</v>
          </cell>
          <cell r="J239">
            <v>0</v>
          </cell>
          <cell r="K239">
            <v>900000</v>
          </cell>
          <cell r="M239">
            <v>250000</v>
          </cell>
          <cell r="N239">
            <v>1150000</v>
          </cell>
          <cell r="O239">
            <v>4657480</v>
          </cell>
          <cell r="P239">
            <v>46575</v>
          </cell>
          <cell r="Q239">
            <v>186300</v>
          </cell>
          <cell r="R239">
            <v>35075</v>
          </cell>
          <cell r="S239">
            <v>140300</v>
          </cell>
          <cell r="T239">
            <v>11500</v>
          </cell>
          <cell r="U239">
            <v>46000</v>
          </cell>
          <cell r="V239" t="str">
            <v>SDN KELAYAN DALAM 05</v>
          </cell>
          <cell r="W239" t="str">
            <v>3200584898</v>
          </cell>
          <cell r="X239" t="str">
            <v>6371045310930005</v>
          </cell>
          <cell r="Y239" t="str">
            <v>902222488731000</v>
          </cell>
          <cell r="Z239" t="str">
            <v>S - 15</v>
          </cell>
          <cell r="AA239" t="str">
            <v>0345771672230203</v>
          </cell>
          <cell r="AC239">
            <v>11500</v>
          </cell>
          <cell r="AD239">
            <v>0</v>
          </cell>
        </row>
        <row r="240">
          <cell r="A240" t="str">
            <v>199509062022212007</v>
          </cell>
          <cell r="B240" t="str">
            <v>NOOR RAHMAH, S.Pd</v>
          </cell>
          <cell r="C240">
            <v>0</v>
          </cell>
          <cell r="D240">
            <v>0</v>
          </cell>
          <cell r="E240">
            <v>2966500</v>
          </cell>
          <cell r="F240">
            <v>0</v>
          </cell>
          <cell r="G240">
            <v>0</v>
          </cell>
          <cell r="H240">
            <v>185000</v>
          </cell>
          <cell r="I240">
            <v>3151500</v>
          </cell>
          <cell r="J240">
            <v>0</v>
          </cell>
          <cell r="K240">
            <v>900000</v>
          </cell>
          <cell r="M240">
            <v>250000</v>
          </cell>
          <cell r="N240">
            <v>1150000</v>
          </cell>
          <cell r="O240">
            <v>4301500</v>
          </cell>
          <cell r="P240">
            <v>43015</v>
          </cell>
          <cell r="Q240">
            <v>172060</v>
          </cell>
          <cell r="R240">
            <v>31515</v>
          </cell>
          <cell r="S240">
            <v>126060</v>
          </cell>
          <cell r="T240">
            <v>11500</v>
          </cell>
          <cell r="U240">
            <v>46000</v>
          </cell>
          <cell r="V240" t="str">
            <v>SDN KELAYAN DALAM 05</v>
          </cell>
          <cell r="W240" t="str">
            <v>0200309020748</v>
          </cell>
          <cell r="X240" t="str">
            <v>6371024609950002</v>
          </cell>
          <cell r="Y240" t="str">
            <v>927319970736000</v>
          </cell>
          <cell r="Z240" t="str">
            <v>S - 15</v>
          </cell>
          <cell r="AA240" t="str">
            <v>8238773674130003</v>
          </cell>
          <cell r="AC240">
            <v>11500</v>
          </cell>
          <cell r="AD240">
            <v>0</v>
          </cell>
        </row>
        <row r="241">
          <cell r="A241" t="str">
            <v>199602092022212004</v>
          </cell>
          <cell r="B241" t="str">
            <v>DAHLIYANA, S. Pd</v>
          </cell>
          <cell r="C241">
            <v>0</v>
          </cell>
          <cell r="D241">
            <v>0</v>
          </cell>
          <cell r="E241">
            <v>2966500</v>
          </cell>
          <cell r="F241">
            <v>0</v>
          </cell>
          <cell r="G241">
            <v>0</v>
          </cell>
          <cell r="H241">
            <v>185000</v>
          </cell>
          <cell r="I241">
            <v>3151500</v>
          </cell>
          <cell r="J241">
            <v>0</v>
          </cell>
          <cell r="K241">
            <v>900000</v>
          </cell>
          <cell r="M241">
            <v>250000</v>
          </cell>
          <cell r="N241">
            <v>1150000</v>
          </cell>
          <cell r="O241">
            <v>4301500</v>
          </cell>
          <cell r="P241">
            <v>43015</v>
          </cell>
          <cell r="Q241">
            <v>172060</v>
          </cell>
          <cell r="R241">
            <v>31515</v>
          </cell>
          <cell r="S241">
            <v>126060</v>
          </cell>
          <cell r="T241">
            <v>11500</v>
          </cell>
          <cell r="U241">
            <v>46000</v>
          </cell>
          <cell r="V241" t="str">
            <v>SDN KELAYAN DALAM 05</v>
          </cell>
          <cell r="W241" t="str">
            <v>3200582755</v>
          </cell>
          <cell r="X241" t="str">
            <v>6371024902960003</v>
          </cell>
          <cell r="Y241" t="str">
            <v>830909313731000</v>
          </cell>
          <cell r="Z241" t="str">
            <v>S - 15</v>
          </cell>
          <cell r="AA241" t="str">
            <v>1541774675130032</v>
          </cell>
          <cell r="AC241">
            <v>11500</v>
          </cell>
          <cell r="AD241">
            <v>0</v>
          </cell>
        </row>
        <row r="242">
          <cell r="A242" t="str">
            <v>199604152022212007</v>
          </cell>
          <cell r="B242" t="str">
            <v>MAWADDAH, S.Pd</v>
          </cell>
          <cell r="C242">
            <v>0</v>
          </cell>
          <cell r="D242">
            <v>0</v>
          </cell>
          <cell r="E242">
            <v>2966500</v>
          </cell>
          <cell r="F242">
            <v>0</v>
          </cell>
          <cell r="G242">
            <v>0</v>
          </cell>
          <cell r="H242">
            <v>185000</v>
          </cell>
          <cell r="I242">
            <v>3151500</v>
          </cell>
          <cell r="J242">
            <v>0</v>
          </cell>
          <cell r="K242">
            <v>400000</v>
          </cell>
          <cell r="L242">
            <v>2966500</v>
          </cell>
          <cell r="N242">
            <v>3366500</v>
          </cell>
          <cell r="O242">
            <v>6518000</v>
          </cell>
          <cell r="P242">
            <v>65180</v>
          </cell>
          <cell r="Q242">
            <v>260720</v>
          </cell>
          <cell r="R242">
            <v>31515</v>
          </cell>
          <cell r="S242">
            <v>126060</v>
          </cell>
          <cell r="T242">
            <v>33665</v>
          </cell>
          <cell r="U242">
            <v>134660</v>
          </cell>
          <cell r="V242" t="str">
            <v>SDN KELAYAN DALAM 05</v>
          </cell>
          <cell r="W242" t="str">
            <v>3200582739</v>
          </cell>
          <cell r="X242" t="str">
            <v>6371045504960003</v>
          </cell>
          <cell r="Y242" t="str">
            <v>927694810731000</v>
          </cell>
          <cell r="Z242" t="str">
            <v>S - 15</v>
          </cell>
          <cell r="AA242" t="str">
            <v>8747774675130012</v>
          </cell>
          <cell r="AC242">
            <v>33665</v>
          </cell>
          <cell r="AD242">
            <v>0</v>
          </cell>
        </row>
        <row r="243">
          <cell r="A243" t="str">
            <v>198802272022212007</v>
          </cell>
          <cell r="B243" t="str">
            <v>ERNAWATI, S.Pd</v>
          </cell>
          <cell r="C243">
            <v>0</v>
          </cell>
          <cell r="D243">
            <v>0</v>
          </cell>
          <cell r="E243">
            <v>2966500</v>
          </cell>
          <cell r="F243">
            <v>0</v>
          </cell>
          <cell r="G243">
            <v>0</v>
          </cell>
          <cell r="H243">
            <v>185000</v>
          </cell>
          <cell r="I243">
            <v>3151500</v>
          </cell>
          <cell r="J243">
            <v>0</v>
          </cell>
          <cell r="K243">
            <v>400000</v>
          </cell>
          <cell r="L243">
            <v>2966500</v>
          </cell>
          <cell r="N243">
            <v>3366500</v>
          </cell>
          <cell r="O243">
            <v>6518000</v>
          </cell>
          <cell r="P243">
            <v>65180</v>
          </cell>
          <cell r="Q243">
            <v>260720</v>
          </cell>
          <cell r="R243">
            <v>31515</v>
          </cell>
          <cell r="S243">
            <v>126060</v>
          </cell>
          <cell r="T243">
            <v>33665</v>
          </cell>
          <cell r="U243">
            <v>134660</v>
          </cell>
          <cell r="V243" t="str">
            <v>SDN KELAYAN DALAM 07</v>
          </cell>
          <cell r="W243" t="str">
            <v>3200501542</v>
          </cell>
          <cell r="X243" t="str">
            <v>6304046702880002</v>
          </cell>
          <cell r="Y243" t="str">
            <v>663754984731000</v>
          </cell>
          <cell r="Z243" t="str">
            <v>S - 17</v>
          </cell>
          <cell r="AA243" t="str">
            <v>5559766667300042</v>
          </cell>
          <cell r="AC243">
            <v>33665</v>
          </cell>
          <cell r="AD243">
            <v>0</v>
          </cell>
        </row>
        <row r="244">
          <cell r="A244" t="str">
            <v>198906042022212009</v>
          </cell>
          <cell r="B244" t="str">
            <v>FITRI YULIANTI, S.Pd</v>
          </cell>
          <cell r="C244">
            <v>0</v>
          </cell>
          <cell r="D244">
            <v>0</v>
          </cell>
          <cell r="E244">
            <v>2966500</v>
          </cell>
          <cell r="F244">
            <v>0</v>
          </cell>
          <cell r="G244">
            <v>0</v>
          </cell>
          <cell r="H244">
            <v>185000</v>
          </cell>
          <cell r="I244">
            <v>3151500</v>
          </cell>
          <cell r="J244">
            <v>0</v>
          </cell>
          <cell r="K244">
            <v>900000</v>
          </cell>
          <cell r="M244">
            <v>250000</v>
          </cell>
          <cell r="N244">
            <v>1150000</v>
          </cell>
          <cell r="O244">
            <v>4301500</v>
          </cell>
          <cell r="P244">
            <v>43015</v>
          </cell>
          <cell r="Q244">
            <v>172060</v>
          </cell>
          <cell r="R244">
            <v>31515</v>
          </cell>
          <cell r="S244">
            <v>126060</v>
          </cell>
          <cell r="T244">
            <v>11500</v>
          </cell>
          <cell r="U244">
            <v>46000</v>
          </cell>
          <cell r="V244" t="str">
            <v>SDN KELAYAN DALAM 07</v>
          </cell>
          <cell r="W244" t="str">
            <v>0010301109689</v>
          </cell>
          <cell r="X244" t="str">
            <v>6371014406890005</v>
          </cell>
          <cell r="Y244" t="str">
            <v>723428892731000</v>
          </cell>
          <cell r="Z244" t="str">
            <v>S - 17</v>
          </cell>
          <cell r="AA244" t="str">
            <v>7936767668130112</v>
          </cell>
          <cell r="AC244">
            <v>11500</v>
          </cell>
          <cell r="AD244">
            <v>0</v>
          </cell>
        </row>
        <row r="245">
          <cell r="A245" t="str">
            <v>199201212022212006</v>
          </cell>
          <cell r="B245" t="str">
            <v>IRMA SARI, S.Pd</v>
          </cell>
          <cell r="C245">
            <v>1</v>
          </cell>
          <cell r="D245">
            <v>2</v>
          </cell>
          <cell r="E245">
            <v>2966500</v>
          </cell>
          <cell r="F245">
            <v>415310</v>
          </cell>
          <cell r="G245">
            <v>0</v>
          </cell>
          <cell r="H245">
            <v>185000</v>
          </cell>
          <cell r="I245">
            <v>3566810</v>
          </cell>
          <cell r="J245">
            <v>0</v>
          </cell>
          <cell r="K245">
            <v>900000</v>
          </cell>
          <cell r="M245">
            <v>250000</v>
          </cell>
          <cell r="N245">
            <v>1150000</v>
          </cell>
          <cell r="O245">
            <v>4716810</v>
          </cell>
          <cell r="P245">
            <v>47168</v>
          </cell>
          <cell r="Q245">
            <v>188672</v>
          </cell>
          <cell r="R245">
            <v>35668</v>
          </cell>
          <cell r="S245">
            <v>142672</v>
          </cell>
          <cell r="T245">
            <v>11500</v>
          </cell>
          <cell r="U245">
            <v>46000</v>
          </cell>
          <cell r="V245" t="str">
            <v>SDN KELAYAN DALAM 07</v>
          </cell>
          <cell r="W245" t="str">
            <v>0200309038022</v>
          </cell>
          <cell r="X245" t="str">
            <v>6371026101920004</v>
          </cell>
          <cell r="Y245" t="str">
            <v>843197765731000</v>
          </cell>
          <cell r="Z245" t="str">
            <v>S - 17</v>
          </cell>
          <cell r="AA245" t="str">
            <v>1453770671130032</v>
          </cell>
          <cell r="AC245">
            <v>11500</v>
          </cell>
          <cell r="AD245">
            <v>0</v>
          </cell>
        </row>
        <row r="246">
          <cell r="A246" t="str">
            <v>199304152022212014</v>
          </cell>
          <cell r="B246" t="str">
            <v>IRMA SAPUTRI, S.Pd</v>
          </cell>
          <cell r="C246">
            <v>1</v>
          </cell>
          <cell r="D246">
            <v>0</v>
          </cell>
          <cell r="E246">
            <v>2966500</v>
          </cell>
          <cell r="F246">
            <v>296650</v>
          </cell>
          <cell r="G246">
            <v>0</v>
          </cell>
          <cell r="H246">
            <v>185000</v>
          </cell>
          <cell r="I246">
            <v>3448150</v>
          </cell>
          <cell r="J246">
            <v>0</v>
          </cell>
          <cell r="K246">
            <v>900000</v>
          </cell>
          <cell r="M246">
            <v>250000</v>
          </cell>
          <cell r="N246">
            <v>1150000</v>
          </cell>
          <cell r="O246">
            <v>4598150</v>
          </cell>
          <cell r="P246">
            <v>45982</v>
          </cell>
          <cell r="Q246">
            <v>183928</v>
          </cell>
          <cell r="R246">
            <v>34482</v>
          </cell>
          <cell r="S246">
            <v>137928</v>
          </cell>
          <cell r="T246">
            <v>11500</v>
          </cell>
          <cell r="U246">
            <v>46000</v>
          </cell>
          <cell r="V246" t="str">
            <v>SDN KELAYAN DALAM 07</v>
          </cell>
          <cell r="W246" t="str">
            <v>0010301235673</v>
          </cell>
          <cell r="X246" t="str">
            <v>6371035504930007</v>
          </cell>
          <cell r="Y246" t="str">
            <v>843036450731000</v>
          </cell>
          <cell r="Z246" t="str">
            <v>S - 17</v>
          </cell>
          <cell r="AA246" t="str">
            <v>4747771672130012</v>
          </cell>
          <cell r="AC246">
            <v>11500</v>
          </cell>
          <cell r="AD246">
            <v>0</v>
          </cell>
        </row>
        <row r="247">
          <cell r="A247" t="str">
            <v>199009022022212010</v>
          </cell>
          <cell r="B247" t="str">
            <v>FATIMAH, S.Pd</v>
          </cell>
          <cell r="C247">
            <v>1</v>
          </cell>
          <cell r="D247">
            <v>1</v>
          </cell>
          <cell r="E247">
            <v>2966500</v>
          </cell>
          <cell r="F247">
            <v>355980</v>
          </cell>
          <cell r="G247">
            <v>0</v>
          </cell>
          <cell r="H247">
            <v>185000</v>
          </cell>
          <cell r="I247">
            <v>3507480</v>
          </cell>
          <cell r="J247">
            <v>0</v>
          </cell>
          <cell r="K247">
            <v>900000</v>
          </cell>
          <cell r="M247">
            <v>250000</v>
          </cell>
          <cell r="N247">
            <v>1150000</v>
          </cell>
          <cell r="O247">
            <v>4657480</v>
          </cell>
          <cell r="P247">
            <v>46575</v>
          </cell>
          <cell r="Q247">
            <v>186300</v>
          </cell>
          <cell r="R247">
            <v>35075</v>
          </cell>
          <cell r="S247">
            <v>140300</v>
          </cell>
          <cell r="T247">
            <v>11500</v>
          </cell>
          <cell r="U247">
            <v>46000</v>
          </cell>
          <cell r="V247" t="str">
            <v>SDN KELAYAN SELATAN 01</v>
          </cell>
          <cell r="W247" t="str">
            <v>0010301203356</v>
          </cell>
          <cell r="X247" t="str">
            <v>6303024209900002</v>
          </cell>
          <cell r="Y247" t="str">
            <v>733107726732000</v>
          </cell>
          <cell r="Z247" t="str">
            <v>S - 18</v>
          </cell>
          <cell r="AA247" t="str">
            <v>3234768669130083</v>
          </cell>
          <cell r="AC247">
            <v>11500</v>
          </cell>
          <cell r="AD247">
            <v>0</v>
          </cell>
        </row>
        <row r="248">
          <cell r="A248" t="str">
            <v>199111022022212003</v>
          </cell>
          <cell r="B248" t="str">
            <v>RIZKY AMALIAH, S.Pd</v>
          </cell>
          <cell r="C248">
            <v>0</v>
          </cell>
          <cell r="D248">
            <v>0</v>
          </cell>
          <cell r="E248">
            <v>2966500</v>
          </cell>
          <cell r="F248">
            <v>0</v>
          </cell>
          <cell r="G248">
            <v>0</v>
          </cell>
          <cell r="H248">
            <v>185000</v>
          </cell>
          <cell r="I248">
            <v>3151500</v>
          </cell>
          <cell r="J248">
            <v>0</v>
          </cell>
          <cell r="K248">
            <v>900000</v>
          </cell>
          <cell r="M248">
            <v>250000</v>
          </cell>
          <cell r="N248">
            <v>1150000</v>
          </cell>
          <cell r="O248">
            <v>4301500</v>
          </cell>
          <cell r="P248">
            <v>43015</v>
          </cell>
          <cell r="Q248">
            <v>172060</v>
          </cell>
          <cell r="R248">
            <v>31515</v>
          </cell>
          <cell r="S248">
            <v>126060</v>
          </cell>
          <cell r="T248">
            <v>11500</v>
          </cell>
          <cell r="U248">
            <v>46000</v>
          </cell>
          <cell r="V248" t="str">
            <v>SDN KELAYAN SELATAN 01</v>
          </cell>
          <cell r="W248" t="str">
            <v>0010301449998</v>
          </cell>
          <cell r="X248" t="str">
            <v>6371034211910008</v>
          </cell>
          <cell r="Y248" t="str">
            <v>853224640731000</v>
          </cell>
          <cell r="Z248" t="str">
            <v>S - 18</v>
          </cell>
          <cell r="AA248" t="str">
            <v>1434769670130063</v>
          </cell>
          <cell r="AC248">
            <v>11500</v>
          </cell>
          <cell r="AD248">
            <v>0</v>
          </cell>
        </row>
        <row r="249">
          <cell r="A249" t="str">
            <v>199603082022212004</v>
          </cell>
          <cell r="B249" t="str">
            <v>NURIDA, S.Pd</v>
          </cell>
          <cell r="C249">
            <v>0</v>
          </cell>
          <cell r="D249">
            <v>0</v>
          </cell>
          <cell r="E249">
            <v>2966500</v>
          </cell>
          <cell r="F249">
            <v>0</v>
          </cell>
          <cell r="G249">
            <v>0</v>
          </cell>
          <cell r="H249">
            <v>185000</v>
          </cell>
          <cell r="I249">
            <v>3151500</v>
          </cell>
          <cell r="J249">
            <v>0</v>
          </cell>
          <cell r="K249">
            <v>900000</v>
          </cell>
          <cell r="M249">
            <v>250000</v>
          </cell>
          <cell r="N249">
            <v>1150000</v>
          </cell>
          <cell r="O249">
            <v>4301500</v>
          </cell>
          <cell r="P249">
            <v>43015</v>
          </cell>
          <cell r="Q249">
            <v>172060</v>
          </cell>
          <cell r="R249">
            <v>31515</v>
          </cell>
          <cell r="S249">
            <v>126060</v>
          </cell>
          <cell r="T249">
            <v>11500</v>
          </cell>
          <cell r="U249">
            <v>46000</v>
          </cell>
          <cell r="V249" t="str">
            <v>SDN KELAYAN SELATAN 01</v>
          </cell>
          <cell r="W249" t="str">
            <v>0160301905866</v>
          </cell>
          <cell r="X249" t="str">
            <v>6371054803960002</v>
          </cell>
          <cell r="Y249" t="str">
            <v>650515349731000</v>
          </cell>
          <cell r="Z249" t="str">
            <v>S - 18</v>
          </cell>
          <cell r="AA249" t="str">
            <v>3640774675230092</v>
          </cell>
          <cell r="AC249">
            <v>11500</v>
          </cell>
          <cell r="AD249">
            <v>0</v>
          </cell>
        </row>
        <row r="250">
          <cell r="A250" t="str">
            <v>198711302022212007</v>
          </cell>
          <cell r="B250" t="str">
            <v>MURNI, S.Pd</v>
          </cell>
          <cell r="C250">
            <v>1</v>
          </cell>
          <cell r="D250">
            <v>2</v>
          </cell>
          <cell r="E250">
            <v>2966500</v>
          </cell>
          <cell r="F250">
            <v>415310</v>
          </cell>
          <cell r="G250">
            <v>0</v>
          </cell>
          <cell r="H250">
            <v>185000</v>
          </cell>
          <cell r="I250">
            <v>3566810</v>
          </cell>
          <cell r="J250">
            <v>0</v>
          </cell>
          <cell r="K250">
            <v>900000</v>
          </cell>
          <cell r="M250">
            <v>250000</v>
          </cell>
          <cell r="N250">
            <v>1150000</v>
          </cell>
          <cell r="O250">
            <v>4716810</v>
          </cell>
          <cell r="P250">
            <v>47168</v>
          </cell>
          <cell r="Q250">
            <v>188672</v>
          </cell>
          <cell r="R250">
            <v>35668</v>
          </cell>
          <cell r="S250">
            <v>142672</v>
          </cell>
          <cell r="T250">
            <v>11500</v>
          </cell>
          <cell r="U250">
            <v>46000</v>
          </cell>
          <cell r="V250" t="str">
            <v>SDN KELAYAN SELATAN 02</v>
          </cell>
          <cell r="W250" t="str">
            <v>3200585894</v>
          </cell>
          <cell r="X250" t="str">
            <v>6303017011870004</v>
          </cell>
          <cell r="Y250" t="str">
            <v>909833899732000</v>
          </cell>
          <cell r="Z250" t="str">
            <v>S - 19</v>
          </cell>
          <cell r="AA250" t="str">
            <v>6462765667130133</v>
          </cell>
          <cell r="AC250">
            <v>11500</v>
          </cell>
          <cell r="AD250">
            <v>0</v>
          </cell>
        </row>
        <row r="251">
          <cell r="A251" t="str">
            <v>199111082022212012</v>
          </cell>
          <cell r="B251" t="str">
            <v>EMMY PUSPITA SARI, S.Pd</v>
          </cell>
          <cell r="C251">
            <v>0</v>
          </cell>
          <cell r="D251">
            <v>0</v>
          </cell>
          <cell r="E251">
            <v>2966500</v>
          </cell>
          <cell r="F251">
            <v>0</v>
          </cell>
          <cell r="G251">
            <v>0</v>
          </cell>
          <cell r="H251">
            <v>185000</v>
          </cell>
          <cell r="I251">
            <v>3151500</v>
          </cell>
          <cell r="J251">
            <v>0</v>
          </cell>
          <cell r="K251">
            <v>900000</v>
          </cell>
          <cell r="M251">
            <v>250000</v>
          </cell>
          <cell r="N251">
            <v>1150000</v>
          </cell>
          <cell r="O251">
            <v>4301500</v>
          </cell>
          <cell r="P251">
            <v>43015</v>
          </cell>
          <cell r="Q251">
            <v>172060</v>
          </cell>
          <cell r="R251">
            <v>31515</v>
          </cell>
          <cell r="S251">
            <v>126060</v>
          </cell>
          <cell r="T251">
            <v>11500</v>
          </cell>
          <cell r="U251">
            <v>46000</v>
          </cell>
          <cell r="V251" t="str">
            <v>SDN KELAYAN SELATAN 02</v>
          </cell>
          <cell r="W251" t="str">
            <v>0170301055385</v>
          </cell>
          <cell r="X251" t="str">
            <v>6371034811910001</v>
          </cell>
          <cell r="Y251" t="str">
            <v>843262403731000</v>
          </cell>
          <cell r="Z251" t="str">
            <v>S - 19</v>
          </cell>
          <cell r="AA251" t="str">
            <v>0143769671130083</v>
          </cell>
          <cell r="AC251">
            <v>11500</v>
          </cell>
          <cell r="AD251">
            <v>0</v>
          </cell>
        </row>
        <row r="252">
          <cell r="A252" t="str">
            <v>199512182022212004</v>
          </cell>
          <cell r="B252" t="str">
            <v>NOOR HALIMAH, S.Pd</v>
          </cell>
          <cell r="C252">
            <v>1</v>
          </cell>
          <cell r="D252">
            <v>0</v>
          </cell>
          <cell r="E252">
            <v>2966500</v>
          </cell>
          <cell r="F252">
            <v>296650</v>
          </cell>
          <cell r="G252">
            <v>0</v>
          </cell>
          <cell r="H252">
            <v>185000</v>
          </cell>
          <cell r="I252">
            <v>3448150</v>
          </cell>
          <cell r="J252">
            <v>0</v>
          </cell>
          <cell r="K252">
            <v>900000</v>
          </cell>
          <cell r="M252">
            <v>250000</v>
          </cell>
          <cell r="N252">
            <v>1150000</v>
          </cell>
          <cell r="O252">
            <v>4598150</v>
          </cell>
          <cell r="P252">
            <v>45982</v>
          </cell>
          <cell r="Q252">
            <v>183928</v>
          </cell>
          <cell r="R252">
            <v>34482</v>
          </cell>
          <cell r="S252">
            <v>137928</v>
          </cell>
          <cell r="T252">
            <v>11500</v>
          </cell>
          <cell r="U252">
            <v>46000</v>
          </cell>
          <cell r="V252" t="str">
            <v>SDN KELAYAN SELATAN 02</v>
          </cell>
          <cell r="W252" t="str">
            <v>0380301029276</v>
          </cell>
          <cell r="X252" t="str">
            <v>6303025812950002</v>
          </cell>
          <cell r="Y252" t="str">
            <v>940812159732000</v>
          </cell>
          <cell r="Z252" t="str">
            <v>S - 19</v>
          </cell>
          <cell r="AA252" t="str">
            <v>7550773674130033</v>
          </cell>
          <cell r="AC252">
            <v>11500</v>
          </cell>
          <cell r="AD252">
            <v>0</v>
          </cell>
        </row>
        <row r="253">
          <cell r="A253" t="str">
            <v>196906132022212004</v>
          </cell>
          <cell r="B253" t="str">
            <v>GUSTI NURYANI, S.Pd</v>
          </cell>
          <cell r="C253">
            <v>0</v>
          </cell>
          <cell r="D253">
            <v>1</v>
          </cell>
          <cell r="E253">
            <v>2966500</v>
          </cell>
          <cell r="F253">
            <v>59330</v>
          </cell>
          <cell r="G253">
            <v>0</v>
          </cell>
          <cell r="H253">
            <v>185000</v>
          </cell>
          <cell r="I253">
            <v>3210830</v>
          </cell>
          <cell r="J253">
            <v>0</v>
          </cell>
          <cell r="K253">
            <v>900000</v>
          </cell>
          <cell r="M253">
            <v>250000</v>
          </cell>
          <cell r="N253">
            <v>1150000</v>
          </cell>
          <cell r="O253">
            <v>4360830</v>
          </cell>
          <cell r="P253">
            <v>43608</v>
          </cell>
          <cell r="Q253">
            <v>174432</v>
          </cell>
          <cell r="R253">
            <v>32108</v>
          </cell>
          <cell r="S253">
            <v>128432</v>
          </cell>
          <cell r="T253">
            <v>11500</v>
          </cell>
          <cell r="U253">
            <v>46000</v>
          </cell>
          <cell r="V253" t="str">
            <v>SDN KELAYAN SELATAN 03</v>
          </cell>
          <cell r="W253" t="str">
            <v>0010301123218</v>
          </cell>
          <cell r="X253" t="str">
            <v>6371035306690008</v>
          </cell>
          <cell r="Y253" t="str">
            <v>167321827731000</v>
          </cell>
          <cell r="Z253" t="str">
            <v>S - 20</v>
          </cell>
          <cell r="AA253" t="str">
            <v>2945747650300052</v>
          </cell>
          <cell r="AC253">
            <v>11500</v>
          </cell>
          <cell r="AD253">
            <v>0</v>
          </cell>
        </row>
        <row r="254">
          <cell r="A254" t="str">
            <v>198903262022212008</v>
          </cell>
          <cell r="B254" t="str">
            <v>EKA PATMAWATI, S.Pd</v>
          </cell>
          <cell r="C254">
            <v>1</v>
          </cell>
          <cell r="D254">
            <v>1</v>
          </cell>
          <cell r="E254">
            <v>2966500</v>
          </cell>
          <cell r="F254">
            <v>355980</v>
          </cell>
          <cell r="G254">
            <v>0</v>
          </cell>
          <cell r="H254">
            <v>185000</v>
          </cell>
          <cell r="I254">
            <v>3507480</v>
          </cell>
          <cell r="J254">
            <v>0</v>
          </cell>
          <cell r="K254">
            <v>900000</v>
          </cell>
          <cell r="M254">
            <v>250000</v>
          </cell>
          <cell r="N254">
            <v>1150000</v>
          </cell>
          <cell r="O254">
            <v>4657480</v>
          </cell>
          <cell r="P254">
            <v>46575</v>
          </cell>
          <cell r="Q254">
            <v>186300</v>
          </cell>
          <cell r="R254">
            <v>35075</v>
          </cell>
          <cell r="S254">
            <v>140300</v>
          </cell>
          <cell r="T254">
            <v>11500</v>
          </cell>
          <cell r="U254">
            <v>46000</v>
          </cell>
          <cell r="V254" t="str">
            <v>SDN KELAYAN SELATAN 03</v>
          </cell>
          <cell r="W254" t="str">
            <v>0010301279889</v>
          </cell>
          <cell r="X254" t="str">
            <v>6371036603890005</v>
          </cell>
          <cell r="Y254" t="str">
            <v>723549085731000</v>
          </cell>
          <cell r="Z254" t="str">
            <v>S - 20</v>
          </cell>
          <cell r="AA254" t="str">
            <v>7658767668130092</v>
          </cell>
          <cell r="AC254">
            <v>11500</v>
          </cell>
          <cell r="AD254">
            <v>0</v>
          </cell>
        </row>
        <row r="255">
          <cell r="A255" t="str">
            <v>198305202022212018</v>
          </cell>
          <cell r="B255" t="str">
            <v>SUCI LESTARI, S.Pd</v>
          </cell>
          <cell r="C255">
            <v>0</v>
          </cell>
          <cell r="D255">
            <v>0</v>
          </cell>
          <cell r="E255">
            <v>2966500</v>
          </cell>
          <cell r="F255">
            <v>0</v>
          </cell>
          <cell r="G255">
            <v>0</v>
          </cell>
          <cell r="H255">
            <v>185000</v>
          </cell>
          <cell r="I255">
            <v>3151500</v>
          </cell>
          <cell r="J255">
            <v>0</v>
          </cell>
          <cell r="K255">
            <v>900000</v>
          </cell>
          <cell r="M255">
            <v>250000</v>
          </cell>
          <cell r="N255">
            <v>1150000</v>
          </cell>
          <cell r="O255">
            <v>4301500</v>
          </cell>
          <cell r="P255">
            <v>43015</v>
          </cell>
          <cell r="Q255">
            <v>172060</v>
          </cell>
          <cell r="R255">
            <v>31515</v>
          </cell>
          <cell r="S255">
            <v>126060</v>
          </cell>
          <cell r="T255">
            <v>11500</v>
          </cell>
          <cell r="U255">
            <v>46000</v>
          </cell>
          <cell r="V255" t="str">
            <v>SDN KELAYAN SELATAN 05</v>
          </cell>
          <cell r="W255" t="str">
            <v>0010301357461</v>
          </cell>
          <cell r="X255" t="str">
            <v>6371016005830009</v>
          </cell>
          <cell r="Y255" t="str">
            <v>159718998731000</v>
          </cell>
          <cell r="Z255" t="str">
            <v>S - 22</v>
          </cell>
          <cell r="AA255" t="str">
            <v>6852761663300052</v>
          </cell>
          <cell r="AC255">
            <v>11500</v>
          </cell>
          <cell r="AD255">
            <v>0</v>
          </cell>
        </row>
        <row r="256">
          <cell r="A256" t="str">
            <v>199010102022212012</v>
          </cell>
          <cell r="B256" t="str">
            <v>ANISA MURNI, S.Pd</v>
          </cell>
          <cell r="C256">
            <v>1</v>
          </cell>
          <cell r="D256">
            <v>1</v>
          </cell>
          <cell r="E256">
            <v>2966500</v>
          </cell>
          <cell r="F256">
            <v>355980</v>
          </cell>
          <cell r="G256">
            <v>0</v>
          </cell>
          <cell r="H256">
            <v>185000</v>
          </cell>
          <cell r="I256">
            <v>3507480</v>
          </cell>
          <cell r="J256">
            <v>0</v>
          </cell>
          <cell r="K256">
            <v>900000</v>
          </cell>
          <cell r="M256">
            <v>250000</v>
          </cell>
          <cell r="N256">
            <v>1150000</v>
          </cell>
          <cell r="O256">
            <v>4657480</v>
          </cell>
          <cell r="P256">
            <v>46575</v>
          </cell>
          <cell r="Q256">
            <v>186300</v>
          </cell>
          <cell r="R256">
            <v>35075</v>
          </cell>
          <cell r="S256">
            <v>140300</v>
          </cell>
          <cell r="T256">
            <v>11500</v>
          </cell>
          <cell r="U256">
            <v>46000</v>
          </cell>
          <cell r="V256" t="str">
            <v>SDN KELAYAN SELATAN 05</v>
          </cell>
          <cell r="W256" t="str">
            <v>0010301357148</v>
          </cell>
          <cell r="X256" t="str">
            <v>6371015010900027</v>
          </cell>
          <cell r="Y256" t="str">
            <v>814041141731000</v>
          </cell>
          <cell r="Z256" t="str">
            <v>S - 22</v>
          </cell>
          <cell r="AA256" t="str">
            <v>0342768669130163</v>
          </cell>
          <cell r="AC256">
            <v>11500</v>
          </cell>
          <cell r="AD256">
            <v>0</v>
          </cell>
        </row>
        <row r="257">
          <cell r="A257" t="str">
            <v>199504132022211002</v>
          </cell>
          <cell r="B257" t="str">
            <v>WISNU AJI, S. Pd</v>
          </cell>
          <cell r="C257">
            <v>1</v>
          </cell>
          <cell r="D257">
            <v>0</v>
          </cell>
          <cell r="E257">
            <v>2966500</v>
          </cell>
          <cell r="F257">
            <v>296650</v>
          </cell>
          <cell r="G257">
            <v>0</v>
          </cell>
          <cell r="H257">
            <v>185000</v>
          </cell>
          <cell r="I257">
            <v>3448150</v>
          </cell>
          <cell r="J257">
            <v>0</v>
          </cell>
          <cell r="K257">
            <v>900000</v>
          </cell>
          <cell r="M257">
            <v>250000</v>
          </cell>
          <cell r="N257">
            <v>1150000</v>
          </cell>
          <cell r="O257">
            <v>4598150</v>
          </cell>
          <cell r="P257">
            <v>45982</v>
          </cell>
          <cell r="Q257">
            <v>183928</v>
          </cell>
          <cell r="R257">
            <v>34482</v>
          </cell>
          <cell r="S257">
            <v>137928</v>
          </cell>
          <cell r="T257">
            <v>11500</v>
          </cell>
          <cell r="U257">
            <v>46000</v>
          </cell>
          <cell r="V257" t="str">
            <v>SDN KELAYAN SELATAN 05</v>
          </cell>
          <cell r="W257" t="str">
            <v>0060301295849</v>
          </cell>
          <cell r="X257" t="str">
            <v>6305091304950001</v>
          </cell>
          <cell r="Y257" t="str">
            <v>958835605733000</v>
          </cell>
          <cell r="Z257" t="str">
            <v>S - 22</v>
          </cell>
          <cell r="AA257" t="str">
            <v>2745773674130012</v>
          </cell>
          <cell r="AC257">
            <v>11500</v>
          </cell>
          <cell r="AD257">
            <v>0</v>
          </cell>
        </row>
        <row r="258">
          <cell r="A258" t="str">
            <v>199105092022212009</v>
          </cell>
          <cell r="B258" t="str">
            <v>HANY, S.Pd</v>
          </cell>
          <cell r="C258">
            <v>0</v>
          </cell>
          <cell r="D258">
            <v>0</v>
          </cell>
          <cell r="E258">
            <v>2966500</v>
          </cell>
          <cell r="F258">
            <v>0</v>
          </cell>
          <cell r="G258">
            <v>0</v>
          </cell>
          <cell r="H258">
            <v>185000</v>
          </cell>
          <cell r="I258">
            <v>3151500</v>
          </cell>
          <cell r="J258">
            <v>0</v>
          </cell>
          <cell r="K258">
            <v>400000</v>
          </cell>
          <cell r="L258">
            <v>2966500</v>
          </cell>
          <cell r="N258">
            <v>3366500</v>
          </cell>
          <cell r="O258">
            <v>6518000</v>
          </cell>
          <cell r="P258">
            <v>65180</v>
          </cell>
          <cell r="Q258">
            <v>260720</v>
          </cell>
          <cell r="R258">
            <v>31515</v>
          </cell>
          <cell r="S258">
            <v>126060</v>
          </cell>
          <cell r="T258">
            <v>33665</v>
          </cell>
          <cell r="U258">
            <v>134660</v>
          </cell>
          <cell r="V258" t="str">
            <v>SDN KELAYAN SELATAN 06</v>
          </cell>
          <cell r="W258" t="str">
            <v>0010301471716</v>
          </cell>
          <cell r="X258" t="str">
            <v>6371044905910004</v>
          </cell>
          <cell r="Y258" t="str">
            <v>851819714731000</v>
          </cell>
          <cell r="Z258" t="str">
            <v>S - 23</v>
          </cell>
          <cell r="AA258" t="str">
            <v>2841769670130082</v>
          </cell>
          <cell r="AC258">
            <v>33665</v>
          </cell>
          <cell r="AD258">
            <v>0</v>
          </cell>
        </row>
        <row r="259">
          <cell r="A259" t="str">
            <v>199504242022212010</v>
          </cell>
          <cell r="B259" t="str">
            <v>NOOR KHAFIFAH, S.Pd</v>
          </cell>
          <cell r="C259">
            <v>1</v>
          </cell>
          <cell r="D259">
            <v>1</v>
          </cell>
          <cell r="E259">
            <v>2966500</v>
          </cell>
          <cell r="F259">
            <v>355980</v>
          </cell>
          <cell r="G259">
            <v>0</v>
          </cell>
          <cell r="H259">
            <v>185000</v>
          </cell>
          <cell r="I259">
            <v>3507480</v>
          </cell>
          <cell r="J259">
            <v>0</v>
          </cell>
          <cell r="K259">
            <v>900000</v>
          </cell>
          <cell r="M259">
            <v>250000</v>
          </cell>
          <cell r="N259">
            <v>1150000</v>
          </cell>
          <cell r="O259">
            <v>4657480</v>
          </cell>
          <cell r="P259">
            <v>46575</v>
          </cell>
          <cell r="Q259">
            <v>186300</v>
          </cell>
          <cell r="R259">
            <v>35075</v>
          </cell>
          <cell r="S259">
            <v>140300</v>
          </cell>
          <cell r="T259">
            <v>11500</v>
          </cell>
          <cell r="U259">
            <v>46000</v>
          </cell>
          <cell r="V259" t="str">
            <v>SDN KELAYAN SELATAN 06</v>
          </cell>
          <cell r="W259" t="str">
            <v>0090301344414</v>
          </cell>
          <cell r="X259" t="str">
            <v>6303026404950001</v>
          </cell>
          <cell r="Y259" t="str">
            <v>412721383732000</v>
          </cell>
          <cell r="Z259" t="str">
            <v>S - 23</v>
          </cell>
          <cell r="AA259" t="str">
            <v>3756773674130012</v>
          </cell>
          <cell r="AC259">
            <v>11500</v>
          </cell>
          <cell r="AD259">
            <v>0</v>
          </cell>
        </row>
        <row r="260">
          <cell r="A260" t="str">
            <v>199801092022212002</v>
          </cell>
          <cell r="B260" t="str">
            <v>SARIPATUL MAHPUZAH, S.Pd</v>
          </cell>
          <cell r="C260">
            <v>1</v>
          </cell>
          <cell r="D260">
            <v>1</v>
          </cell>
          <cell r="E260">
            <v>2966500</v>
          </cell>
          <cell r="F260">
            <v>355980</v>
          </cell>
          <cell r="G260">
            <v>0</v>
          </cell>
          <cell r="H260">
            <v>185000</v>
          </cell>
          <cell r="I260">
            <v>3507480</v>
          </cell>
          <cell r="J260">
            <v>0</v>
          </cell>
          <cell r="K260">
            <v>900000</v>
          </cell>
          <cell r="M260">
            <v>250000</v>
          </cell>
          <cell r="N260">
            <v>1150000</v>
          </cell>
          <cell r="O260">
            <v>4657480</v>
          </cell>
          <cell r="P260">
            <v>46575</v>
          </cell>
          <cell r="Q260">
            <v>186300</v>
          </cell>
          <cell r="R260">
            <v>35075</v>
          </cell>
          <cell r="S260">
            <v>140300</v>
          </cell>
          <cell r="T260">
            <v>11500</v>
          </cell>
          <cell r="U260">
            <v>46000</v>
          </cell>
          <cell r="V260" t="str">
            <v>SDN KELAYAN SELATAN 06</v>
          </cell>
          <cell r="W260" t="str">
            <v>3200584928</v>
          </cell>
          <cell r="X260" t="str">
            <v>6371034901980003</v>
          </cell>
          <cell r="Y260" t="str">
            <v>650204985731000</v>
          </cell>
          <cell r="Z260" t="str">
            <v>S - 23</v>
          </cell>
          <cell r="AA260" t="str">
            <v>1441776677230032</v>
          </cell>
          <cell r="AC260">
            <v>11500</v>
          </cell>
          <cell r="AD260">
            <v>0</v>
          </cell>
        </row>
        <row r="261">
          <cell r="A261" t="str">
            <v>198509092022211009</v>
          </cell>
          <cell r="B261" t="str">
            <v>FATWA, S.Pd</v>
          </cell>
          <cell r="C261">
            <v>1</v>
          </cell>
          <cell r="D261">
            <v>0</v>
          </cell>
          <cell r="E261">
            <v>2966500</v>
          </cell>
          <cell r="F261">
            <v>296650</v>
          </cell>
          <cell r="G261">
            <v>0</v>
          </cell>
          <cell r="H261">
            <v>185000</v>
          </cell>
          <cell r="I261">
            <v>3448150</v>
          </cell>
          <cell r="J261">
            <v>0</v>
          </cell>
          <cell r="K261">
            <v>900000</v>
          </cell>
          <cell r="M261">
            <v>250000</v>
          </cell>
          <cell r="N261">
            <v>1150000</v>
          </cell>
          <cell r="O261">
            <v>4598150</v>
          </cell>
          <cell r="P261">
            <v>45982</v>
          </cell>
          <cell r="Q261">
            <v>183928</v>
          </cell>
          <cell r="R261">
            <v>34482</v>
          </cell>
          <cell r="S261">
            <v>137928</v>
          </cell>
          <cell r="T261">
            <v>11500</v>
          </cell>
          <cell r="U261">
            <v>46000</v>
          </cell>
          <cell r="V261" t="str">
            <v>SDN KELAYAN SELATAN 08</v>
          </cell>
          <cell r="W261" t="str">
            <v>0160301055831</v>
          </cell>
          <cell r="X261" t="str">
            <v>6304020909850001</v>
          </cell>
          <cell r="Y261" t="str">
            <v>665303566731000</v>
          </cell>
          <cell r="Z261" t="str">
            <v>S - 24</v>
          </cell>
          <cell r="AA261" t="str">
            <v>6241763667110003</v>
          </cell>
          <cell r="AC261">
            <v>11500</v>
          </cell>
          <cell r="AD261">
            <v>0</v>
          </cell>
        </row>
        <row r="262">
          <cell r="A262" t="str">
            <v>198701052022212008</v>
          </cell>
          <cell r="B262" t="str">
            <v>NORLATIFAH, S.Pd</v>
          </cell>
          <cell r="C262">
            <v>1</v>
          </cell>
          <cell r="D262">
            <v>2</v>
          </cell>
          <cell r="E262">
            <v>2966500</v>
          </cell>
          <cell r="F262">
            <v>415310</v>
          </cell>
          <cell r="G262">
            <v>0</v>
          </cell>
          <cell r="H262">
            <v>185000</v>
          </cell>
          <cell r="I262">
            <v>3566810</v>
          </cell>
          <cell r="J262">
            <v>0</v>
          </cell>
          <cell r="K262">
            <v>400000</v>
          </cell>
          <cell r="L262">
            <v>2966500</v>
          </cell>
          <cell r="N262">
            <v>3366500</v>
          </cell>
          <cell r="O262">
            <v>6933310</v>
          </cell>
          <cell r="P262">
            <v>69333</v>
          </cell>
          <cell r="Q262">
            <v>277332</v>
          </cell>
          <cell r="R262">
            <v>35668</v>
          </cell>
          <cell r="S262">
            <v>142672</v>
          </cell>
          <cell r="T262">
            <v>33665</v>
          </cell>
          <cell r="U262">
            <v>134660</v>
          </cell>
          <cell r="V262" t="str">
            <v>SDN KELAYAN SELATAN 08</v>
          </cell>
          <cell r="W262" t="str">
            <v>0010301202606</v>
          </cell>
          <cell r="X262" t="str">
            <v>6371014501870005</v>
          </cell>
          <cell r="Y262" t="str">
            <v>155644438731000</v>
          </cell>
          <cell r="Z262" t="str">
            <v>S - 24</v>
          </cell>
          <cell r="AA262" t="str">
            <v>7437765666300032</v>
          </cell>
          <cell r="AC262">
            <v>33665</v>
          </cell>
          <cell r="AD262">
            <v>0</v>
          </cell>
        </row>
        <row r="263">
          <cell r="A263" t="str">
            <v>199102232022212009</v>
          </cell>
          <cell r="B263" t="str">
            <v>MARIANI, S.Pd</v>
          </cell>
          <cell r="C263">
            <v>0</v>
          </cell>
          <cell r="D263">
            <v>0</v>
          </cell>
          <cell r="E263">
            <v>2966500</v>
          </cell>
          <cell r="F263">
            <v>0</v>
          </cell>
          <cell r="G263">
            <v>0</v>
          </cell>
          <cell r="H263">
            <v>185000</v>
          </cell>
          <cell r="I263">
            <v>3151500</v>
          </cell>
          <cell r="J263">
            <v>0</v>
          </cell>
          <cell r="K263">
            <v>900000</v>
          </cell>
          <cell r="M263">
            <v>250000</v>
          </cell>
          <cell r="N263">
            <v>1150000</v>
          </cell>
          <cell r="O263">
            <v>4301500</v>
          </cell>
          <cell r="P263">
            <v>43015</v>
          </cell>
          <cell r="Q263">
            <v>172060</v>
          </cell>
          <cell r="R263">
            <v>31515</v>
          </cell>
          <cell r="S263">
            <v>126060</v>
          </cell>
          <cell r="T263">
            <v>11500</v>
          </cell>
          <cell r="U263">
            <v>46000</v>
          </cell>
          <cell r="V263" t="str">
            <v>SDN KELAYAN SELATAN 08</v>
          </cell>
          <cell r="W263" t="str">
            <v>0320301015207</v>
          </cell>
          <cell r="X263" t="str">
            <v>6371016302910008</v>
          </cell>
          <cell r="Y263" t="str">
            <v>838484251731000</v>
          </cell>
          <cell r="Z263" t="str">
            <v>S - 24</v>
          </cell>
          <cell r="AA263" t="str">
            <v>5555769670130032</v>
          </cell>
          <cell r="AC263">
            <v>11500</v>
          </cell>
          <cell r="AD263">
            <v>0</v>
          </cell>
        </row>
        <row r="264">
          <cell r="A264" t="str">
            <v>199412202022212005</v>
          </cell>
          <cell r="B264" t="str">
            <v>NURUS SURAYA, S.Pd</v>
          </cell>
          <cell r="C264">
            <v>0</v>
          </cell>
          <cell r="D264">
            <v>0</v>
          </cell>
          <cell r="E264">
            <v>2966500</v>
          </cell>
          <cell r="F264">
            <v>0</v>
          </cell>
          <cell r="G264">
            <v>0</v>
          </cell>
          <cell r="H264">
            <v>185000</v>
          </cell>
          <cell r="I264">
            <v>3151500</v>
          </cell>
          <cell r="J264">
            <v>0</v>
          </cell>
          <cell r="K264">
            <v>900000</v>
          </cell>
          <cell r="M264">
            <v>250000</v>
          </cell>
          <cell r="N264">
            <v>1150000</v>
          </cell>
          <cell r="O264">
            <v>4301500</v>
          </cell>
          <cell r="P264">
            <v>43015</v>
          </cell>
          <cell r="Q264">
            <v>172060</v>
          </cell>
          <cell r="R264">
            <v>31515</v>
          </cell>
          <cell r="S264">
            <v>126060</v>
          </cell>
          <cell r="T264">
            <v>11500</v>
          </cell>
          <cell r="U264">
            <v>46000</v>
          </cell>
          <cell r="V264" t="str">
            <v>SDN KELAYAN SELATAN 09</v>
          </cell>
          <cell r="W264" t="str">
            <v>0010301424487</v>
          </cell>
          <cell r="X264" t="str">
            <v>6371016012940006</v>
          </cell>
          <cell r="Y264" t="str">
            <v>853160828731000</v>
          </cell>
          <cell r="Z264" t="str">
            <v>S - 25</v>
          </cell>
          <cell r="AA264" t="str">
            <v>9552772673130013</v>
          </cell>
          <cell r="AC264">
            <v>11500</v>
          </cell>
          <cell r="AD264">
            <v>0</v>
          </cell>
        </row>
        <row r="265">
          <cell r="A265" t="str">
            <v>199603262022212008</v>
          </cell>
          <cell r="B265" t="str">
            <v>PUTRI LIYANI, S.Pd</v>
          </cell>
          <cell r="C265">
            <v>0</v>
          </cell>
          <cell r="D265">
            <v>0</v>
          </cell>
          <cell r="E265">
            <v>2966500</v>
          </cell>
          <cell r="F265">
            <v>0</v>
          </cell>
          <cell r="G265">
            <v>0</v>
          </cell>
          <cell r="H265">
            <v>185000</v>
          </cell>
          <cell r="I265">
            <v>3151500</v>
          </cell>
          <cell r="J265">
            <v>0</v>
          </cell>
          <cell r="K265">
            <v>900000</v>
          </cell>
          <cell r="M265">
            <v>250000</v>
          </cell>
          <cell r="N265">
            <v>1150000</v>
          </cell>
          <cell r="O265">
            <v>4301500</v>
          </cell>
          <cell r="P265">
            <v>43015</v>
          </cell>
          <cell r="Q265">
            <v>172060</v>
          </cell>
          <cell r="R265">
            <v>31515</v>
          </cell>
          <cell r="S265">
            <v>126060</v>
          </cell>
          <cell r="T265">
            <v>11500</v>
          </cell>
          <cell r="U265">
            <v>46000</v>
          </cell>
          <cell r="V265" t="str">
            <v>SDN KELAYAN SELATAN 09</v>
          </cell>
          <cell r="W265" t="str">
            <v>3200520113</v>
          </cell>
          <cell r="X265" t="str">
            <v>6371036603960009</v>
          </cell>
          <cell r="Y265" t="str">
            <v>929223816731000</v>
          </cell>
          <cell r="Z265" t="str">
            <v>S - 25</v>
          </cell>
          <cell r="AA265" t="str">
            <v>4658774675230062</v>
          </cell>
          <cell r="AC265">
            <v>11500</v>
          </cell>
          <cell r="AD265">
            <v>0</v>
          </cell>
        </row>
        <row r="266">
          <cell r="A266" t="str">
            <v>199711122022212002</v>
          </cell>
          <cell r="B266" t="str">
            <v>NOVIA KHALIANA, S.Pd</v>
          </cell>
          <cell r="C266">
            <v>1</v>
          </cell>
          <cell r="D266">
            <v>1</v>
          </cell>
          <cell r="E266">
            <v>2966500</v>
          </cell>
          <cell r="F266">
            <v>355980</v>
          </cell>
          <cell r="G266">
            <v>0</v>
          </cell>
          <cell r="H266">
            <v>185000</v>
          </cell>
          <cell r="I266">
            <v>3507480</v>
          </cell>
          <cell r="J266">
            <v>0</v>
          </cell>
          <cell r="K266">
            <v>900000</v>
          </cell>
          <cell r="M266">
            <v>250000</v>
          </cell>
          <cell r="N266">
            <v>1150000</v>
          </cell>
          <cell r="O266">
            <v>4657480</v>
          </cell>
          <cell r="P266">
            <v>46575</v>
          </cell>
          <cell r="Q266">
            <v>186300</v>
          </cell>
          <cell r="R266">
            <v>35075</v>
          </cell>
          <cell r="S266">
            <v>140300</v>
          </cell>
          <cell r="T266">
            <v>11500</v>
          </cell>
          <cell r="U266">
            <v>46000</v>
          </cell>
          <cell r="V266" t="str">
            <v>SDN KELAYAN SELATAN 09</v>
          </cell>
          <cell r="W266" t="str">
            <v>3200518623</v>
          </cell>
          <cell r="X266" t="str">
            <v>6371055211970003</v>
          </cell>
          <cell r="Y266" t="str">
            <v>925809030731000</v>
          </cell>
          <cell r="Z266" t="str">
            <v>S - 25</v>
          </cell>
          <cell r="AA266" t="str">
            <v>2444775676230043</v>
          </cell>
          <cell r="AC266">
            <v>11500</v>
          </cell>
          <cell r="AD266">
            <v>0</v>
          </cell>
        </row>
        <row r="267">
          <cell r="A267" t="str">
            <v>196812142022212003</v>
          </cell>
          <cell r="B267" t="str">
            <v>NITA MUSNI, SE</v>
          </cell>
          <cell r="C267">
            <v>0</v>
          </cell>
          <cell r="D267">
            <v>0</v>
          </cell>
          <cell r="E267">
            <v>2966500</v>
          </cell>
          <cell r="F267">
            <v>0</v>
          </cell>
          <cell r="G267">
            <v>0</v>
          </cell>
          <cell r="H267">
            <v>185000</v>
          </cell>
          <cell r="I267">
            <v>3151500</v>
          </cell>
          <cell r="J267">
            <v>0</v>
          </cell>
          <cell r="K267">
            <v>900000</v>
          </cell>
          <cell r="M267">
            <v>250000</v>
          </cell>
          <cell r="N267">
            <v>1150000</v>
          </cell>
          <cell r="O267">
            <v>4301500</v>
          </cell>
          <cell r="P267">
            <v>43015</v>
          </cell>
          <cell r="Q267">
            <v>172060</v>
          </cell>
          <cell r="R267">
            <v>31515</v>
          </cell>
          <cell r="S267">
            <v>126060</v>
          </cell>
          <cell r="T267">
            <v>11500</v>
          </cell>
          <cell r="U267">
            <v>46000</v>
          </cell>
          <cell r="V267" t="str">
            <v>SDN KELAYAN SELATAN 10</v>
          </cell>
          <cell r="W267" t="str">
            <v>0010301118906</v>
          </cell>
          <cell r="X267" t="str">
            <v>6371015412680004</v>
          </cell>
          <cell r="Y267" t="str">
            <v>885528729731000</v>
          </cell>
          <cell r="Z267" t="str">
            <v>S - 26</v>
          </cell>
          <cell r="AA267" t="str">
            <v>9546746648300033</v>
          </cell>
          <cell r="AC267">
            <v>11500</v>
          </cell>
          <cell r="AD267">
            <v>0</v>
          </cell>
        </row>
        <row r="268">
          <cell r="A268" t="str">
            <v>197910022022212004</v>
          </cell>
          <cell r="B268" t="str">
            <v>FAURINA, S.Pd</v>
          </cell>
          <cell r="C268">
            <v>0</v>
          </cell>
          <cell r="D268">
            <v>0</v>
          </cell>
          <cell r="E268">
            <v>2966500</v>
          </cell>
          <cell r="F268">
            <v>0</v>
          </cell>
          <cell r="G268">
            <v>0</v>
          </cell>
          <cell r="H268">
            <v>185000</v>
          </cell>
          <cell r="I268">
            <v>3151500</v>
          </cell>
          <cell r="J268">
            <v>0</v>
          </cell>
          <cell r="K268">
            <v>900000</v>
          </cell>
          <cell r="M268">
            <v>250000</v>
          </cell>
          <cell r="N268">
            <v>1150000</v>
          </cell>
          <cell r="O268">
            <v>4301500</v>
          </cell>
          <cell r="P268">
            <v>43015</v>
          </cell>
          <cell r="Q268">
            <v>172060</v>
          </cell>
          <cell r="R268">
            <v>31515</v>
          </cell>
          <cell r="S268">
            <v>126060</v>
          </cell>
          <cell r="T268">
            <v>11500</v>
          </cell>
          <cell r="U268">
            <v>46000</v>
          </cell>
          <cell r="V268" t="str">
            <v>SDN KELAYAN SELATAN 10</v>
          </cell>
          <cell r="W268" t="str">
            <v>0370319018504</v>
          </cell>
          <cell r="X268" t="str">
            <v>6371024210790003</v>
          </cell>
          <cell r="Y268" t="str">
            <v>723225249731000</v>
          </cell>
          <cell r="Z268" t="str">
            <v>S - 26</v>
          </cell>
          <cell r="AA268" t="str">
            <v>2334757659130093</v>
          </cell>
          <cell r="AC268">
            <v>11500</v>
          </cell>
          <cell r="AD268">
            <v>0</v>
          </cell>
        </row>
        <row r="269">
          <cell r="A269" t="str">
            <v>197911012022212007</v>
          </cell>
          <cell r="B269" t="str">
            <v>REKA NOVIA ADHARIYANTY, S.Pd</v>
          </cell>
          <cell r="C269">
            <v>0</v>
          </cell>
          <cell r="D269">
            <v>1</v>
          </cell>
          <cell r="E269">
            <v>2966500</v>
          </cell>
          <cell r="F269">
            <v>59330</v>
          </cell>
          <cell r="G269">
            <v>0</v>
          </cell>
          <cell r="H269">
            <v>185000</v>
          </cell>
          <cell r="I269">
            <v>3210830</v>
          </cell>
          <cell r="J269">
            <v>0</v>
          </cell>
          <cell r="K269">
            <v>900000</v>
          </cell>
          <cell r="M269">
            <v>250000</v>
          </cell>
          <cell r="N269">
            <v>1150000</v>
          </cell>
          <cell r="O269">
            <v>4360830</v>
          </cell>
          <cell r="P269">
            <v>43608</v>
          </cell>
          <cell r="Q269">
            <v>174432</v>
          </cell>
          <cell r="R269">
            <v>32108</v>
          </cell>
          <cell r="S269">
            <v>128432</v>
          </cell>
          <cell r="T269">
            <v>11500</v>
          </cell>
          <cell r="U269">
            <v>46000</v>
          </cell>
          <cell r="V269" t="str">
            <v>SDN KELAYAN SELATAN 10</v>
          </cell>
          <cell r="W269" t="str">
            <v>0160301047737</v>
          </cell>
          <cell r="X269" t="str">
            <v>6371054111790006</v>
          </cell>
          <cell r="Y269" t="str">
            <v>167409697731000</v>
          </cell>
          <cell r="Z269" t="str">
            <v>S - 26</v>
          </cell>
          <cell r="AA269" t="str">
            <v>7433757658130133</v>
          </cell>
          <cell r="AC269">
            <v>11500</v>
          </cell>
          <cell r="AD269">
            <v>0</v>
          </cell>
        </row>
        <row r="270">
          <cell r="A270" t="str">
            <v>199203152022212008</v>
          </cell>
          <cell r="B270" t="str">
            <v>LINDA, S.Pd</v>
          </cell>
          <cell r="C270">
            <v>1</v>
          </cell>
          <cell r="D270">
            <v>0</v>
          </cell>
          <cell r="E270">
            <v>2966500</v>
          </cell>
          <cell r="F270">
            <v>296650</v>
          </cell>
          <cell r="G270">
            <v>0</v>
          </cell>
          <cell r="H270">
            <v>185000</v>
          </cell>
          <cell r="I270">
            <v>3448150</v>
          </cell>
          <cell r="J270">
            <v>0</v>
          </cell>
          <cell r="K270">
            <v>900000</v>
          </cell>
          <cell r="M270">
            <v>250000</v>
          </cell>
          <cell r="N270">
            <v>1150000</v>
          </cell>
          <cell r="O270">
            <v>4598150</v>
          </cell>
          <cell r="P270">
            <v>45982</v>
          </cell>
          <cell r="Q270">
            <v>183928</v>
          </cell>
          <cell r="R270">
            <v>34482</v>
          </cell>
          <cell r="S270">
            <v>137928</v>
          </cell>
          <cell r="T270">
            <v>11500</v>
          </cell>
          <cell r="U270">
            <v>46000</v>
          </cell>
          <cell r="V270" t="str">
            <v>SDN KELAYAN SELATAN 10</v>
          </cell>
          <cell r="W270" t="str">
            <v>0010301357206</v>
          </cell>
          <cell r="X270" t="str">
            <v>6371015503920007</v>
          </cell>
          <cell r="Y270" t="str">
            <v>814961363731000</v>
          </cell>
          <cell r="Z270" t="str">
            <v>S - 26</v>
          </cell>
          <cell r="AA270" t="str">
            <v>2647770671130042</v>
          </cell>
          <cell r="AC270">
            <v>11500</v>
          </cell>
          <cell r="AD270">
            <v>0</v>
          </cell>
        </row>
        <row r="271">
          <cell r="A271" t="str">
            <v>199306162022212006</v>
          </cell>
          <cell r="B271" t="str">
            <v>RIZKI AMELIA, S.Pd</v>
          </cell>
          <cell r="C271">
            <v>0</v>
          </cell>
          <cell r="D271">
            <v>0</v>
          </cell>
          <cell r="E271">
            <v>2966500</v>
          </cell>
          <cell r="F271">
            <v>0</v>
          </cell>
          <cell r="G271">
            <v>0</v>
          </cell>
          <cell r="H271">
            <v>185000</v>
          </cell>
          <cell r="I271">
            <v>3151500</v>
          </cell>
          <cell r="J271">
            <v>0</v>
          </cell>
          <cell r="K271">
            <v>900000</v>
          </cell>
          <cell r="M271">
            <v>250000</v>
          </cell>
          <cell r="N271">
            <v>1150000</v>
          </cell>
          <cell r="O271">
            <v>4301500</v>
          </cell>
          <cell r="P271">
            <v>43015</v>
          </cell>
          <cell r="Q271">
            <v>172060</v>
          </cell>
          <cell r="R271">
            <v>31515</v>
          </cell>
          <cell r="S271">
            <v>126060</v>
          </cell>
          <cell r="T271">
            <v>11500</v>
          </cell>
          <cell r="U271">
            <v>46000</v>
          </cell>
          <cell r="V271" t="str">
            <v>SDN KELAYAN SELATAN 10</v>
          </cell>
          <cell r="W271" t="str">
            <v>3200511157</v>
          </cell>
          <cell r="X271" t="str">
            <v>6371045606930003</v>
          </cell>
          <cell r="Y271" t="str">
            <v>712230754731000</v>
          </cell>
          <cell r="Z271" t="str">
            <v>S - 26</v>
          </cell>
          <cell r="AA271" t="str">
            <v>3948771672230212</v>
          </cell>
          <cell r="AC271">
            <v>11500</v>
          </cell>
          <cell r="AD271">
            <v>0</v>
          </cell>
        </row>
        <row r="272">
          <cell r="A272" t="str">
            <v>199707042022212002</v>
          </cell>
          <cell r="B272" t="str">
            <v>YULIA SAFRINA, S.Pd</v>
          </cell>
          <cell r="C272">
            <v>0</v>
          </cell>
          <cell r="D272">
            <v>0</v>
          </cell>
          <cell r="E272">
            <v>2966500</v>
          </cell>
          <cell r="F272">
            <v>0</v>
          </cell>
          <cell r="G272">
            <v>0</v>
          </cell>
          <cell r="H272">
            <v>185000</v>
          </cell>
          <cell r="I272">
            <v>3151500</v>
          </cell>
          <cell r="J272">
            <v>0</v>
          </cell>
          <cell r="K272">
            <v>900000</v>
          </cell>
          <cell r="M272">
            <v>250000</v>
          </cell>
          <cell r="N272">
            <v>1150000</v>
          </cell>
          <cell r="O272">
            <v>4301500</v>
          </cell>
          <cell r="P272">
            <v>43015</v>
          </cell>
          <cell r="Q272">
            <v>172060</v>
          </cell>
          <cell r="R272">
            <v>31515</v>
          </cell>
          <cell r="S272">
            <v>126060</v>
          </cell>
          <cell r="T272">
            <v>11500</v>
          </cell>
          <cell r="U272">
            <v>46000</v>
          </cell>
          <cell r="V272" t="str">
            <v>SDN KELAYAN SELATAN 10</v>
          </cell>
          <cell r="W272" t="str">
            <v>3200425552</v>
          </cell>
          <cell r="X272" t="str">
            <v>6371014407970003</v>
          </cell>
          <cell r="Y272" t="str">
            <v>264346495736000</v>
          </cell>
          <cell r="Z272" t="str">
            <v>S - 26</v>
          </cell>
          <cell r="AA272" t="str">
            <v>3036775676230053</v>
          </cell>
          <cell r="AC272">
            <v>11500</v>
          </cell>
          <cell r="AD272">
            <v>0</v>
          </cell>
        </row>
        <row r="273">
          <cell r="A273" t="str">
            <v>197310072022212005</v>
          </cell>
          <cell r="B273" t="str">
            <v>NOOR HUZAIMAH, S.Pd</v>
          </cell>
          <cell r="C273">
            <v>1</v>
          </cell>
          <cell r="D273">
            <v>1</v>
          </cell>
          <cell r="E273">
            <v>2966500</v>
          </cell>
          <cell r="F273">
            <v>355980</v>
          </cell>
          <cell r="G273">
            <v>0</v>
          </cell>
          <cell r="H273">
            <v>185000</v>
          </cell>
          <cell r="I273">
            <v>3507480</v>
          </cell>
          <cell r="J273">
            <v>0</v>
          </cell>
          <cell r="K273">
            <v>400000</v>
          </cell>
          <cell r="L273">
            <v>2966500</v>
          </cell>
          <cell r="N273">
            <v>3366500</v>
          </cell>
          <cell r="O273">
            <v>6873980</v>
          </cell>
          <cell r="P273">
            <v>68740</v>
          </cell>
          <cell r="Q273">
            <v>274960</v>
          </cell>
          <cell r="R273">
            <v>35075</v>
          </cell>
          <cell r="S273">
            <v>140300</v>
          </cell>
          <cell r="T273">
            <v>33665</v>
          </cell>
          <cell r="U273">
            <v>134660</v>
          </cell>
          <cell r="V273" t="str">
            <v>SDN KELAYAN TENGAH 02</v>
          </cell>
          <cell r="W273" t="str">
            <v>3200517635</v>
          </cell>
          <cell r="X273" t="str">
            <v>6371024710730007</v>
          </cell>
          <cell r="Y273" t="str">
            <v>163019987731000</v>
          </cell>
          <cell r="Z273" t="str">
            <v>S - 28</v>
          </cell>
          <cell r="AA273" t="str">
            <v>0339751653300033</v>
          </cell>
          <cell r="AC273">
            <v>33665</v>
          </cell>
          <cell r="AD273">
            <v>0</v>
          </cell>
        </row>
        <row r="274">
          <cell r="A274" t="str">
            <v>199303092022212007</v>
          </cell>
          <cell r="B274" t="str">
            <v>KOYYIMAH, S.Pd</v>
          </cell>
          <cell r="C274">
            <v>0</v>
          </cell>
          <cell r="D274">
            <v>0</v>
          </cell>
          <cell r="E274">
            <v>2966500</v>
          </cell>
          <cell r="F274">
            <v>0</v>
          </cell>
          <cell r="G274">
            <v>0</v>
          </cell>
          <cell r="H274">
            <v>185000</v>
          </cell>
          <cell r="I274">
            <v>3151500</v>
          </cell>
          <cell r="J274">
            <v>0</v>
          </cell>
          <cell r="K274">
            <v>900000</v>
          </cell>
          <cell r="M274">
            <v>250000</v>
          </cell>
          <cell r="N274">
            <v>1150000</v>
          </cell>
          <cell r="O274">
            <v>4301500</v>
          </cell>
          <cell r="P274">
            <v>43015</v>
          </cell>
          <cell r="Q274">
            <v>172060</v>
          </cell>
          <cell r="R274">
            <v>31515</v>
          </cell>
          <cell r="S274">
            <v>126060</v>
          </cell>
          <cell r="T274">
            <v>11500</v>
          </cell>
          <cell r="U274">
            <v>46000</v>
          </cell>
          <cell r="V274" t="str">
            <v>SDN KELAYAN TENGAH 02</v>
          </cell>
          <cell r="W274" t="str">
            <v>0010301233255</v>
          </cell>
          <cell r="X274" t="str">
            <v>6371034903930011</v>
          </cell>
          <cell r="Y274" t="str">
            <v>839335692731000</v>
          </cell>
          <cell r="Z274" t="str">
            <v>S - 28</v>
          </cell>
          <cell r="AA274" t="str">
            <v>2641770672130022</v>
          </cell>
          <cell r="AC274">
            <v>11500</v>
          </cell>
          <cell r="AD274">
            <v>0</v>
          </cell>
        </row>
        <row r="275">
          <cell r="A275" t="str">
            <v>199310292022211004</v>
          </cell>
          <cell r="B275" t="str">
            <v>DIAN ARIYANDI, S.Pd</v>
          </cell>
          <cell r="C275">
            <v>0</v>
          </cell>
          <cell r="D275">
            <v>0</v>
          </cell>
          <cell r="E275">
            <v>2966500</v>
          </cell>
          <cell r="F275">
            <v>0</v>
          </cell>
          <cell r="G275">
            <v>0</v>
          </cell>
          <cell r="H275">
            <v>185000</v>
          </cell>
          <cell r="I275">
            <v>3151500</v>
          </cell>
          <cell r="J275">
            <v>0</v>
          </cell>
          <cell r="K275">
            <v>900000</v>
          </cell>
          <cell r="M275">
            <v>250000</v>
          </cell>
          <cell r="N275">
            <v>1150000</v>
          </cell>
          <cell r="O275">
            <v>4301500</v>
          </cell>
          <cell r="P275">
            <v>43015</v>
          </cell>
          <cell r="Q275">
            <v>172060</v>
          </cell>
          <cell r="R275">
            <v>31515</v>
          </cell>
          <cell r="S275">
            <v>126060</v>
          </cell>
          <cell r="T275">
            <v>11500</v>
          </cell>
          <cell r="U275">
            <v>46000</v>
          </cell>
          <cell r="V275" t="str">
            <v>SDN KELAYAN TENGAH 02</v>
          </cell>
          <cell r="W275" t="str">
            <v>0010301465385</v>
          </cell>
          <cell r="X275" t="str">
            <v>6306052910930002</v>
          </cell>
          <cell r="Y275" t="str">
            <v>938057007733000</v>
          </cell>
          <cell r="Z275" t="str">
            <v>S - 28</v>
          </cell>
          <cell r="AA275" t="str">
            <v>6361771672130013</v>
          </cell>
          <cell r="AC275">
            <v>11500</v>
          </cell>
          <cell r="AD275">
            <v>0</v>
          </cell>
        </row>
        <row r="276">
          <cell r="A276" t="str">
            <v>199711132022212002</v>
          </cell>
          <cell r="B276" t="str">
            <v>ENDANG PURNAMA, S.Pd.</v>
          </cell>
          <cell r="C276">
            <v>0</v>
          </cell>
          <cell r="D276">
            <v>0</v>
          </cell>
          <cell r="E276">
            <v>2966500</v>
          </cell>
          <cell r="F276">
            <v>0</v>
          </cell>
          <cell r="G276">
            <v>0</v>
          </cell>
          <cell r="H276">
            <v>185000</v>
          </cell>
          <cell r="I276">
            <v>3151500</v>
          </cell>
          <cell r="J276">
            <v>0</v>
          </cell>
          <cell r="K276">
            <v>900000</v>
          </cell>
          <cell r="M276">
            <v>250000</v>
          </cell>
          <cell r="N276">
            <v>1150000</v>
          </cell>
          <cell r="O276">
            <v>4301500</v>
          </cell>
          <cell r="P276">
            <v>43015</v>
          </cell>
          <cell r="Q276">
            <v>172060</v>
          </cell>
          <cell r="R276">
            <v>31515</v>
          </cell>
          <cell r="S276">
            <v>126060</v>
          </cell>
          <cell r="T276">
            <v>11500</v>
          </cell>
          <cell r="U276">
            <v>46000</v>
          </cell>
          <cell r="V276" t="str">
            <v>SDN KELAYAN TENGAH 02</v>
          </cell>
          <cell r="W276" t="str">
            <v>3200518585</v>
          </cell>
          <cell r="X276" t="str">
            <v>6371045311970003</v>
          </cell>
          <cell r="Y276" t="str">
            <v>637475153731000</v>
          </cell>
          <cell r="Z276" t="str">
            <v>S - 28</v>
          </cell>
          <cell r="AA276" t="str">
            <v>3445775676230033</v>
          </cell>
          <cell r="AC276">
            <v>11500</v>
          </cell>
          <cell r="AD276">
            <v>0</v>
          </cell>
        </row>
        <row r="277">
          <cell r="A277" t="str">
            <v>198501012022211023</v>
          </cell>
          <cell r="B277" t="str">
            <v>KHALIK MARWAN, S.Pd</v>
          </cell>
          <cell r="C277">
            <v>0</v>
          </cell>
          <cell r="D277">
            <v>0</v>
          </cell>
          <cell r="E277">
            <v>2966500</v>
          </cell>
          <cell r="F277">
            <v>0</v>
          </cell>
          <cell r="G277">
            <v>0</v>
          </cell>
          <cell r="H277">
            <v>185000</v>
          </cell>
          <cell r="I277">
            <v>3151500</v>
          </cell>
          <cell r="J277">
            <v>0</v>
          </cell>
          <cell r="K277">
            <v>900000</v>
          </cell>
          <cell r="M277">
            <v>250000</v>
          </cell>
          <cell r="N277">
            <v>1150000</v>
          </cell>
          <cell r="O277">
            <v>4301500</v>
          </cell>
          <cell r="P277">
            <v>43015</v>
          </cell>
          <cell r="Q277">
            <v>172060</v>
          </cell>
          <cell r="R277">
            <v>31515</v>
          </cell>
          <cell r="S277">
            <v>126060</v>
          </cell>
          <cell r="T277">
            <v>11500</v>
          </cell>
          <cell r="U277">
            <v>46000</v>
          </cell>
          <cell r="V277" t="str">
            <v>SDN KELAYAN TENGAH 04</v>
          </cell>
          <cell r="W277" t="str">
            <v>0010301001824</v>
          </cell>
          <cell r="X277" t="str">
            <v>6371020101850015</v>
          </cell>
          <cell r="Y277" t="str">
            <v>167321694731000</v>
          </cell>
          <cell r="Z277" t="str">
            <v>S - 30</v>
          </cell>
          <cell r="AA277" t="str">
            <v>0433763665110112</v>
          </cell>
          <cell r="AC277">
            <v>11500</v>
          </cell>
          <cell r="AD277">
            <v>0</v>
          </cell>
        </row>
        <row r="278">
          <cell r="A278" t="str">
            <v>198509282022212015</v>
          </cell>
          <cell r="B278" t="str">
            <v>SRI ASTUTI, S.Pd</v>
          </cell>
          <cell r="C278">
            <v>0</v>
          </cell>
          <cell r="D278">
            <v>0</v>
          </cell>
          <cell r="E278">
            <v>2966500</v>
          </cell>
          <cell r="F278">
            <v>0</v>
          </cell>
          <cell r="G278">
            <v>0</v>
          </cell>
          <cell r="H278">
            <v>185000</v>
          </cell>
          <cell r="I278">
            <v>3151500</v>
          </cell>
          <cell r="J278">
            <v>0</v>
          </cell>
          <cell r="K278">
            <v>900000</v>
          </cell>
          <cell r="M278">
            <v>250000</v>
          </cell>
          <cell r="N278">
            <v>1150000</v>
          </cell>
          <cell r="O278">
            <v>4301500</v>
          </cell>
          <cell r="P278">
            <v>43015</v>
          </cell>
          <cell r="Q278">
            <v>172060</v>
          </cell>
          <cell r="R278">
            <v>31515</v>
          </cell>
          <cell r="S278">
            <v>126060</v>
          </cell>
          <cell r="T278">
            <v>11500</v>
          </cell>
          <cell r="U278">
            <v>46000</v>
          </cell>
          <cell r="V278" t="str">
            <v>SDN KELAYAN TENGAH 04</v>
          </cell>
          <cell r="W278" t="str">
            <v>3200511041</v>
          </cell>
          <cell r="X278" t="str">
            <v>6371016809850002</v>
          </cell>
          <cell r="Y278" t="str">
            <v>650694383731000</v>
          </cell>
          <cell r="Z278" t="str">
            <v>S - 30</v>
          </cell>
          <cell r="AA278" t="str">
            <v>9260763666130123</v>
          </cell>
          <cell r="AC278">
            <v>11500</v>
          </cell>
          <cell r="AD278">
            <v>0</v>
          </cell>
        </row>
        <row r="279">
          <cell r="A279" t="str">
            <v>199504092022212007</v>
          </cell>
          <cell r="B279" t="str">
            <v>REZKI HASANAH, S.Pd</v>
          </cell>
          <cell r="C279">
            <v>1</v>
          </cell>
          <cell r="D279">
            <v>0</v>
          </cell>
          <cell r="E279">
            <v>2966500</v>
          </cell>
          <cell r="F279">
            <v>296650</v>
          </cell>
          <cell r="G279">
            <v>0</v>
          </cell>
          <cell r="H279">
            <v>185000</v>
          </cell>
          <cell r="I279">
            <v>3448150</v>
          </cell>
          <cell r="J279">
            <v>0</v>
          </cell>
          <cell r="K279">
            <v>900000</v>
          </cell>
          <cell r="M279">
            <v>250000</v>
          </cell>
          <cell r="N279">
            <v>1150000</v>
          </cell>
          <cell r="O279">
            <v>4598150</v>
          </cell>
          <cell r="P279">
            <v>45982</v>
          </cell>
          <cell r="Q279">
            <v>183928</v>
          </cell>
          <cell r="R279">
            <v>34482</v>
          </cell>
          <cell r="S279">
            <v>137928</v>
          </cell>
          <cell r="T279">
            <v>11500</v>
          </cell>
          <cell r="U279">
            <v>46000</v>
          </cell>
          <cell r="V279" t="str">
            <v>SDN KELAYAN TENGAH 04</v>
          </cell>
          <cell r="W279" t="str">
            <v>0010301471726</v>
          </cell>
          <cell r="X279" t="str">
            <v>6308034904950001</v>
          </cell>
          <cell r="Y279" t="str">
            <v>966916488735000</v>
          </cell>
          <cell r="Z279" t="str">
            <v>S - 30</v>
          </cell>
          <cell r="AA279" t="str">
            <v>6741773674130032</v>
          </cell>
          <cell r="AC279">
            <v>11500</v>
          </cell>
          <cell r="AD279">
            <v>0</v>
          </cell>
        </row>
        <row r="280">
          <cell r="A280" t="str">
            <v>199709292022212004</v>
          </cell>
          <cell r="B280" t="str">
            <v>SITI ZAINAB, S.Pd</v>
          </cell>
          <cell r="C280">
            <v>1</v>
          </cell>
          <cell r="D280">
            <v>0</v>
          </cell>
          <cell r="E280">
            <v>2966500</v>
          </cell>
          <cell r="F280">
            <v>296650</v>
          </cell>
          <cell r="G280">
            <v>0</v>
          </cell>
          <cell r="H280">
            <v>185000</v>
          </cell>
          <cell r="I280">
            <v>3448150</v>
          </cell>
          <cell r="J280">
            <v>0</v>
          </cell>
          <cell r="K280">
            <v>0</v>
          </cell>
          <cell r="M280">
            <v>0</v>
          </cell>
          <cell r="N280">
            <v>0</v>
          </cell>
          <cell r="O280">
            <v>3448150</v>
          </cell>
          <cell r="P280">
            <v>34482</v>
          </cell>
          <cell r="Q280">
            <v>137928</v>
          </cell>
          <cell r="R280">
            <v>34482</v>
          </cell>
          <cell r="S280">
            <v>137928</v>
          </cell>
          <cell r="T280">
            <v>0</v>
          </cell>
          <cell r="U280">
            <v>0</v>
          </cell>
          <cell r="V280" t="str">
            <v>SDN KELAYAN TENGAH 04</v>
          </cell>
          <cell r="W280" t="str">
            <v>3200585843</v>
          </cell>
          <cell r="X280" t="str">
            <v>6303056909970003</v>
          </cell>
          <cell r="Y280" t="str">
            <v>651141079731000</v>
          </cell>
          <cell r="Z280" t="str">
            <v>S - 30</v>
          </cell>
          <cell r="AA280" t="str">
            <v>7261775676230033</v>
          </cell>
          <cell r="AC280">
            <v>11500</v>
          </cell>
          <cell r="AD280">
            <v>-11500</v>
          </cell>
        </row>
        <row r="281">
          <cell r="A281" t="str">
            <v>198604152022212032</v>
          </cell>
          <cell r="B281" t="str">
            <v>SITI ROHANA, S.Pd.</v>
          </cell>
          <cell r="C281">
            <v>1</v>
          </cell>
          <cell r="D281">
            <v>2</v>
          </cell>
          <cell r="E281">
            <v>2966500</v>
          </cell>
          <cell r="F281">
            <v>415310</v>
          </cell>
          <cell r="G281">
            <v>0</v>
          </cell>
          <cell r="H281">
            <v>185000</v>
          </cell>
          <cell r="I281">
            <v>3566810</v>
          </cell>
          <cell r="J281">
            <v>0</v>
          </cell>
          <cell r="K281">
            <v>900000</v>
          </cell>
          <cell r="M281">
            <v>250000</v>
          </cell>
          <cell r="N281">
            <v>1150000</v>
          </cell>
          <cell r="O281">
            <v>4716810</v>
          </cell>
          <cell r="P281">
            <v>47168</v>
          </cell>
          <cell r="Q281">
            <v>188672</v>
          </cell>
          <cell r="R281">
            <v>35668</v>
          </cell>
          <cell r="S281">
            <v>142672</v>
          </cell>
          <cell r="T281">
            <v>11500</v>
          </cell>
          <cell r="U281">
            <v>46000</v>
          </cell>
          <cell r="V281" t="str">
            <v>SDN KELAYAN TIMUR 02</v>
          </cell>
          <cell r="W281" t="str">
            <v>0010301410484</v>
          </cell>
          <cell r="X281" t="str">
            <v>6303045504860005</v>
          </cell>
          <cell r="Y281" t="str">
            <v>660623281732000</v>
          </cell>
          <cell r="Z281" t="str">
            <v>S - 32</v>
          </cell>
          <cell r="AA281" t="str">
            <v>0747764665131442</v>
          </cell>
          <cell r="AC281">
            <v>11500</v>
          </cell>
          <cell r="AD281">
            <v>0</v>
          </cell>
        </row>
        <row r="282">
          <cell r="A282" t="str">
            <v>198808102022212008</v>
          </cell>
          <cell r="B282" t="str">
            <v>MASNUN SAUDAH, S.Pd</v>
          </cell>
          <cell r="C282">
            <v>0</v>
          </cell>
          <cell r="D282">
            <v>0</v>
          </cell>
          <cell r="E282">
            <v>2966500</v>
          </cell>
          <cell r="F282">
            <v>0</v>
          </cell>
          <cell r="G282">
            <v>0</v>
          </cell>
          <cell r="H282">
            <v>185000</v>
          </cell>
          <cell r="I282">
            <v>3151500</v>
          </cell>
          <cell r="J282">
            <v>0</v>
          </cell>
          <cell r="K282">
            <v>400000</v>
          </cell>
          <cell r="L282">
            <v>2966500</v>
          </cell>
          <cell r="N282">
            <v>3366500</v>
          </cell>
          <cell r="O282">
            <v>6518000</v>
          </cell>
          <cell r="P282">
            <v>65180</v>
          </cell>
          <cell r="Q282">
            <v>260720</v>
          </cell>
          <cell r="R282">
            <v>31515</v>
          </cell>
          <cell r="S282">
            <v>126060</v>
          </cell>
          <cell r="T282">
            <v>33665</v>
          </cell>
          <cell r="U282">
            <v>134660</v>
          </cell>
          <cell r="V282" t="str">
            <v>SDN KELAYAN TIMUR 02</v>
          </cell>
          <cell r="W282" t="str">
            <v>0010301414066</v>
          </cell>
          <cell r="X282" t="str">
            <v>6371035008880006</v>
          </cell>
          <cell r="Y282" t="str">
            <v>844442459731000</v>
          </cell>
          <cell r="Z282" t="str">
            <v>S - 32</v>
          </cell>
          <cell r="AA282" t="str">
            <v>2142766667130153</v>
          </cell>
          <cell r="AC282">
            <v>33665</v>
          </cell>
          <cell r="AD282">
            <v>0</v>
          </cell>
        </row>
        <row r="283">
          <cell r="A283" t="str">
            <v>197202052022212002</v>
          </cell>
          <cell r="B283" t="str">
            <v>CHAIRIYAH, S.Pd</v>
          </cell>
          <cell r="C283">
            <v>1</v>
          </cell>
          <cell r="D283">
            <v>2</v>
          </cell>
          <cell r="E283">
            <v>2966500</v>
          </cell>
          <cell r="F283">
            <v>415310</v>
          </cell>
          <cell r="G283">
            <v>0</v>
          </cell>
          <cell r="H283">
            <v>185000</v>
          </cell>
          <cell r="I283">
            <v>3566810</v>
          </cell>
          <cell r="J283">
            <v>0</v>
          </cell>
          <cell r="K283">
            <v>400000</v>
          </cell>
          <cell r="L283">
            <v>2966500</v>
          </cell>
          <cell r="N283">
            <v>3366500</v>
          </cell>
          <cell r="O283">
            <v>6933310</v>
          </cell>
          <cell r="P283">
            <v>69333</v>
          </cell>
          <cell r="Q283">
            <v>277332</v>
          </cell>
          <cell r="R283">
            <v>35668</v>
          </cell>
          <cell r="S283">
            <v>142672</v>
          </cell>
          <cell r="T283">
            <v>33665</v>
          </cell>
          <cell r="U283">
            <v>134660</v>
          </cell>
          <cell r="V283" t="str">
            <v>SDN KELAYAN TIMUR 03</v>
          </cell>
          <cell r="W283" t="str">
            <v>3200520245</v>
          </cell>
          <cell r="X283" t="str">
            <v>6371014502720017</v>
          </cell>
          <cell r="Y283" t="str">
            <v>083806646731000</v>
          </cell>
          <cell r="Z283" t="str">
            <v>S - 33</v>
          </cell>
          <cell r="AA283" t="str">
            <v>1537750652300042</v>
          </cell>
          <cell r="AC283">
            <v>33665</v>
          </cell>
          <cell r="AD283">
            <v>0</v>
          </cell>
        </row>
        <row r="284">
          <cell r="A284" t="str">
            <v>198201062022211009</v>
          </cell>
          <cell r="B284" t="str">
            <v>MUHAMMAD AINI SAHRIZA, S.Pd</v>
          </cell>
          <cell r="C284">
            <v>1</v>
          </cell>
          <cell r="D284">
            <v>2</v>
          </cell>
          <cell r="E284">
            <v>2966500</v>
          </cell>
          <cell r="F284">
            <v>415310</v>
          </cell>
          <cell r="G284">
            <v>0</v>
          </cell>
          <cell r="H284">
            <v>185000</v>
          </cell>
          <cell r="I284">
            <v>3566810</v>
          </cell>
          <cell r="J284">
            <v>0</v>
          </cell>
          <cell r="K284">
            <v>400000</v>
          </cell>
          <cell r="L284">
            <v>2966500</v>
          </cell>
          <cell r="N284">
            <v>3366500</v>
          </cell>
          <cell r="O284">
            <v>6933310</v>
          </cell>
          <cell r="P284">
            <v>69333</v>
          </cell>
          <cell r="Q284">
            <v>277332</v>
          </cell>
          <cell r="R284">
            <v>35668</v>
          </cell>
          <cell r="S284">
            <v>142672</v>
          </cell>
          <cell r="T284">
            <v>33665</v>
          </cell>
          <cell r="U284">
            <v>134660</v>
          </cell>
          <cell r="V284" t="str">
            <v>SDN KELAYAN TIMUR 03</v>
          </cell>
          <cell r="W284" t="str">
            <v>3200583484</v>
          </cell>
          <cell r="X284" t="str">
            <v>6371010601820003</v>
          </cell>
          <cell r="Y284" t="str">
            <v>163019672731000</v>
          </cell>
          <cell r="Z284" t="str">
            <v>S - 33</v>
          </cell>
          <cell r="AA284" t="str">
            <v>5438760661200032</v>
          </cell>
          <cell r="AC284">
            <v>33665</v>
          </cell>
          <cell r="AD284">
            <v>0</v>
          </cell>
        </row>
        <row r="285">
          <cell r="A285" t="str">
            <v>198309272022212013</v>
          </cell>
          <cell r="B285" t="str">
            <v>EKA NOVIANTI, S. Pd</v>
          </cell>
          <cell r="C285">
            <v>1</v>
          </cell>
          <cell r="D285">
            <v>2</v>
          </cell>
          <cell r="E285">
            <v>2966500</v>
          </cell>
          <cell r="F285">
            <v>415310</v>
          </cell>
          <cell r="G285">
            <v>0</v>
          </cell>
          <cell r="H285">
            <v>185000</v>
          </cell>
          <cell r="I285">
            <v>3566810</v>
          </cell>
          <cell r="J285">
            <v>0</v>
          </cell>
          <cell r="K285">
            <v>900000</v>
          </cell>
          <cell r="M285">
            <v>250000</v>
          </cell>
          <cell r="N285">
            <v>1150000</v>
          </cell>
          <cell r="O285">
            <v>4716810</v>
          </cell>
          <cell r="P285">
            <v>47168</v>
          </cell>
          <cell r="Q285">
            <v>188672</v>
          </cell>
          <cell r="R285">
            <v>35668</v>
          </cell>
          <cell r="S285">
            <v>142672</v>
          </cell>
          <cell r="T285">
            <v>11500</v>
          </cell>
          <cell r="U285">
            <v>46000</v>
          </cell>
          <cell r="V285" t="str">
            <v>SDN KELAYAN TIMUR 03</v>
          </cell>
          <cell r="W285" t="str">
            <v>3200518558</v>
          </cell>
          <cell r="X285" t="str">
            <v>6371016709830005</v>
          </cell>
          <cell r="Y285" t="str">
            <v>159645902731000</v>
          </cell>
          <cell r="Z285" t="str">
            <v>S - 33</v>
          </cell>
          <cell r="AA285" t="str">
            <v>9259761662300063</v>
          </cell>
          <cell r="AC285">
            <v>11500</v>
          </cell>
          <cell r="AD285">
            <v>0</v>
          </cell>
        </row>
        <row r="286">
          <cell r="A286" t="str">
            <v>198404022022211012</v>
          </cell>
          <cell r="B286" t="str">
            <v>MUHAMMAD ISRA MADIYANI, S.Pd</v>
          </cell>
          <cell r="C286">
            <v>0</v>
          </cell>
          <cell r="D286">
            <v>0</v>
          </cell>
          <cell r="E286">
            <v>2966500</v>
          </cell>
          <cell r="F286">
            <v>0</v>
          </cell>
          <cell r="G286">
            <v>0</v>
          </cell>
          <cell r="H286">
            <v>185000</v>
          </cell>
          <cell r="I286">
            <v>3151500</v>
          </cell>
          <cell r="J286">
            <v>0</v>
          </cell>
          <cell r="K286">
            <v>400000</v>
          </cell>
          <cell r="L286">
            <v>2966500</v>
          </cell>
          <cell r="N286">
            <v>3366500</v>
          </cell>
          <cell r="O286">
            <v>6518000</v>
          </cell>
          <cell r="P286">
            <v>65180</v>
          </cell>
          <cell r="Q286">
            <v>260720</v>
          </cell>
          <cell r="R286">
            <v>31515</v>
          </cell>
          <cell r="S286">
            <v>126060</v>
          </cell>
          <cell r="T286">
            <v>33665</v>
          </cell>
          <cell r="U286">
            <v>134660</v>
          </cell>
          <cell r="V286" t="str">
            <v>SDN KELAYAN TIMUR 03</v>
          </cell>
          <cell r="W286" t="str">
            <v>3200511588</v>
          </cell>
          <cell r="X286" t="str">
            <v>6371010204840007</v>
          </cell>
          <cell r="Y286" t="str">
            <v>167321173731000</v>
          </cell>
          <cell r="Z286" t="str">
            <v>S - 33</v>
          </cell>
          <cell r="AA286" t="str">
            <v>5536762663200032</v>
          </cell>
          <cell r="AC286">
            <v>33665</v>
          </cell>
          <cell r="AD286">
            <v>0</v>
          </cell>
        </row>
        <row r="287">
          <cell r="A287" t="str">
            <v>198604082022211008</v>
          </cell>
          <cell r="B287" t="str">
            <v>ASFIHANI, S. Pd.I</v>
          </cell>
          <cell r="C287">
            <v>1</v>
          </cell>
          <cell r="D287">
            <v>2</v>
          </cell>
          <cell r="E287">
            <v>2966500</v>
          </cell>
          <cell r="F287">
            <v>415310</v>
          </cell>
          <cell r="G287">
            <v>0</v>
          </cell>
          <cell r="H287">
            <v>185000</v>
          </cell>
          <cell r="I287">
            <v>3566810</v>
          </cell>
          <cell r="J287">
            <v>0</v>
          </cell>
          <cell r="K287">
            <v>900000</v>
          </cell>
          <cell r="M287">
            <v>250000</v>
          </cell>
          <cell r="N287">
            <v>1150000</v>
          </cell>
          <cell r="O287">
            <v>4716810</v>
          </cell>
          <cell r="P287">
            <v>47168</v>
          </cell>
          <cell r="Q287">
            <v>188672</v>
          </cell>
          <cell r="R287">
            <v>35668</v>
          </cell>
          <cell r="S287">
            <v>142672</v>
          </cell>
          <cell r="T287">
            <v>11500</v>
          </cell>
          <cell r="U287">
            <v>46000</v>
          </cell>
          <cell r="V287" t="str">
            <v>SDN KELAYAN TIMUR 03</v>
          </cell>
          <cell r="W287" t="str">
            <v>0010301142336</v>
          </cell>
          <cell r="X287" t="str">
            <v>6303190804860001</v>
          </cell>
          <cell r="Y287" t="str">
            <v>705002616732000</v>
          </cell>
          <cell r="Z287" t="str">
            <v>S - 33</v>
          </cell>
          <cell r="AA287" t="str">
            <v>4740764665130192</v>
          </cell>
          <cell r="AC287">
            <v>11500</v>
          </cell>
          <cell r="AD287">
            <v>0</v>
          </cell>
        </row>
        <row r="288">
          <cell r="A288" t="str">
            <v>199010012022212005</v>
          </cell>
          <cell r="B288" t="str">
            <v>ANGIE ERLIANTY, S.Pd</v>
          </cell>
          <cell r="C288">
            <v>0</v>
          </cell>
          <cell r="D288">
            <v>0</v>
          </cell>
          <cell r="E288">
            <v>2966500</v>
          </cell>
          <cell r="F288">
            <v>0</v>
          </cell>
          <cell r="G288">
            <v>0</v>
          </cell>
          <cell r="H288">
            <v>185000</v>
          </cell>
          <cell r="I288">
            <v>3151500</v>
          </cell>
          <cell r="J288">
            <v>0</v>
          </cell>
          <cell r="K288">
            <v>400000</v>
          </cell>
          <cell r="L288">
            <v>2966500</v>
          </cell>
          <cell r="N288">
            <v>3366500</v>
          </cell>
          <cell r="O288">
            <v>6518000</v>
          </cell>
          <cell r="P288">
            <v>65180</v>
          </cell>
          <cell r="Q288">
            <v>260720</v>
          </cell>
          <cell r="R288">
            <v>31515</v>
          </cell>
          <cell r="S288">
            <v>126060</v>
          </cell>
          <cell r="T288">
            <v>33665</v>
          </cell>
          <cell r="U288">
            <v>134660</v>
          </cell>
          <cell r="V288" t="str">
            <v>SDN KELAYAN TIMUR 03</v>
          </cell>
          <cell r="W288" t="str">
            <v>0010301163531</v>
          </cell>
          <cell r="X288" t="str">
            <v>6371024110900007</v>
          </cell>
          <cell r="Y288" t="str">
            <v>165507377731000</v>
          </cell>
          <cell r="Z288" t="str">
            <v>S - 33</v>
          </cell>
          <cell r="AA288" t="str">
            <v>5333768669130063</v>
          </cell>
          <cell r="AC288">
            <v>33665</v>
          </cell>
          <cell r="AD288">
            <v>0</v>
          </cell>
        </row>
        <row r="289">
          <cell r="A289" t="str">
            <v>199205122022212013</v>
          </cell>
          <cell r="B289" t="str">
            <v>RATNA RIANNOOR, S.Pd.I</v>
          </cell>
          <cell r="C289">
            <v>0</v>
          </cell>
          <cell r="D289">
            <v>0</v>
          </cell>
          <cell r="E289">
            <v>2966500</v>
          </cell>
          <cell r="F289">
            <v>0</v>
          </cell>
          <cell r="G289">
            <v>0</v>
          </cell>
          <cell r="H289">
            <v>185000</v>
          </cell>
          <cell r="I289">
            <v>3151500</v>
          </cell>
          <cell r="J289">
            <v>0</v>
          </cell>
          <cell r="K289">
            <v>900000</v>
          </cell>
          <cell r="M289">
            <v>250000</v>
          </cell>
          <cell r="N289">
            <v>1150000</v>
          </cell>
          <cell r="O289">
            <v>4301500</v>
          </cell>
          <cell r="P289">
            <v>43015</v>
          </cell>
          <cell r="Q289">
            <v>172060</v>
          </cell>
          <cell r="R289">
            <v>31515</v>
          </cell>
          <cell r="S289">
            <v>126060</v>
          </cell>
          <cell r="T289">
            <v>11500</v>
          </cell>
          <cell r="U289">
            <v>46000</v>
          </cell>
          <cell r="V289" t="str">
            <v>SDN KELAYAN TIMUR 03</v>
          </cell>
          <cell r="W289" t="str">
            <v>3200582674</v>
          </cell>
          <cell r="X289" t="str">
            <v>6371025205920002</v>
          </cell>
          <cell r="Y289" t="str">
            <v>968808196736000</v>
          </cell>
          <cell r="Z289" t="str">
            <v>S - 33</v>
          </cell>
          <cell r="AA289" t="str">
            <v>6844770671230282</v>
          </cell>
          <cell r="AC289">
            <v>11500</v>
          </cell>
          <cell r="AD289">
            <v>0</v>
          </cell>
        </row>
        <row r="290">
          <cell r="A290" t="str">
            <v>199503132022212007</v>
          </cell>
          <cell r="B290" t="str">
            <v>DINA TYSA RINA, S.Pd</v>
          </cell>
          <cell r="C290">
            <v>0</v>
          </cell>
          <cell r="D290">
            <v>0</v>
          </cell>
          <cell r="E290">
            <v>2966500</v>
          </cell>
          <cell r="F290">
            <v>0</v>
          </cell>
          <cell r="G290">
            <v>0</v>
          </cell>
          <cell r="H290">
            <v>185000</v>
          </cell>
          <cell r="I290">
            <v>3151500</v>
          </cell>
          <cell r="J290">
            <v>0</v>
          </cell>
          <cell r="K290">
            <v>900000</v>
          </cell>
          <cell r="M290">
            <v>250000</v>
          </cell>
          <cell r="N290">
            <v>1150000</v>
          </cell>
          <cell r="O290">
            <v>4301500</v>
          </cell>
          <cell r="P290">
            <v>43015</v>
          </cell>
          <cell r="Q290">
            <v>172060</v>
          </cell>
          <cell r="R290">
            <v>31515</v>
          </cell>
          <cell r="S290">
            <v>126060</v>
          </cell>
          <cell r="T290">
            <v>11500</v>
          </cell>
          <cell r="U290">
            <v>46000</v>
          </cell>
          <cell r="V290" t="str">
            <v>SDN KELAYAN TIMUR 03</v>
          </cell>
          <cell r="W290" t="str">
            <v>3200517805</v>
          </cell>
          <cell r="X290" t="str">
            <v>6371015303950005</v>
          </cell>
          <cell r="Y290" t="str">
            <v>840341044731000</v>
          </cell>
          <cell r="Z290" t="str">
            <v>S - 33</v>
          </cell>
          <cell r="AA290" t="str">
            <v>8645773674230152</v>
          </cell>
          <cell r="AC290">
            <v>11500</v>
          </cell>
          <cell r="AD290">
            <v>0</v>
          </cell>
        </row>
        <row r="291">
          <cell r="A291" t="str">
            <v>199511072022212004</v>
          </cell>
          <cell r="B291" t="str">
            <v>SRI HARDIYATI, S.Pd</v>
          </cell>
          <cell r="C291">
            <v>0</v>
          </cell>
          <cell r="D291">
            <v>0</v>
          </cell>
          <cell r="E291">
            <v>2966500</v>
          </cell>
          <cell r="F291">
            <v>0</v>
          </cell>
          <cell r="G291">
            <v>0</v>
          </cell>
          <cell r="H291">
            <v>185000</v>
          </cell>
          <cell r="I291">
            <v>3151500</v>
          </cell>
          <cell r="J291">
            <v>0</v>
          </cell>
          <cell r="K291">
            <v>900000</v>
          </cell>
          <cell r="M291">
            <v>250000</v>
          </cell>
          <cell r="N291">
            <v>1150000</v>
          </cell>
          <cell r="O291">
            <v>4301500</v>
          </cell>
          <cell r="P291">
            <v>43015</v>
          </cell>
          <cell r="Q291">
            <v>172060</v>
          </cell>
          <cell r="R291">
            <v>31515</v>
          </cell>
          <cell r="S291">
            <v>126060</v>
          </cell>
          <cell r="T291">
            <v>11500</v>
          </cell>
          <cell r="U291">
            <v>46000</v>
          </cell>
          <cell r="V291" t="str">
            <v>SDN KELAYAN TIMUR 03</v>
          </cell>
          <cell r="W291" t="str">
            <v>3200585727</v>
          </cell>
          <cell r="X291" t="str">
            <v>6306084711950003</v>
          </cell>
          <cell r="Y291" t="str">
            <v>650202930731000</v>
          </cell>
          <cell r="Z291" t="str">
            <v>S - 33</v>
          </cell>
          <cell r="AA291" t="str">
            <v>5439773674130023</v>
          </cell>
          <cell r="AC291">
            <v>11500</v>
          </cell>
          <cell r="AD291">
            <v>0</v>
          </cell>
        </row>
        <row r="292">
          <cell r="A292" t="str">
            <v>199612302022212002</v>
          </cell>
          <cell r="B292" t="str">
            <v>QOYYIMAH, S.Pd</v>
          </cell>
          <cell r="C292">
            <v>0</v>
          </cell>
          <cell r="D292">
            <v>0</v>
          </cell>
          <cell r="E292">
            <v>2966500</v>
          </cell>
          <cell r="F292">
            <v>0</v>
          </cell>
          <cell r="G292">
            <v>0</v>
          </cell>
          <cell r="H292">
            <v>185000</v>
          </cell>
          <cell r="I292">
            <v>3151500</v>
          </cell>
          <cell r="J292">
            <v>0</v>
          </cell>
          <cell r="K292">
            <v>900000</v>
          </cell>
          <cell r="M292">
            <v>250000</v>
          </cell>
          <cell r="N292">
            <v>1150000</v>
          </cell>
          <cell r="O292">
            <v>4301500</v>
          </cell>
          <cell r="P292">
            <v>43015</v>
          </cell>
          <cell r="Q292">
            <v>172060</v>
          </cell>
          <cell r="R292">
            <v>31515</v>
          </cell>
          <cell r="S292">
            <v>126060</v>
          </cell>
          <cell r="T292">
            <v>11500</v>
          </cell>
          <cell r="U292">
            <v>46000</v>
          </cell>
          <cell r="V292" t="str">
            <v>SDN KELAYAN TIMUR 03</v>
          </cell>
          <cell r="W292" t="str">
            <v>0170301054598</v>
          </cell>
          <cell r="X292" t="str">
            <v>6371037012960008</v>
          </cell>
          <cell r="Y292" t="str">
            <v>942162249731000</v>
          </cell>
          <cell r="Z292" t="str">
            <v>S - 33</v>
          </cell>
          <cell r="AA292" t="str">
            <v>4562774675130013</v>
          </cell>
          <cell r="AC292">
            <v>11500</v>
          </cell>
          <cell r="AD292">
            <v>0</v>
          </cell>
        </row>
        <row r="293">
          <cell r="A293" t="str">
            <v>198505132022212016</v>
          </cell>
          <cell r="B293" t="str">
            <v>MILIYA MARNI, S.Pd</v>
          </cell>
          <cell r="C293">
            <v>1</v>
          </cell>
          <cell r="D293">
            <v>1</v>
          </cell>
          <cell r="E293">
            <v>2966500</v>
          </cell>
          <cell r="F293">
            <v>355980</v>
          </cell>
          <cell r="G293">
            <v>0</v>
          </cell>
          <cell r="H293">
            <v>185000</v>
          </cell>
          <cell r="I293">
            <v>3507480</v>
          </cell>
          <cell r="J293">
            <v>0</v>
          </cell>
          <cell r="K293">
            <v>900000</v>
          </cell>
          <cell r="M293">
            <v>250000</v>
          </cell>
          <cell r="N293">
            <v>1150000</v>
          </cell>
          <cell r="O293">
            <v>4657480</v>
          </cell>
          <cell r="P293">
            <v>46575</v>
          </cell>
          <cell r="Q293">
            <v>186300</v>
          </cell>
          <cell r="R293">
            <v>35075</v>
          </cell>
          <cell r="S293">
            <v>140300</v>
          </cell>
          <cell r="T293">
            <v>11500</v>
          </cell>
          <cell r="U293">
            <v>46000</v>
          </cell>
          <cell r="V293" t="str">
            <v>SDN KELAYAN TIMUR 05</v>
          </cell>
          <cell r="W293" t="str">
            <v>0010301347648</v>
          </cell>
          <cell r="X293" t="str">
            <v>6371015305850006</v>
          </cell>
          <cell r="Y293" t="str">
            <v>167252535731000</v>
          </cell>
          <cell r="Z293" t="str">
            <v>S - 34</v>
          </cell>
          <cell r="AA293" t="str">
            <v>8845763665200032</v>
          </cell>
          <cell r="AC293">
            <v>11500</v>
          </cell>
          <cell r="AD293">
            <v>0</v>
          </cell>
        </row>
        <row r="294">
          <cell r="A294" t="str">
            <v>199503162022211003</v>
          </cell>
          <cell r="B294" t="str">
            <v>MUHAMMAD FAISAL, S.Pd</v>
          </cell>
          <cell r="C294">
            <v>1</v>
          </cell>
          <cell r="D294">
            <v>1</v>
          </cell>
          <cell r="E294">
            <v>2966500</v>
          </cell>
          <cell r="F294">
            <v>355980</v>
          </cell>
          <cell r="G294">
            <v>0</v>
          </cell>
          <cell r="H294">
            <v>185000</v>
          </cell>
          <cell r="I294">
            <v>3507480</v>
          </cell>
          <cell r="J294">
            <v>0</v>
          </cell>
          <cell r="K294">
            <v>900000</v>
          </cell>
          <cell r="M294">
            <v>250000</v>
          </cell>
          <cell r="N294">
            <v>1150000</v>
          </cell>
          <cell r="O294">
            <v>4657480</v>
          </cell>
          <cell r="P294">
            <v>46575</v>
          </cell>
          <cell r="Q294">
            <v>186300</v>
          </cell>
          <cell r="R294">
            <v>35075</v>
          </cell>
          <cell r="S294">
            <v>140300</v>
          </cell>
          <cell r="T294">
            <v>11500</v>
          </cell>
          <cell r="U294">
            <v>46000</v>
          </cell>
          <cell r="V294" t="str">
            <v>SDN KELAYAN TIMUR 05</v>
          </cell>
          <cell r="W294" t="str">
            <v>0010301405772</v>
          </cell>
          <cell r="X294" t="str">
            <v>6371011603950004</v>
          </cell>
          <cell r="Y294" t="str">
            <v>847896644731000</v>
          </cell>
          <cell r="Z294" t="str">
            <v>S - 34</v>
          </cell>
          <cell r="AA294" t="str">
            <v>3648773674130002</v>
          </cell>
          <cell r="AC294">
            <v>11500</v>
          </cell>
          <cell r="AD294">
            <v>0</v>
          </cell>
        </row>
        <row r="295">
          <cell r="A295" t="str">
            <v>198212172022212008</v>
          </cell>
          <cell r="B295" t="str">
            <v>HERLINA KUSRINI, S.Pd</v>
          </cell>
          <cell r="C295">
            <v>0</v>
          </cell>
          <cell r="D295">
            <v>2</v>
          </cell>
          <cell r="E295">
            <v>2966500</v>
          </cell>
          <cell r="F295">
            <v>118660</v>
          </cell>
          <cell r="G295">
            <v>0</v>
          </cell>
          <cell r="H295">
            <v>185000</v>
          </cell>
          <cell r="I295">
            <v>3270160</v>
          </cell>
          <cell r="J295">
            <v>0</v>
          </cell>
          <cell r="K295">
            <v>900000</v>
          </cell>
          <cell r="M295">
            <v>250000</v>
          </cell>
          <cell r="N295">
            <v>1150000</v>
          </cell>
          <cell r="O295">
            <v>4420160</v>
          </cell>
          <cell r="P295">
            <v>44202</v>
          </cell>
          <cell r="Q295">
            <v>176808</v>
          </cell>
          <cell r="R295">
            <v>32702</v>
          </cell>
          <cell r="S295">
            <v>130808</v>
          </cell>
          <cell r="T295">
            <v>11500</v>
          </cell>
          <cell r="U295">
            <v>46000</v>
          </cell>
          <cell r="V295" t="str">
            <v>SDN KELAYAN TIMUR 06</v>
          </cell>
          <cell r="W295" t="str">
            <v>0200309038054</v>
          </cell>
          <cell r="X295" t="str">
            <v>6371015712820012</v>
          </cell>
          <cell r="Y295" t="str">
            <v>167508472731000</v>
          </cell>
          <cell r="Z295" t="str">
            <v>S - 35</v>
          </cell>
          <cell r="AA295" t="str">
            <v>0549760662300093</v>
          </cell>
          <cell r="AC295">
            <v>11500</v>
          </cell>
          <cell r="AD295">
            <v>0</v>
          </cell>
        </row>
        <row r="296">
          <cell r="A296" t="str">
            <v>198502192022212010</v>
          </cell>
          <cell r="B296" t="str">
            <v>LIA MAWARNI, S.Pd.</v>
          </cell>
          <cell r="C296">
            <v>1</v>
          </cell>
          <cell r="D296">
            <v>1</v>
          </cell>
          <cell r="E296">
            <v>2966500</v>
          </cell>
          <cell r="F296">
            <v>355980</v>
          </cell>
          <cell r="G296">
            <v>0</v>
          </cell>
          <cell r="H296">
            <v>185000</v>
          </cell>
          <cell r="I296">
            <v>3507480</v>
          </cell>
          <cell r="J296">
            <v>0</v>
          </cell>
          <cell r="K296">
            <v>900000</v>
          </cell>
          <cell r="M296">
            <v>250000</v>
          </cell>
          <cell r="N296">
            <v>1150000</v>
          </cell>
          <cell r="O296">
            <v>4657480</v>
          </cell>
          <cell r="P296">
            <v>46575</v>
          </cell>
          <cell r="Q296">
            <v>186300</v>
          </cell>
          <cell r="R296">
            <v>35075</v>
          </cell>
          <cell r="S296">
            <v>140300</v>
          </cell>
          <cell r="T296">
            <v>11500</v>
          </cell>
          <cell r="U296">
            <v>46000</v>
          </cell>
          <cell r="V296" t="str">
            <v>SDN KELAYAN TIMUR 06</v>
          </cell>
          <cell r="W296" t="str">
            <v>0010301165798</v>
          </cell>
          <cell r="X296" t="str">
            <v>6371045902850007</v>
          </cell>
          <cell r="Y296" t="str">
            <v>167508464731000</v>
          </cell>
          <cell r="Z296" t="str">
            <v>S - 35</v>
          </cell>
          <cell r="AA296" t="str">
            <v>3551763664300012</v>
          </cell>
          <cell r="AC296">
            <v>11500</v>
          </cell>
          <cell r="AD296">
            <v>0</v>
          </cell>
        </row>
        <row r="297">
          <cell r="A297" t="str">
            <v>198209152022212010</v>
          </cell>
          <cell r="B297" t="str">
            <v>KHAIRIAH, S.Pd</v>
          </cell>
          <cell r="C297">
            <v>1</v>
          </cell>
          <cell r="D297">
            <v>2</v>
          </cell>
          <cell r="E297">
            <v>2966500</v>
          </cell>
          <cell r="F297">
            <v>415310</v>
          </cell>
          <cell r="G297">
            <v>0</v>
          </cell>
          <cell r="H297">
            <v>185000</v>
          </cell>
          <cell r="I297">
            <v>3566810</v>
          </cell>
          <cell r="J297">
            <v>0</v>
          </cell>
          <cell r="K297">
            <v>900000</v>
          </cell>
          <cell r="M297">
            <v>250000</v>
          </cell>
          <cell r="N297">
            <v>1150000</v>
          </cell>
          <cell r="O297">
            <v>4716810</v>
          </cell>
          <cell r="P297">
            <v>47168</v>
          </cell>
          <cell r="Q297">
            <v>188672</v>
          </cell>
          <cell r="R297">
            <v>35668</v>
          </cell>
          <cell r="S297">
            <v>142672</v>
          </cell>
          <cell r="T297">
            <v>11500</v>
          </cell>
          <cell r="U297">
            <v>46000</v>
          </cell>
          <cell r="V297" t="str">
            <v>SDN KELAYAN TIMUR 07</v>
          </cell>
          <cell r="W297" t="str">
            <v>0010301414289</v>
          </cell>
          <cell r="X297" t="str">
            <v>6371015509820008</v>
          </cell>
          <cell r="Y297" t="str">
            <v>159643675731000</v>
          </cell>
          <cell r="Z297" t="str">
            <v>S - 36</v>
          </cell>
          <cell r="AA297" t="str">
            <v>1247760663300023</v>
          </cell>
          <cell r="AC297">
            <v>11500</v>
          </cell>
          <cell r="AD297">
            <v>0</v>
          </cell>
        </row>
        <row r="298">
          <cell r="A298" t="str">
            <v>199306242022212009</v>
          </cell>
          <cell r="B298" t="str">
            <v>RIEZA AZIZAH, S.Pd.I</v>
          </cell>
          <cell r="C298">
            <v>1</v>
          </cell>
          <cell r="D298">
            <v>1</v>
          </cell>
          <cell r="E298">
            <v>2966500</v>
          </cell>
          <cell r="F298">
            <v>355980</v>
          </cell>
          <cell r="G298">
            <v>0</v>
          </cell>
          <cell r="H298">
            <v>185000</v>
          </cell>
          <cell r="I298">
            <v>3507480</v>
          </cell>
          <cell r="J298">
            <v>0</v>
          </cell>
          <cell r="K298">
            <v>400000</v>
          </cell>
          <cell r="L298">
            <v>2966500</v>
          </cell>
          <cell r="N298">
            <v>3366500</v>
          </cell>
          <cell r="O298">
            <v>6873980</v>
          </cell>
          <cell r="P298">
            <v>68740</v>
          </cell>
          <cell r="Q298">
            <v>274960</v>
          </cell>
          <cell r="R298">
            <v>35075</v>
          </cell>
          <cell r="S298">
            <v>140300</v>
          </cell>
          <cell r="T298">
            <v>33665</v>
          </cell>
          <cell r="U298">
            <v>134660</v>
          </cell>
          <cell r="V298" t="str">
            <v>SDN KELAYAN TIMUR 07</v>
          </cell>
          <cell r="W298" t="str">
            <v>0160301042853</v>
          </cell>
          <cell r="X298" t="str">
            <v>6371016406930008</v>
          </cell>
          <cell r="Y298" t="str">
            <v>940907421736000</v>
          </cell>
          <cell r="Z298" t="str">
            <v>S - 36</v>
          </cell>
          <cell r="AA298" t="str">
            <v>1956771672130032</v>
          </cell>
          <cell r="AC298">
            <v>33665</v>
          </cell>
          <cell r="AD298">
            <v>0</v>
          </cell>
        </row>
        <row r="299">
          <cell r="A299" t="str">
            <v>198410052022212018</v>
          </cell>
          <cell r="B299" t="str">
            <v>ERNI DWI SARTIKA, S.Pd</v>
          </cell>
          <cell r="C299">
            <v>0</v>
          </cell>
          <cell r="D299">
            <v>0</v>
          </cell>
          <cell r="E299">
            <v>2966500</v>
          </cell>
          <cell r="F299">
            <v>0</v>
          </cell>
          <cell r="G299">
            <v>0</v>
          </cell>
          <cell r="H299">
            <v>185000</v>
          </cell>
          <cell r="I299">
            <v>3151500</v>
          </cell>
          <cell r="J299">
            <v>0</v>
          </cell>
          <cell r="K299">
            <v>900000</v>
          </cell>
          <cell r="M299">
            <v>250000</v>
          </cell>
          <cell r="N299">
            <v>1150000</v>
          </cell>
          <cell r="O299">
            <v>4301500</v>
          </cell>
          <cell r="P299">
            <v>43015</v>
          </cell>
          <cell r="Q299">
            <v>172060</v>
          </cell>
          <cell r="R299">
            <v>31515</v>
          </cell>
          <cell r="S299">
            <v>126060</v>
          </cell>
          <cell r="T299">
            <v>11500</v>
          </cell>
          <cell r="U299">
            <v>46000</v>
          </cell>
          <cell r="V299" t="str">
            <v>SDN KELAYAN TIMUR 08</v>
          </cell>
          <cell r="W299" t="str">
            <v>0010301001818</v>
          </cell>
          <cell r="X299" t="str">
            <v>6371014510840009</v>
          </cell>
          <cell r="Y299" t="str">
            <v>814337416731000</v>
          </cell>
          <cell r="Z299" t="str">
            <v>S - 37</v>
          </cell>
          <cell r="AA299" t="str">
            <v>6337762663130193</v>
          </cell>
          <cell r="AC299">
            <v>11500</v>
          </cell>
          <cell r="AD299">
            <v>0</v>
          </cell>
        </row>
        <row r="300">
          <cell r="A300" t="str">
            <v>199110272022211003</v>
          </cell>
          <cell r="B300" t="str">
            <v>M. DIANNOR PURNA, S.Pd</v>
          </cell>
          <cell r="C300">
            <v>0</v>
          </cell>
          <cell r="D300">
            <v>0</v>
          </cell>
          <cell r="E300">
            <v>2966500</v>
          </cell>
          <cell r="F300">
            <v>0</v>
          </cell>
          <cell r="G300">
            <v>0</v>
          </cell>
          <cell r="H300">
            <v>185000</v>
          </cell>
          <cell r="I300">
            <v>3151500</v>
          </cell>
          <cell r="J300">
            <v>0</v>
          </cell>
          <cell r="K300">
            <v>400000</v>
          </cell>
          <cell r="L300">
            <v>2966500</v>
          </cell>
          <cell r="N300">
            <v>3366500</v>
          </cell>
          <cell r="O300">
            <v>6518000</v>
          </cell>
          <cell r="P300">
            <v>65180</v>
          </cell>
          <cell r="Q300">
            <v>260720</v>
          </cell>
          <cell r="R300">
            <v>31515</v>
          </cell>
          <cell r="S300">
            <v>126060</v>
          </cell>
          <cell r="T300">
            <v>33665</v>
          </cell>
          <cell r="U300">
            <v>134660</v>
          </cell>
          <cell r="V300" t="str">
            <v>SDN KELAYAN TIMUR 08</v>
          </cell>
          <cell r="W300" t="str">
            <v>0010301001917</v>
          </cell>
          <cell r="X300" t="str">
            <v>6371012710910009</v>
          </cell>
          <cell r="Y300" t="str">
            <v>724869748731000</v>
          </cell>
          <cell r="Z300" t="str">
            <v>S - 37</v>
          </cell>
          <cell r="AA300" t="str">
            <v>3359769670120003</v>
          </cell>
          <cell r="AC300">
            <v>33665</v>
          </cell>
          <cell r="AD300">
            <v>0</v>
          </cell>
        </row>
        <row r="301">
          <cell r="A301" t="str">
            <v>199210212022212004</v>
          </cell>
          <cell r="B301" t="str">
            <v>EVI MELATI, S.Pd</v>
          </cell>
          <cell r="C301">
            <v>1</v>
          </cell>
          <cell r="D301">
            <v>1</v>
          </cell>
          <cell r="E301">
            <v>2966500</v>
          </cell>
          <cell r="F301">
            <v>355980</v>
          </cell>
          <cell r="G301">
            <v>0</v>
          </cell>
          <cell r="H301">
            <v>185000</v>
          </cell>
          <cell r="I301">
            <v>3507480</v>
          </cell>
          <cell r="J301">
            <v>0</v>
          </cell>
          <cell r="K301">
            <v>400000</v>
          </cell>
          <cell r="L301">
            <v>2966500</v>
          </cell>
          <cell r="N301">
            <v>3366500</v>
          </cell>
          <cell r="O301">
            <v>6873980</v>
          </cell>
          <cell r="P301">
            <v>68740</v>
          </cell>
          <cell r="Q301">
            <v>274960</v>
          </cell>
          <cell r="R301">
            <v>35075</v>
          </cell>
          <cell r="S301">
            <v>140300</v>
          </cell>
          <cell r="T301">
            <v>33665</v>
          </cell>
          <cell r="U301">
            <v>134660</v>
          </cell>
          <cell r="V301" t="str">
            <v>SDN KELAYAN TIMUR 09</v>
          </cell>
          <cell r="W301" t="str">
            <v>0010301424676</v>
          </cell>
          <cell r="X301" t="str">
            <v>6371016110920008</v>
          </cell>
          <cell r="Y301" t="str">
            <v>902095488736000</v>
          </cell>
          <cell r="Z301" t="str">
            <v>S - 38</v>
          </cell>
          <cell r="AA301" t="str">
            <v>9353770671130023</v>
          </cell>
          <cell r="AC301">
            <v>33665</v>
          </cell>
          <cell r="AD301">
            <v>0</v>
          </cell>
        </row>
        <row r="302">
          <cell r="A302" t="str">
            <v>199801302022211002</v>
          </cell>
          <cell r="B302" t="str">
            <v>MUHAMMAD FITRI, S.Pd.</v>
          </cell>
          <cell r="C302">
            <v>0</v>
          </cell>
          <cell r="D302">
            <v>0</v>
          </cell>
          <cell r="E302">
            <v>2966500</v>
          </cell>
          <cell r="F302">
            <v>0</v>
          </cell>
          <cell r="G302">
            <v>0</v>
          </cell>
          <cell r="H302">
            <v>185000</v>
          </cell>
          <cell r="I302">
            <v>3151500</v>
          </cell>
          <cell r="J302">
            <v>0</v>
          </cell>
          <cell r="K302">
            <v>900000</v>
          </cell>
          <cell r="M302">
            <v>250000</v>
          </cell>
          <cell r="N302">
            <v>1150000</v>
          </cell>
          <cell r="O302">
            <v>4301500</v>
          </cell>
          <cell r="P302">
            <v>43015</v>
          </cell>
          <cell r="Q302">
            <v>172060</v>
          </cell>
          <cell r="R302">
            <v>31515</v>
          </cell>
          <cell r="S302">
            <v>126060</v>
          </cell>
          <cell r="T302">
            <v>11500</v>
          </cell>
          <cell r="U302">
            <v>46000</v>
          </cell>
          <cell r="V302" t="str">
            <v>SDN KELAYAN TIMUR 09</v>
          </cell>
          <cell r="W302" t="str">
            <v>3200583522</v>
          </cell>
          <cell r="X302" t="str">
            <v>6301041001980002</v>
          </cell>
          <cell r="Y302" t="str">
            <v>635489677732000</v>
          </cell>
          <cell r="Z302" t="str">
            <v>S - 38</v>
          </cell>
          <cell r="AA302" t="str">
            <v>0462776677130022</v>
          </cell>
          <cell r="AC302">
            <v>11500</v>
          </cell>
          <cell r="AD302">
            <v>0</v>
          </cell>
        </row>
        <row r="303">
          <cell r="A303" t="str">
            <v>199012262022212007</v>
          </cell>
          <cell r="B303" t="str">
            <v>DESY LISNAYANTI, S.Pd</v>
          </cell>
          <cell r="C303">
            <v>1</v>
          </cell>
          <cell r="D303">
            <v>1</v>
          </cell>
          <cell r="E303">
            <v>2966500</v>
          </cell>
          <cell r="F303">
            <v>355980</v>
          </cell>
          <cell r="G303">
            <v>0</v>
          </cell>
          <cell r="H303">
            <v>185000</v>
          </cell>
          <cell r="I303">
            <v>3507480</v>
          </cell>
          <cell r="J303">
            <v>0</v>
          </cell>
          <cell r="K303">
            <v>900000</v>
          </cell>
          <cell r="M303">
            <v>250000</v>
          </cell>
          <cell r="N303">
            <v>1150000</v>
          </cell>
          <cell r="O303">
            <v>4657480</v>
          </cell>
          <cell r="P303">
            <v>46575</v>
          </cell>
          <cell r="Q303">
            <v>186300</v>
          </cell>
          <cell r="R303">
            <v>35075</v>
          </cell>
          <cell r="S303">
            <v>140300</v>
          </cell>
          <cell r="T303">
            <v>11500</v>
          </cell>
          <cell r="U303">
            <v>46000</v>
          </cell>
          <cell r="V303" t="str">
            <v>SDN KELAYAN TIMUR 11</v>
          </cell>
          <cell r="W303" t="str">
            <v>0010301412572</v>
          </cell>
          <cell r="X303" t="str">
            <v>6371016612900005</v>
          </cell>
          <cell r="Y303" t="str">
            <v>844475178731000</v>
          </cell>
          <cell r="Z303" t="str">
            <v>S - 39</v>
          </cell>
          <cell r="AA303" t="str">
            <v>1558768669230203</v>
          </cell>
          <cell r="AC303">
            <v>11500</v>
          </cell>
          <cell r="AD303">
            <v>0</v>
          </cell>
        </row>
        <row r="304">
          <cell r="A304" t="str">
            <v>199608012022212002</v>
          </cell>
          <cell r="B304" t="str">
            <v>SITI ROBIYAH, S.Pd.</v>
          </cell>
          <cell r="C304">
            <v>0</v>
          </cell>
          <cell r="D304">
            <v>0</v>
          </cell>
          <cell r="E304">
            <v>2966500</v>
          </cell>
          <cell r="F304">
            <v>0</v>
          </cell>
          <cell r="G304">
            <v>0</v>
          </cell>
          <cell r="H304">
            <v>185000</v>
          </cell>
          <cell r="I304">
            <v>3151500</v>
          </cell>
          <cell r="J304">
            <v>0</v>
          </cell>
          <cell r="K304">
            <v>900000</v>
          </cell>
          <cell r="M304">
            <v>250000</v>
          </cell>
          <cell r="N304">
            <v>1150000</v>
          </cell>
          <cell r="O304">
            <v>4301500</v>
          </cell>
          <cell r="P304">
            <v>43015</v>
          </cell>
          <cell r="Q304">
            <v>172060</v>
          </cell>
          <cell r="R304">
            <v>31515</v>
          </cell>
          <cell r="S304">
            <v>126060</v>
          </cell>
          <cell r="T304">
            <v>11500</v>
          </cell>
          <cell r="U304">
            <v>46000</v>
          </cell>
          <cell r="V304" t="str">
            <v>SDN KELAYAN TIMUR 11</v>
          </cell>
          <cell r="W304" t="str">
            <v>3200582728</v>
          </cell>
          <cell r="X304" t="str">
            <v>6371044108960004</v>
          </cell>
          <cell r="Y304" t="str">
            <v>413085267731000</v>
          </cell>
          <cell r="Z304" t="str">
            <v>S - 39</v>
          </cell>
          <cell r="AA304" t="str">
            <v>6133774675230063</v>
          </cell>
          <cell r="AC304">
            <v>11500</v>
          </cell>
          <cell r="AD304">
            <v>0</v>
          </cell>
        </row>
        <row r="305">
          <cell r="A305" t="str">
            <v>199702022022212009</v>
          </cell>
          <cell r="B305" t="str">
            <v>FITRI PEBRIYANTI, S.Pd.</v>
          </cell>
          <cell r="C305">
            <v>1</v>
          </cell>
          <cell r="D305">
            <v>0</v>
          </cell>
          <cell r="E305">
            <v>2966500</v>
          </cell>
          <cell r="F305">
            <v>296650</v>
          </cell>
          <cell r="G305">
            <v>0</v>
          </cell>
          <cell r="H305">
            <v>185000</v>
          </cell>
          <cell r="I305">
            <v>3448150</v>
          </cell>
          <cell r="J305">
            <v>0</v>
          </cell>
          <cell r="K305">
            <v>900000</v>
          </cell>
          <cell r="M305">
            <v>250000</v>
          </cell>
          <cell r="N305">
            <v>1150000</v>
          </cell>
          <cell r="O305">
            <v>4598150</v>
          </cell>
          <cell r="P305">
            <v>45982</v>
          </cell>
          <cell r="Q305">
            <v>183928</v>
          </cell>
          <cell r="R305">
            <v>34482</v>
          </cell>
          <cell r="S305">
            <v>137928</v>
          </cell>
          <cell r="T305">
            <v>11500</v>
          </cell>
          <cell r="U305">
            <v>46000</v>
          </cell>
          <cell r="V305" t="str">
            <v>SDN KELAYAN TIMUR 11</v>
          </cell>
          <cell r="W305" t="str">
            <v>0010301465770</v>
          </cell>
          <cell r="X305" t="str">
            <v>6371014202970008</v>
          </cell>
          <cell r="Y305" t="str">
            <v>942444050736000</v>
          </cell>
          <cell r="Z305" t="str">
            <v>S - 39</v>
          </cell>
          <cell r="AA305" t="str">
            <v>8534775676230022</v>
          </cell>
          <cell r="AC305">
            <v>11500</v>
          </cell>
          <cell r="AD305">
            <v>0</v>
          </cell>
        </row>
        <row r="306">
          <cell r="A306" t="str">
            <v>197408032022212003</v>
          </cell>
          <cell r="B306" t="str">
            <v>KHALIFAH, S.Pd</v>
          </cell>
          <cell r="C306">
            <v>1</v>
          </cell>
          <cell r="D306">
            <v>2</v>
          </cell>
          <cell r="E306">
            <v>2966500</v>
          </cell>
          <cell r="F306">
            <v>415310</v>
          </cell>
          <cell r="G306">
            <v>0</v>
          </cell>
          <cell r="H306">
            <v>185000</v>
          </cell>
          <cell r="I306">
            <v>3566810</v>
          </cell>
          <cell r="J306">
            <v>0</v>
          </cell>
          <cell r="K306">
            <v>900000</v>
          </cell>
          <cell r="M306">
            <v>250000</v>
          </cell>
          <cell r="N306">
            <v>1150000</v>
          </cell>
          <cell r="O306">
            <v>4716810</v>
          </cell>
          <cell r="P306">
            <v>47168</v>
          </cell>
          <cell r="Q306">
            <v>188672</v>
          </cell>
          <cell r="R306">
            <v>35668</v>
          </cell>
          <cell r="S306">
            <v>142672</v>
          </cell>
          <cell r="T306">
            <v>11500</v>
          </cell>
          <cell r="U306">
            <v>46000</v>
          </cell>
          <cell r="V306" t="str">
            <v>SDN KELAYAN TIMUR 12</v>
          </cell>
          <cell r="W306" t="str">
            <v>0010301118474</v>
          </cell>
          <cell r="X306" t="str">
            <v>6371014308740010</v>
          </cell>
          <cell r="Y306" t="str">
            <v>885528752731000</v>
          </cell>
          <cell r="Z306" t="str">
            <v>S - 40</v>
          </cell>
          <cell r="AA306" t="str">
            <v>6135752654300033</v>
          </cell>
          <cell r="AC306">
            <v>11500</v>
          </cell>
          <cell r="AD306">
            <v>0</v>
          </cell>
        </row>
        <row r="307">
          <cell r="A307" t="str">
            <v>198203212022212006</v>
          </cell>
          <cell r="B307" t="str">
            <v>HJ.KHAIRUNNISA, S.Pd</v>
          </cell>
          <cell r="C307">
            <v>1</v>
          </cell>
          <cell r="D307">
            <v>2</v>
          </cell>
          <cell r="E307">
            <v>2966500</v>
          </cell>
          <cell r="F307">
            <v>415310</v>
          </cell>
          <cell r="G307">
            <v>0</v>
          </cell>
          <cell r="H307">
            <v>185000</v>
          </cell>
          <cell r="I307">
            <v>3566810</v>
          </cell>
          <cell r="J307">
            <v>0</v>
          </cell>
          <cell r="K307">
            <v>900000</v>
          </cell>
          <cell r="M307">
            <v>250000</v>
          </cell>
          <cell r="N307">
            <v>1150000</v>
          </cell>
          <cell r="O307">
            <v>4716810</v>
          </cell>
          <cell r="P307">
            <v>47168</v>
          </cell>
          <cell r="Q307">
            <v>188672</v>
          </cell>
          <cell r="R307">
            <v>35668</v>
          </cell>
          <cell r="S307">
            <v>142672</v>
          </cell>
          <cell r="T307">
            <v>11500</v>
          </cell>
          <cell r="U307">
            <v>46000</v>
          </cell>
          <cell r="V307" t="str">
            <v>SDN KELAYAN TIMUR 12</v>
          </cell>
          <cell r="W307" t="str">
            <v>0310319035693</v>
          </cell>
          <cell r="X307" t="str">
            <v>6371016103820010</v>
          </cell>
          <cell r="Y307" t="str">
            <v>167320142731000</v>
          </cell>
          <cell r="Z307" t="str">
            <v>S - 40</v>
          </cell>
          <cell r="AA307" t="str">
            <v>9653760661300022</v>
          </cell>
          <cell r="AC307">
            <v>11500</v>
          </cell>
          <cell r="AD307">
            <v>0</v>
          </cell>
        </row>
        <row r="308">
          <cell r="A308" t="str">
            <v>199108182022212011</v>
          </cell>
          <cell r="B308" t="str">
            <v>NURHIJRAH, S.Pd</v>
          </cell>
          <cell r="C308">
            <v>0</v>
          </cell>
          <cell r="D308">
            <v>0</v>
          </cell>
          <cell r="E308">
            <v>2966500</v>
          </cell>
          <cell r="F308">
            <v>0</v>
          </cell>
          <cell r="G308">
            <v>0</v>
          </cell>
          <cell r="H308">
            <v>185000</v>
          </cell>
          <cell r="I308">
            <v>3151500</v>
          </cell>
          <cell r="J308">
            <v>0</v>
          </cell>
          <cell r="K308">
            <v>900000</v>
          </cell>
          <cell r="M308">
            <v>250000</v>
          </cell>
          <cell r="N308">
            <v>1150000</v>
          </cell>
          <cell r="O308">
            <v>4301500</v>
          </cell>
          <cell r="P308">
            <v>43015</v>
          </cell>
          <cell r="Q308">
            <v>172060</v>
          </cell>
          <cell r="R308">
            <v>31515</v>
          </cell>
          <cell r="S308">
            <v>126060</v>
          </cell>
          <cell r="T308">
            <v>11500</v>
          </cell>
          <cell r="U308">
            <v>46000</v>
          </cell>
          <cell r="V308" t="str">
            <v>SDN KELAYAN TIMUR 12</v>
          </cell>
          <cell r="W308" t="str">
            <v>3200583476</v>
          </cell>
          <cell r="X308" t="str">
            <v>6371015808910003</v>
          </cell>
          <cell r="Y308" t="str">
            <v>764592424731000</v>
          </cell>
          <cell r="Z308" t="str">
            <v>S - 40</v>
          </cell>
          <cell r="AA308" t="str">
            <v>3150769670230243</v>
          </cell>
          <cell r="AC308">
            <v>11500</v>
          </cell>
          <cell r="AD308">
            <v>0</v>
          </cell>
        </row>
        <row r="309">
          <cell r="A309" t="str">
            <v>197203022022211002</v>
          </cell>
          <cell r="B309" t="str">
            <v>ALIANSYAH, S.Pd</v>
          </cell>
          <cell r="C309">
            <v>1</v>
          </cell>
          <cell r="D309">
            <v>1</v>
          </cell>
          <cell r="E309">
            <v>2966500</v>
          </cell>
          <cell r="F309">
            <v>355980</v>
          </cell>
          <cell r="G309">
            <v>0</v>
          </cell>
          <cell r="H309">
            <v>185000</v>
          </cell>
          <cell r="I309">
            <v>3507480</v>
          </cell>
          <cell r="J309">
            <v>0</v>
          </cell>
          <cell r="K309">
            <v>900000</v>
          </cell>
          <cell r="M309">
            <v>250000</v>
          </cell>
          <cell r="N309">
            <v>1150000</v>
          </cell>
          <cell r="O309">
            <v>4657480</v>
          </cell>
          <cell r="P309">
            <v>46575</v>
          </cell>
          <cell r="Q309">
            <v>186300</v>
          </cell>
          <cell r="R309">
            <v>35075</v>
          </cell>
          <cell r="S309">
            <v>140300</v>
          </cell>
          <cell r="T309">
            <v>11500</v>
          </cell>
          <cell r="U309">
            <v>46000</v>
          </cell>
          <cell r="V309" t="str">
            <v>SDN KELAYAN TIMUR 13</v>
          </cell>
          <cell r="W309" t="str">
            <v>3200511165</v>
          </cell>
          <cell r="X309" t="str">
            <v>6371010203720006</v>
          </cell>
          <cell r="Y309" t="str">
            <v>1662933733731000</v>
          </cell>
          <cell r="Z309" t="str">
            <v>S - 41</v>
          </cell>
          <cell r="AA309" t="str">
            <v>1634750652120002</v>
          </cell>
          <cell r="AC309">
            <v>11500</v>
          </cell>
          <cell r="AD309">
            <v>0</v>
          </cell>
        </row>
        <row r="310">
          <cell r="A310" t="str">
            <v>197901242022212004</v>
          </cell>
          <cell r="B310" t="str">
            <v>SITI YAMINAH, S.Pd</v>
          </cell>
          <cell r="C310">
            <v>1</v>
          </cell>
          <cell r="D310">
            <v>2</v>
          </cell>
          <cell r="E310">
            <v>2966500</v>
          </cell>
          <cell r="F310">
            <v>415310</v>
          </cell>
          <cell r="G310">
            <v>0</v>
          </cell>
          <cell r="H310">
            <v>185000</v>
          </cell>
          <cell r="I310">
            <v>3566810</v>
          </cell>
          <cell r="J310">
            <v>0</v>
          </cell>
          <cell r="K310">
            <v>900000</v>
          </cell>
          <cell r="M310">
            <v>250000</v>
          </cell>
          <cell r="N310">
            <v>1150000</v>
          </cell>
          <cell r="O310">
            <v>4716810</v>
          </cell>
          <cell r="P310">
            <v>47168</v>
          </cell>
          <cell r="Q310">
            <v>188672</v>
          </cell>
          <cell r="R310">
            <v>35668</v>
          </cell>
          <cell r="S310">
            <v>142672</v>
          </cell>
          <cell r="T310">
            <v>11500</v>
          </cell>
          <cell r="U310">
            <v>46000</v>
          </cell>
          <cell r="V310" t="str">
            <v>SDN KELAYAN TIMUR 13</v>
          </cell>
          <cell r="W310" t="str">
            <v>0200309012794</v>
          </cell>
          <cell r="X310" t="str">
            <v>6371016401790008</v>
          </cell>
          <cell r="Y310" t="str">
            <v>845687508731000</v>
          </cell>
          <cell r="Z310" t="str">
            <v>S - 41</v>
          </cell>
          <cell r="AA310" t="str">
            <v>9456757659300022</v>
          </cell>
          <cell r="AC310">
            <v>11500</v>
          </cell>
          <cell r="AD310">
            <v>0</v>
          </cell>
        </row>
        <row r="311">
          <cell r="A311" t="str">
            <v>198202172022212008</v>
          </cell>
          <cell r="B311" t="str">
            <v>RUBIYANTI, S.pd</v>
          </cell>
          <cell r="C311">
            <v>1</v>
          </cell>
          <cell r="D311">
            <v>1</v>
          </cell>
          <cell r="E311">
            <v>2966500</v>
          </cell>
          <cell r="F311">
            <v>355980</v>
          </cell>
          <cell r="G311">
            <v>0</v>
          </cell>
          <cell r="H311">
            <v>185000</v>
          </cell>
          <cell r="I311">
            <v>3507480</v>
          </cell>
          <cell r="J311">
            <v>0</v>
          </cell>
          <cell r="K311">
            <v>900000</v>
          </cell>
          <cell r="M311">
            <v>250000</v>
          </cell>
          <cell r="N311">
            <v>1150000</v>
          </cell>
          <cell r="O311">
            <v>4657480</v>
          </cell>
          <cell r="P311">
            <v>46575</v>
          </cell>
          <cell r="Q311">
            <v>186300</v>
          </cell>
          <cell r="R311">
            <v>35075</v>
          </cell>
          <cell r="S311">
            <v>140300</v>
          </cell>
          <cell r="T311">
            <v>11500</v>
          </cell>
          <cell r="U311">
            <v>46000</v>
          </cell>
          <cell r="V311" t="str">
            <v>SDN KELAYAN TIMUR 13</v>
          </cell>
          <cell r="W311" t="str">
            <v>0010301404722</v>
          </cell>
          <cell r="X311" t="str">
            <v>6371015702820008</v>
          </cell>
          <cell r="Y311" t="str">
            <v>167252675731000</v>
          </cell>
          <cell r="Z311" t="str">
            <v>S - 41</v>
          </cell>
          <cell r="AA311" t="str">
            <v>1449760661300032</v>
          </cell>
          <cell r="AC311">
            <v>11500</v>
          </cell>
          <cell r="AD311">
            <v>0</v>
          </cell>
        </row>
        <row r="312">
          <cell r="A312" t="str">
            <v>198508072022212025</v>
          </cell>
          <cell r="B312" t="str">
            <v>EKA MERDEKA WATY, S.Pd</v>
          </cell>
          <cell r="C312">
            <v>1</v>
          </cell>
          <cell r="D312">
            <v>1</v>
          </cell>
          <cell r="E312">
            <v>2966500</v>
          </cell>
          <cell r="F312">
            <v>355980</v>
          </cell>
          <cell r="G312">
            <v>0</v>
          </cell>
          <cell r="H312">
            <v>185000</v>
          </cell>
          <cell r="I312">
            <v>3507480</v>
          </cell>
          <cell r="J312">
            <v>0</v>
          </cell>
          <cell r="K312">
            <v>900000</v>
          </cell>
          <cell r="M312">
            <v>250000</v>
          </cell>
          <cell r="N312">
            <v>1150000</v>
          </cell>
          <cell r="O312">
            <v>4657480</v>
          </cell>
          <cell r="P312">
            <v>46575</v>
          </cell>
          <cell r="Q312">
            <v>186300</v>
          </cell>
          <cell r="R312">
            <v>35075</v>
          </cell>
          <cell r="S312">
            <v>140300</v>
          </cell>
          <cell r="T312">
            <v>11500</v>
          </cell>
          <cell r="U312">
            <v>46000</v>
          </cell>
          <cell r="V312" t="str">
            <v>SDN KELAYAN TIMUR 13</v>
          </cell>
          <cell r="W312" t="str">
            <v>0300301237971</v>
          </cell>
          <cell r="X312" t="str">
            <v>6303044708850014</v>
          </cell>
          <cell r="Y312" t="str">
            <v>167179613732000</v>
          </cell>
          <cell r="Z312" t="str">
            <v>S - 41</v>
          </cell>
          <cell r="AA312" t="str">
            <v>4139763664300073</v>
          </cell>
          <cell r="AC312">
            <v>11500</v>
          </cell>
          <cell r="AD312">
            <v>0</v>
          </cell>
        </row>
        <row r="313">
          <cell r="A313" t="str">
            <v>199012032022212008</v>
          </cell>
          <cell r="B313" t="str">
            <v>SARTIKA, S.Pd</v>
          </cell>
          <cell r="C313">
            <v>1</v>
          </cell>
          <cell r="D313">
            <v>2</v>
          </cell>
          <cell r="E313">
            <v>2966500</v>
          </cell>
          <cell r="F313">
            <v>415310</v>
          </cell>
          <cell r="G313">
            <v>0</v>
          </cell>
          <cell r="H313">
            <v>185000</v>
          </cell>
          <cell r="I313">
            <v>3566810</v>
          </cell>
          <cell r="J313">
            <v>0</v>
          </cell>
          <cell r="K313">
            <v>400000</v>
          </cell>
          <cell r="L313">
            <v>2966500</v>
          </cell>
          <cell r="N313">
            <v>3366500</v>
          </cell>
          <cell r="O313">
            <v>6933310</v>
          </cell>
          <cell r="P313">
            <v>69333</v>
          </cell>
          <cell r="Q313">
            <v>277332</v>
          </cell>
          <cell r="R313">
            <v>35668</v>
          </cell>
          <cell r="S313">
            <v>142672</v>
          </cell>
          <cell r="T313">
            <v>33665</v>
          </cell>
          <cell r="U313">
            <v>134660</v>
          </cell>
          <cell r="V313" t="str">
            <v>SDN MANTUIL 01</v>
          </cell>
          <cell r="W313" t="str">
            <v>0170301058014</v>
          </cell>
          <cell r="X313" t="str">
            <v>6304054312900002</v>
          </cell>
          <cell r="Y313" t="str">
            <v>924039886731000</v>
          </cell>
          <cell r="Z313" t="str">
            <v>S - 42</v>
          </cell>
          <cell r="AA313" t="str">
            <v>5535768669130123</v>
          </cell>
          <cell r="AC313">
            <v>33665</v>
          </cell>
          <cell r="AD313">
            <v>0</v>
          </cell>
        </row>
        <row r="314">
          <cell r="A314" t="str">
            <v>199312232022212011</v>
          </cell>
          <cell r="B314" t="str">
            <v>LAILY NOORCAHYANI, S.Pd.</v>
          </cell>
          <cell r="C314">
            <v>1</v>
          </cell>
          <cell r="D314">
            <v>2</v>
          </cell>
          <cell r="E314">
            <v>2966500</v>
          </cell>
          <cell r="F314">
            <v>415310</v>
          </cell>
          <cell r="G314">
            <v>0</v>
          </cell>
          <cell r="H314">
            <v>185000</v>
          </cell>
          <cell r="I314">
            <v>3566810</v>
          </cell>
          <cell r="J314">
            <v>0</v>
          </cell>
          <cell r="K314">
            <v>900000</v>
          </cell>
          <cell r="M314">
            <v>250000</v>
          </cell>
          <cell r="N314">
            <v>1150000</v>
          </cell>
          <cell r="O314">
            <v>4716810</v>
          </cell>
          <cell r="P314">
            <v>47168</v>
          </cell>
          <cell r="Q314">
            <v>188672</v>
          </cell>
          <cell r="R314">
            <v>35668</v>
          </cell>
          <cell r="S314">
            <v>142672</v>
          </cell>
          <cell r="T314">
            <v>11500</v>
          </cell>
          <cell r="U314">
            <v>46000</v>
          </cell>
          <cell r="V314" t="str">
            <v>SDN MANTUIL 01</v>
          </cell>
          <cell r="W314" t="str">
            <v>0320301022617</v>
          </cell>
          <cell r="X314" t="str">
            <v>6371016312930011</v>
          </cell>
          <cell r="Y314" t="str">
            <v>837355775731000</v>
          </cell>
          <cell r="Z314" t="str">
            <v>S - 42</v>
          </cell>
          <cell r="AA314" t="str">
            <v>0555771672130023</v>
          </cell>
          <cell r="AC314">
            <v>11500</v>
          </cell>
          <cell r="AD314">
            <v>0</v>
          </cell>
        </row>
        <row r="315">
          <cell r="A315" t="str">
            <v>197911112022212014</v>
          </cell>
          <cell r="B315" t="str">
            <v>DIAN RAHAYU, S.Pd</v>
          </cell>
          <cell r="C315">
            <v>0</v>
          </cell>
          <cell r="D315">
            <v>0</v>
          </cell>
          <cell r="E315">
            <v>2966500</v>
          </cell>
          <cell r="F315">
            <v>0</v>
          </cell>
          <cell r="G315">
            <v>0</v>
          </cell>
          <cell r="H315">
            <v>185000</v>
          </cell>
          <cell r="I315">
            <v>3151500</v>
          </cell>
          <cell r="J315">
            <v>0</v>
          </cell>
          <cell r="K315">
            <v>900000</v>
          </cell>
          <cell r="M315">
            <v>250000</v>
          </cell>
          <cell r="N315">
            <v>1150000</v>
          </cell>
          <cell r="O315">
            <v>4301500</v>
          </cell>
          <cell r="P315">
            <v>43015</v>
          </cell>
          <cell r="Q315">
            <v>172060</v>
          </cell>
          <cell r="R315">
            <v>31515</v>
          </cell>
          <cell r="S315">
            <v>126060</v>
          </cell>
          <cell r="T315">
            <v>11500</v>
          </cell>
          <cell r="U315">
            <v>46000</v>
          </cell>
          <cell r="V315" t="str">
            <v>SDN MANTUIL 02</v>
          </cell>
          <cell r="W315" t="str">
            <v>0180306052853</v>
          </cell>
          <cell r="X315" t="str">
            <v>6371025111790017</v>
          </cell>
          <cell r="Y315" t="str">
            <v>810130120731000</v>
          </cell>
          <cell r="Z315" t="str">
            <v>S - 43</v>
          </cell>
          <cell r="AA315" t="str">
            <v>5443757658130143</v>
          </cell>
          <cell r="AC315">
            <v>11500</v>
          </cell>
          <cell r="AD315">
            <v>0</v>
          </cell>
        </row>
        <row r="316">
          <cell r="A316" t="str">
            <v>198307032022211012</v>
          </cell>
          <cell r="B316" t="str">
            <v>NOOR HADI, S.Pd</v>
          </cell>
          <cell r="C316">
            <v>1</v>
          </cell>
          <cell r="D316">
            <v>2</v>
          </cell>
          <cell r="E316">
            <v>2966500</v>
          </cell>
          <cell r="F316">
            <v>415310</v>
          </cell>
          <cell r="G316">
            <v>0</v>
          </cell>
          <cell r="H316">
            <v>185000</v>
          </cell>
          <cell r="I316">
            <v>3566810</v>
          </cell>
          <cell r="J316">
            <v>0</v>
          </cell>
          <cell r="K316">
            <v>900000</v>
          </cell>
          <cell r="M316">
            <v>250000</v>
          </cell>
          <cell r="N316">
            <v>1150000</v>
          </cell>
          <cell r="O316">
            <v>4716810</v>
          </cell>
          <cell r="P316">
            <v>47168</v>
          </cell>
          <cell r="Q316">
            <v>188672</v>
          </cell>
          <cell r="R316">
            <v>35668</v>
          </cell>
          <cell r="S316">
            <v>142672</v>
          </cell>
          <cell r="T316">
            <v>11500</v>
          </cell>
          <cell r="U316">
            <v>46000</v>
          </cell>
          <cell r="V316" t="str">
            <v>SDN MANTUIL 02</v>
          </cell>
          <cell r="W316" t="str">
            <v>0010301116122</v>
          </cell>
          <cell r="X316" t="str">
            <v>6371010307830010</v>
          </cell>
          <cell r="Y316" t="str">
            <v>159756980731000</v>
          </cell>
          <cell r="Z316" t="str">
            <v>S - 43</v>
          </cell>
          <cell r="AA316" t="str">
            <v>6035761664200013</v>
          </cell>
          <cell r="AC316">
            <v>11500</v>
          </cell>
          <cell r="AD316">
            <v>0</v>
          </cell>
        </row>
        <row r="317">
          <cell r="A317" t="str">
            <v>199303202022212007</v>
          </cell>
          <cell r="B317" t="str">
            <v>NURHIDAYAH, S.Pd</v>
          </cell>
          <cell r="C317">
            <v>1</v>
          </cell>
          <cell r="D317">
            <v>0</v>
          </cell>
          <cell r="E317">
            <v>2966500</v>
          </cell>
          <cell r="F317">
            <v>296650</v>
          </cell>
          <cell r="G317">
            <v>0</v>
          </cell>
          <cell r="H317">
            <v>185000</v>
          </cell>
          <cell r="I317">
            <v>3448150</v>
          </cell>
          <cell r="J317">
            <v>0</v>
          </cell>
          <cell r="K317">
            <v>400000</v>
          </cell>
          <cell r="L317">
            <v>2966500</v>
          </cell>
          <cell r="N317">
            <v>3366500</v>
          </cell>
          <cell r="O317">
            <v>6814650</v>
          </cell>
          <cell r="P317">
            <v>68147</v>
          </cell>
          <cell r="Q317">
            <v>272588</v>
          </cell>
          <cell r="R317">
            <v>34482</v>
          </cell>
          <cell r="S317">
            <v>137928</v>
          </cell>
          <cell r="T317">
            <v>33665</v>
          </cell>
          <cell r="U317">
            <v>134660</v>
          </cell>
          <cell r="V317" t="str">
            <v>SDN MANTUIL 02</v>
          </cell>
          <cell r="W317" t="str">
            <v>0010301464212</v>
          </cell>
          <cell r="X317" t="str">
            <v>6371016003930009</v>
          </cell>
          <cell r="Y317" t="str">
            <v>9680365333736000</v>
          </cell>
          <cell r="Z317" t="str">
            <v>S - 43</v>
          </cell>
          <cell r="AA317" t="str">
            <v>9652771672130032</v>
          </cell>
          <cell r="AC317">
            <v>33665</v>
          </cell>
          <cell r="AD317">
            <v>0</v>
          </cell>
        </row>
        <row r="318">
          <cell r="A318" t="str">
            <v>199305182022212006</v>
          </cell>
          <cell r="B318" t="str">
            <v>EVIN SUHARDIANTI, S.Pd</v>
          </cell>
          <cell r="C318">
            <v>1</v>
          </cell>
          <cell r="D318">
            <v>1</v>
          </cell>
          <cell r="E318">
            <v>2966500</v>
          </cell>
          <cell r="F318">
            <v>355980</v>
          </cell>
          <cell r="G318">
            <v>0</v>
          </cell>
          <cell r="H318">
            <v>185000</v>
          </cell>
          <cell r="I318">
            <v>3507480</v>
          </cell>
          <cell r="J318">
            <v>0</v>
          </cell>
          <cell r="K318">
            <v>900000</v>
          </cell>
          <cell r="M318">
            <v>250000</v>
          </cell>
          <cell r="N318">
            <v>1150000</v>
          </cell>
          <cell r="O318">
            <v>4657480</v>
          </cell>
          <cell r="P318">
            <v>46575</v>
          </cell>
          <cell r="Q318">
            <v>186300</v>
          </cell>
          <cell r="R318">
            <v>35075</v>
          </cell>
          <cell r="S318">
            <v>140300</v>
          </cell>
          <cell r="T318">
            <v>11500</v>
          </cell>
          <cell r="U318">
            <v>46000</v>
          </cell>
          <cell r="V318" t="str">
            <v>SDN MANTUIL 02</v>
          </cell>
          <cell r="W318" t="str">
            <v>0010301465492</v>
          </cell>
          <cell r="X318" t="str">
            <v>6371015805930009</v>
          </cell>
          <cell r="Y318" t="str">
            <v>942460031736000</v>
          </cell>
          <cell r="Z318" t="str">
            <v>S - 43</v>
          </cell>
          <cell r="AA318" t="str">
            <v>8850771672130022</v>
          </cell>
          <cell r="AC318">
            <v>11500</v>
          </cell>
          <cell r="AD318">
            <v>0</v>
          </cell>
        </row>
        <row r="319">
          <cell r="A319" t="str">
            <v>199405212022212008</v>
          </cell>
          <cell r="B319" t="str">
            <v>NORMALA, S.Pd</v>
          </cell>
          <cell r="C319">
            <v>0</v>
          </cell>
          <cell r="D319">
            <v>0</v>
          </cell>
          <cell r="E319">
            <v>2966500</v>
          </cell>
          <cell r="F319">
            <v>0</v>
          </cell>
          <cell r="G319">
            <v>0</v>
          </cell>
          <cell r="H319">
            <v>185000</v>
          </cell>
          <cell r="I319">
            <v>3151500</v>
          </cell>
          <cell r="J319">
            <v>0</v>
          </cell>
          <cell r="K319">
            <v>900000</v>
          </cell>
          <cell r="M319">
            <v>250000</v>
          </cell>
          <cell r="N319">
            <v>1150000</v>
          </cell>
          <cell r="O319">
            <v>4301500</v>
          </cell>
          <cell r="P319">
            <v>43015</v>
          </cell>
          <cell r="Q319">
            <v>172060</v>
          </cell>
          <cell r="R319">
            <v>31515</v>
          </cell>
          <cell r="S319">
            <v>126060</v>
          </cell>
          <cell r="T319">
            <v>11500</v>
          </cell>
          <cell r="U319">
            <v>46000</v>
          </cell>
          <cell r="V319" t="str">
            <v>SDN MANTUIL 02</v>
          </cell>
          <cell r="W319" t="str">
            <v>0010301464350</v>
          </cell>
          <cell r="X319" t="str">
            <v>6303011703920001</v>
          </cell>
          <cell r="Y319" t="str">
            <v>940648876732000</v>
          </cell>
          <cell r="Z319" t="str">
            <v>S - 43</v>
          </cell>
          <cell r="AA319" t="str">
            <v>1853772673130072</v>
          </cell>
          <cell r="AC319">
            <v>11500</v>
          </cell>
          <cell r="AD319">
            <v>0</v>
          </cell>
        </row>
        <row r="320">
          <cell r="A320" t="str">
            <v>199710222022211002</v>
          </cell>
          <cell r="B320" t="str">
            <v>PRAYUGO NUGROHO, S.Pd</v>
          </cell>
          <cell r="C320">
            <v>0</v>
          </cell>
          <cell r="D320">
            <v>0</v>
          </cell>
          <cell r="E320">
            <v>2966500</v>
          </cell>
          <cell r="F320">
            <v>0</v>
          </cell>
          <cell r="G320">
            <v>0</v>
          </cell>
          <cell r="H320">
            <v>185000</v>
          </cell>
          <cell r="I320">
            <v>3151500</v>
          </cell>
          <cell r="J320">
            <v>0</v>
          </cell>
          <cell r="K320">
            <v>900000</v>
          </cell>
          <cell r="M320">
            <v>250000</v>
          </cell>
          <cell r="N320">
            <v>1150000</v>
          </cell>
          <cell r="O320">
            <v>4301500</v>
          </cell>
          <cell r="P320">
            <v>43015</v>
          </cell>
          <cell r="Q320">
            <v>172060</v>
          </cell>
          <cell r="R320">
            <v>31515</v>
          </cell>
          <cell r="S320">
            <v>126060</v>
          </cell>
          <cell r="T320">
            <v>11500</v>
          </cell>
          <cell r="U320">
            <v>46000</v>
          </cell>
          <cell r="V320" t="str">
            <v>SDN MANTUIL 02</v>
          </cell>
          <cell r="W320" t="str">
            <v>3200510592</v>
          </cell>
          <cell r="X320" t="str">
            <v>6371032210970007</v>
          </cell>
          <cell r="Y320" t="str">
            <v>906022298731000</v>
          </cell>
          <cell r="Z320" t="str">
            <v>S - 43</v>
          </cell>
          <cell r="AA320" t="str">
            <v>1354775676130043</v>
          </cell>
          <cell r="AC320">
            <v>11500</v>
          </cell>
          <cell r="AD320">
            <v>0</v>
          </cell>
        </row>
        <row r="321">
          <cell r="A321" t="str">
            <v>199809132022212001</v>
          </cell>
          <cell r="B321" t="str">
            <v>LINA SHUFIA, S.Pd</v>
          </cell>
          <cell r="C321">
            <v>1</v>
          </cell>
          <cell r="D321">
            <v>0</v>
          </cell>
          <cell r="E321">
            <v>2966500</v>
          </cell>
          <cell r="F321">
            <v>296650</v>
          </cell>
          <cell r="G321">
            <v>0</v>
          </cell>
          <cell r="H321">
            <v>185000</v>
          </cell>
          <cell r="I321">
            <v>3448150</v>
          </cell>
          <cell r="J321">
            <v>0</v>
          </cell>
          <cell r="K321">
            <v>900000</v>
          </cell>
          <cell r="M321">
            <v>250000</v>
          </cell>
          <cell r="N321">
            <v>1150000</v>
          </cell>
          <cell r="O321">
            <v>4598150</v>
          </cell>
          <cell r="P321">
            <v>45982</v>
          </cell>
          <cell r="Q321">
            <v>183928</v>
          </cell>
          <cell r="R321">
            <v>34482</v>
          </cell>
          <cell r="S321">
            <v>137928</v>
          </cell>
          <cell r="T321">
            <v>11500</v>
          </cell>
          <cell r="U321">
            <v>46000</v>
          </cell>
          <cell r="V321" t="str">
            <v>SDN MANTUIL 02</v>
          </cell>
          <cell r="W321" t="str">
            <v>3200517791</v>
          </cell>
          <cell r="X321" t="str">
            <v>6371015309980004</v>
          </cell>
          <cell r="Y321" t="str">
            <v>539318451731000</v>
          </cell>
          <cell r="Z321" t="str">
            <v>S - 43</v>
          </cell>
          <cell r="AA321" t="str">
            <v>7245776677230003</v>
          </cell>
          <cell r="AC321">
            <v>11500</v>
          </cell>
          <cell r="AD321">
            <v>0</v>
          </cell>
        </row>
        <row r="322">
          <cell r="A322" t="str">
            <v>198010072022212011</v>
          </cell>
          <cell r="B322" t="str">
            <v>KAMARIAH, S.Pd</v>
          </cell>
          <cell r="C322">
            <v>1</v>
          </cell>
          <cell r="D322">
            <v>2</v>
          </cell>
          <cell r="E322">
            <v>2966500</v>
          </cell>
          <cell r="F322">
            <v>415310</v>
          </cell>
          <cell r="G322">
            <v>0</v>
          </cell>
          <cell r="H322">
            <v>185000</v>
          </cell>
          <cell r="I322">
            <v>3566810</v>
          </cell>
          <cell r="J322">
            <v>0</v>
          </cell>
          <cell r="K322">
            <v>900000</v>
          </cell>
          <cell r="M322">
            <v>250000</v>
          </cell>
          <cell r="N322">
            <v>1150000</v>
          </cell>
          <cell r="O322">
            <v>4716810</v>
          </cell>
          <cell r="P322">
            <v>47168</v>
          </cell>
          <cell r="Q322">
            <v>188672</v>
          </cell>
          <cell r="R322">
            <v>35668</v>
          </cell>
          <cell r="S322">
            <v>142672</v>
          </cell>
          <cell r="T322">
            <v>11500</v>
          </cell>
          <cell r="U322">
            <v>46000</v>
          </cell>
          <cell r="V322" t="str">
            <v>SDN MANTUIL 03</v>
          </cell>
          <cell r="W322" t="str">
            <v>0200309012167</v>
          </cell>
          <cell r="X322" t="str">
            <v>6371014710800007</v>
          </cell>
          <cell r="Y322" t="str">
            <v>167356195731000</v>
          </cell>
          <cell r="Z322" t="str">
            <v>S - 44</v>
          </cell>
          <cell r="AA322" t="str">
            <v>0339758661300013</v>
          </cell>
          <cell r="AC322">
            <v>11500</v>
          </cell>
          <cell r="AD322">
            <v>0</v>
          </cell>
        </row>
        <row r="323">
          <cell r="A323" t="str">
            <v>199206112022212005</v>
          </cell>
          <cell r="B323" t="str">
            <v>AIDA EMELIA, S.Pd</v>
          </cell>
          <cell r="C323">
            <v>1</v>
          </cell>
          <cell r="D323">
            <v>1</v>
          </cell>
          <cell r="E323">
            <v>2966500</v>
          </cell>
          <cell r="F323">
            <v>355980</v>
          </cell>
          <cell r="G323">
            <v>0</v>
          </cell>
          <cell r="H323">
            <v>185000</v>
          </cell>
          <cell r="I323">
            <v>3507480</v>
          </cell>
          <cell r="J323">
            <v>0</v>
          </cell>
          <cell r="K323">
            <v>400000</v>
          </cell>
          <cell r="L323">
            <v>2966500</v>
          </cell>
          <cell r="N323">
            <v>3366500</v>
          </cell>
          <cell r="O323">
            <v>6873980</v>
          </cell>
          <cell r="P323">
            <v>68740</v>
          </cell>
          <cell r="Q323">
            <v>274960</v>
          </cell>
          <cell r="R323">
            <v>35075</v>
          </cell>
          <cell r="S323">
            <v>140300</v>
          </cell>
          <cell r="T323">
            <v>33665</v>
          </cell>
          <cell r="U323">
            <v>134660</v>
          </cell>
          <cell r="V323" t="str">
            <v>SDN MANTUIL 03</v>
          </cell>
          <cell r="W323" t="str">
            <v>0200309012175</v>
          </cell>
          <cell r="X323" t="str">
            <v>6304075106920003</v>
          </cell>
          <cell r="Y323" t="str">
            <v>941092231736000</v>
          </cell>
          <cell r="Z323" t="str">
            <v>S - 44</v>
          </cell>
          <cell r="AA323" t="str">
            <v>0943770671130022</v>
          </cell>
          <cell r="AC323">
            <v>33665</v>
          </cell>
          <cell r="AD323">
            <v>0</v>
          </cell>
        </row>
        <row r="324">
          <cell r="A324" t="str">
            <v>199305102022212007</v>
          </cell>
          <cell r="B324" t="str">
            <v>JURAIDAH, S.Pd</v>
          </cell>
          <cell r="C324">
            <v>1</v>
          </cell>
          <cell r="D324">
            <v>0</v>
          </cell>
          <cell r="E324">
            <v>2966500</v>
          </cell>
          <cell r="F324">
            <v>296650</v>
          </cell>
          <cell r="G324">
            <v>0</v>
          </cell>
          <cell r="H324">
            <v>185000</v>
          </cell>
          <cell r="I324">
            <v>3448150</v>
          </cell>
          <cell r="J324">
            <v>0</v>
          </cell>
          <cell r="K324">
            <v>900000</v>
          </cell>
          <cell r="M324">
            <v>250000</v>
          </cell>
          <cell r="N324">
            <v>1150000</v>
          </cell>
          <cell r="O324">
            <v>4598150</v>
          </cell>
          <cell r="P324">
            <v>45982</v>
          </cell>
          <cell r="Q324">
            <v>183928</v>
          </cell>
          <cell r="R324">
            <v>34482</v>
          </cell>
          <cell r="S324">
            <v>137928</v>
          </cell>
          <cell r="T324">
            <v>11500</v>
          </cell>
          <cell r="U324">
            <v>46000</v>
          </cell>
          <cell r="V324" t="str">
            <v>SDN MANTUIL 03</v>
          </cell>
          <cell r="W324" t="str">
            <v>3200542087</v>
          </cell>
          <cell r="X324" t="str">
            <v>6371015005930009</v>
          </cell>
          <cell r="Y324" t="str">
            <v>807361126731000</v>
          </cell>
          <cell r="Z324" t="str">
            <v>S - 44</v>
          </cell>
          <cell r="AA324" t="str">
            <v>2842771672230312</v>
          </cell>
          <cell r="AC324">
            <v>11500</v>
          </cell>
          <cell r="AD324">
            <v>0</v>
          </cell>
        </row>
        <row r="325">
          <cell r="A325" t="str">
            <v>196410092022212001</v>
          </cell>
          <cell r="B325" t="str">
            <v>MURJAWATI, S.Pd</v>
          </cell>
          <cell r="C325">
            <v>1</v>
          </cell>
          <cell r="D325">
            <v>0</v>
          </cell>
          <cell r="E325">
            <v>2966500</v>
          </cell>
          <cell r="F325">
            <v>296650</v>
          </cell>
          <cell r="G325">
            <v>0</v>
          </cell>
          <cell r="H325">
            <v>185000</v>
          </cell>
          <cell r="I325">
            <v>3448150</v>
          </cell>
          <cell r="J325">
            <v>0</v>
          </cell>
          <cell r="K325">
            <v>400000</v>
          </cell>
          <cell r="L325">
            <v>2966500</v>
          </cell>
          <cell r="N325">
            <v>3366500</v>
          </cell>
          <cell r="O325">
            <v>6814650</v>
          </cell>
          <cell r="P325">
            <v>68147</v>
          </cell>
          <cell r="Q325">
            <v>272588</v>
          </cell>
          <cell r="R325">
            <v>34482</v>
          </cell>
          <cell r="S325">
            <v>137928</v>
          </cell>
          <cell r="T325">
            <v>33665</v>
          </cell>
          <cell r="U325">
            <v>134660</v>
          </cell>
          <cell r="V325" t="str">
            <v>SDN MANTUIL 04</v>
          </cell>
          <cell r="W325" t="str">
            <v>3200533126</v>
          </cell>
          <cell r="X325" t="str">
            <v>6371014910640003</v>
          </cell>
          <cell r="Y325" t="str">
            <v>584506216731000</v>
          </cell>
          <cell r="Z325" t="str">
            <v>S - 45</v>
          </cell>
          <cell r="AA325" t="str">
            <v>1341742645300013</v>
          </cell>
          <cell r="AC325">
            <v>33665</v>
          </cell>
          <cell r="AD325">
            <v>0</v>
          </cell>
        </row>
        <row r="326">
          <cell r="A326" t="str">
            <v>199611152022211002</v>
          </cell>
          <cell r="B326" t="str">
            <v>MUHAMMAD IHZA MAHENDRA, S.Pd</v>
          </cell>
          <cell r="C326">
            <v>1</v>
          </cell>
          <cell r="D326">
            <v>1</v>
          </cell>
          <cell r="E326">
            <v>2966500</v>
          </cell>
          <cell r="F326">
            <v>355980</v>
          </cell>
          <cell r="G326">
            <v>0</v>
          </cell>
          <cell r="H326">
            <v>185000</v>
          </cell>
          <cell r="I326">
            <v>3507480</v>
          </cell>
          <cell r="J326">
            <v>0</v>
          </cell>
          <cell r="K326">
            <v>900000</v>
          </cell>
          <cell r="M326">
            <v>250000</v>
          </cell>
          <cell r="N326">
            <v>1150000</v>
          </cell>
          <cell r="O326">
            <v>4657480</v>
          </cell>
          <cell r="P326">
            <v>46575</v>
          </cell>
          <cell r="Q326">
            <v>186300</v>
          </cell>
          <cell r="R326">
            <v>35075</v>
          </cell>
          <cell r="S326">
            <v>140300</v>
          </cell>
          <cell r="T326">
            <v>11500</v>
          </cell>
          <cell r="U326">
            <v>46000</v>
          </cell>
          <cell r="V326" t="str">
            <v>SDN MANTUIL 04</v>
          </cell>
          <cell r="W326" t="str">
            <v>3200518488</v>
          </cell>
          <cell r="X326" t="str">
            <v>6304031511960001</v>
          </cell>
          <cell r="Y326" t="str">
            <v>639945179732000</v>
          </cell>
          <cell r="Z326" t="str">
            <v>S - 45</v>
          </cell>
          <cell r="AA326" t="str">
            <v>4447774675130083</v>
          </cell>
          <cell r="AC326">
            <v>11500</v>
          </cell>
          <cell r="AD326">
            <v>0</v>
          </cell>
        </row>
        <row r="327">
          <cell r="A327" t="str">
            <v>199701312022211002</v>
          </cell>
          <cell r="B327" t="str">
            <v>MUHAMMAD SYA'RANI ARIF, S.Pd</v>
          </cell>
          <cell r="C327">
            <v>0</v>
          </cell>
          <cell r="D327">
            <v>0</v>
          </cell>
          <cell r="E327">
            <v>2966500</v>
          </cell>
          <cell r="F327">
            <v>0</v>
          </cell>
          <cell r="G327">
            <v>0</v>
          </cell>
          <cell r="H327">
            <v>185000</v>
          </cell>
          <cell r="I327">
            <v>3151500</v>
          </cell>
          <cell r="J327">
            <v>0</v>
          </cell>
          <cell r="K327">
            <v>900000</v>
          </cell>
          <cell r="M327">
            <v>250000</v>
          </cell>
          <cell r="N327">
            <v>1150000</v>
          </cell>
          <cell r="O327">
            <v>4301500</v>
          </cell>
          <cell r="P327">
            <v>43015</v>
          </cell>
          <cell r="Q327">
            <v>172060</v>
          </cell>
          <cell r="R327">
            <v>31515</v>
          </cell>
          <cell r="S327">
            <v>126060</v>
          </cell>
          <cell r="T327">
            <v>11500</v>
          </cell>
          <cell r="U327">
            <v>46000</v>
          </cell>
          <cell r="V327" t="str">
            <v>SDN MANTUIL 04</v>
          </cell>
          <cell r="W327" t="str">
            <v>3200584917</v>
          </cell>
          <cell r="X327" t="str">
            <v>6304023101970004</v>
          </cell>
          <cell r="Y327" t="str">
            <v>419368089731000</v>
          </cell>
          <cell r="Z327" t="str">
            <v>S - 45</v>
          </cell>
          <cell r="AA327" t="str">
            <v>3463775676130052</v>
          </cell>
          <cell r="AC327">
            <v>11500</v>
          </cell>
          <cell r="AD327">
            <v>0</v>
          </cell>
        </row>
        <row r="328">
          <cell r="A328" t="str">
            <v>197008012022212004</v>
          </cell>
          <cell r="B328" t="str">
            <v>ZUBAIDAH, S.Pd</v>
          </cell>
          <cell r="C328">
            <v>1</v>
          </cell>
          <cell r="D328">
            <v>2</v>
          </cell>
          <cell r="E328">
            <v>2966500</v>
          </cell>
          <cell r="F328">
            <v>415310</v>
          </cell>
          <cell r="G328">
            <v>0</v>
          </cell>
          <cell r="H328">
            <v>185000</v>
          </cell>
          <cell r="I328">
            <v>3566810</v>
          </cell>
          <cell r="J328">
            <v>0</v>
          </cell>
          <cell r="K328">
            <v>900000</v>
          </cell>
          <cell r="M328">
            <v>250000</v>
          </cell>
          <cell r="N328">
            <v>1150000</v>
          </cell>
          <cell r="O328">
            <v>4716810</v>
          </cell>
          <cell r="P328">
            <v>47168</v>
          </cell>
          <cell r="Q328">
            <v>188672</v>
          </cell>
          <cell r="R328">
            <v>35668</v>
          </cell>
          <cell r="S328">
            <v>142672</v>
          </cell>
          <cell r="T328">
            <v>11500</v>
          </cell>
          <cell r="U328">
            <v>46000</v>
          </cell>
          <cell r="V328" t="str">
            <v>SDN MURUNG RAYA 01</v>
          </cell>
          <cell r="W328" t="str">
            <v>0010301167557</v>
          </cell>
          <cell r="X328" t="str">
            <v>6371014108700008</v>
          </cell>
          <cell r="Y328" t="str">
            <v>166058164731000</v>
          </cell>
          <cell r="Z328" t="str">
            <v>S - 46</v>
          </cell>
          <cell r="AA328" t="str">
            <v>4133748651300053</v>
          </cell>
          <cell r="AC328">
            <v>11500</v>
          </cell>
          <cell r="AD328">
            <v>0</v>
          </cell>
        </row>
        <row r="329">
          <cell r="A329" t="str">
            <v>197911232022212006</v>
          </cell>
          <cell r="B329" t="str">
            <v>HERLINA, S.Pd</v>
          </cell>
          <cell r="C329">
            <v>0</v>
          </cell>
          <cell r="D329">
            <v>0</v>
          </cell>
          <cell r="E329">
            <v>2966500</v>
          </cell>
          <cell r="F329">
            <v>0</v>
          </cell>
          <cell r="G329">
            <v>0</v>
          </cell>
          <cell r="H329">
            <v>185000</v>
          </cell>
          <cell r="I329">
            <v>3151500</v>
          </cell>
          <cell r="J329">
            <v>0</v>
          </cell>
          <cell r="K329">
            <v>900000</v>
          </cell>
          <cell r="M329">
            <v>250000</v>
          </cell>
          <cell r="N329">
            <v>1150000</v>
          </cell>
          <cell r="O329">
            <v>4301500</v>
          </cell>
          <cell r="P329">
            <v>43015</v>
          </cell>
          <cell r="Q329">
            <v>172060</v>
          </cell>
          <cell r="R329">
            <v>31515</v>
          </cell>
          <cell r="S329">
            <v>126060</v>
          </cell>
          <cell r="T329">
            <v>11500</v>
          </cell>
          <cell r="U329">
            <v>46000</v>
          </cell>
          <cell r="V329" t="str">
            <v>SDN MURUNG RAYA 01</v>
          </cell>
          <cell r="W329" t="str">
            <v>0010301120369</v>
          </cell>
          <cell r="X329" t="str">
            <v>6371046311790006</v>
          </cell>
          <cell r="Y329" t="str">
            <v>149366288731000</v>
          </cell>
          <cell r="Z329" t="str">
            <v>S - 46</v>
          </cell>
          <cell r="AA329" t="str">
            <v>7455757658300023</v>
          </cell>
          <cell r="AC329">
            <v>11500</v>
          </cell>
          <cell r="AD329">
            <v>0</v>
          </cell>
        </row>
        <row r="330">
          <cell r="A330" t="str">
            <v>199209042022212007</v>
          </cell>
          <cell r="B330" t="str">
            <v>RATIH PRATIWI DWI YANTI, S.Pd</v>
          </cell>
          <cell r="C330">
            <v>1</v>
          </cell>
          <cell r="D330">
            <v>1</v>
          </cell>
          <cell r="E330">
            <v>2966500</v>
          </cell>
          <cell r="F330">
            <v>355980</v>
          </cell>
          <cell r="G330">
            <v>0</v>
          </cell>
          <cell r="H330">
            <v>185000</v>
          </cell>
          <cell r="I330">
            <v>3507480</v>
          </cell>
          <cell r="J330">
            <v>0</v>
          </cell>
          <cell r="K330">
            <v>900000</v>
          </cell>
          <cell r="M330">
            <v>250000</v>
          </cell>
          <cell r="N330">
            <v>1150000</v>
          </cell>
          <cell r="O330">
            <v>4657480</v>
          </cell>
          <cell r="P330">
            <v>46575</v>
          </cell>
          <cell r="Q330">
            <v>186300</v>
          </cell>
          <cell r="R330">
            <v>35075</v>
          </cell>
          <cell r="S330">
            <v>140300</v>
          </cell>
          <cell r="T330">
            <v>11500</v>
          </cell>
          <cell r="U330">
            <v>46000</v>
          </cell>
          <cell r="V330" t="str">
            <v>SDN MURUNG RAYA 01</v>
          </cell>
          <cell r="W330" t="str">
            <v>0010301412521</v>
          </cell>
          <cell r="X330" t="str">
            <v>6371034409920002</v>
          </cell>
          <cell r="Y330" t="str">
            <v>739452993731000</v>
          </cell>
          <cell r="Z330" t="str">
            <v>S - 46</v>
          </cell>
          <cell r="AA330" t="str">
            <v>2236770671130043</v>
          </cell>
          <cell r="AC330">
            <v>11500</v>
          </cell>
          <cell r="AD330">
            <v>0</v>
          </cell>
        </row>
        <row r="331">
          <cell r="A331" t="str">
            <v>198109022022212009</v>
          </cell>
          <cell r="B331" t="str">
            <v>SRI SURTINA NINGSIH, S.Pd</v>
          </cell>
          <cell r="C331">
            <v>0</v>
          </cell>
          <cell r="D331">
            <v>0</v>
          </cell>
          <cell r="E331">
            <v>2966500</v>
          </cell>
          <cell r="F331">
            <v>0</v>
          </cell>
          <cell r="G331">
            <v>0</v>
          </cell>
          <cell r="H331">
            <v>185000</v>
          </cell>
          <cell r="I331">
            <v>3151500</v>
          </cell>
          <cell r="J331">
            <v>0</v>
          </cell>
          <cell r="K331">
            <v>900000</v>
          </cell>
          <cell r="M331">
            <v>250000</v>
          </cell>
          <cell r="N331">
            <v>1150000</v>
          </cell>
          <cell r="O331">
            <v>4301500</v>
          </cell>
          <cell r="P331">
            <v>43015</v>
          </cell>
          <cell r="Q331">
            <v>172060</v>
          </cell>
          <cell r="R331">
            <v>31515</v>
          </cell>
          <cell r="S331">
            <v>126060</v>
          </cell>
          <cell r="T331">
            <v>11500</v>
          </cell>
          <cell r="U331">
            <v>46000</v>
          </cell>
          <cell r="V331" t="str">
            <v>SDN MURUNG RAYA 02</v>
          </cell>
          <cell r="W331" t="str">
            <v>0180306052130</v>
          </cell>
          <cell r="X331" t="str">
            <v>6371024209820009</v>
          </cell>
          <cell r="Y331" t="str">
            <v>844510347731000</v>
          </cell>
          <cell r="Z331" t="str">
            <v>S - 47</v>
          </cell>
          <cell r="AA331" t="str">
            <v>7541762663300092</v>
          </cell>
          <cell r="AC331">
            <v>11500</v>
          </cell>
          <cell r="AD331">
            <v>0</v>
          </cell>
        </row>
        <row r="332">
          <cell r="A332" t="str">
            <v>199712182022212005</v>
          </cell>
          <cell r="B332" t="str">
            <v>NOERKHALISHAH, S.Pd</v>
          </cell>
          <cell r="C332">
            <v>1</v>
          </cell>
          <cell r="D332">
            <v>0</v>
          </cell>
          <cell r="E332">
            <v>2966500</v>
          </cell>
          <cell r="F332">
            <v>296650</v>
          </cell>
          <cell r="G332">
            <v>0</v>
          </cell>
          <cell r="H332">
            <v>185000</v>
          </cell>
          <cell r="I332">
            <v>3448150</v>
          </cell>
          <cell r="J332">
            <v>0</v>
          </cell>
          <cell r="K332">
            <v>900000</v>
          </cell>
          <cell r="M332">
            <v>250000</v>
          </cell>
          <cell r="N332">
            <v>1150000</v>
          </cell>
          <cell r="O332">
            <v>4598150</v>
          </cell>
          <cell r="P332">
            <v>45982</v>
          </cell>
          <cell r="Q332">
            <v>183928</v>
          </cell>
          <cell r="R332">
            <v>34482</v>
          </cell>
          <cell r="S332">
            <v>137928</v>
          </cell>
          <cell r="T332">
            <v>11500</v>
          </cell>
          <cell r="U332">
            <v>46000</v>
          </cell>
          <cell r="V332" t="str">
            <v>SDN MURUNG RAYA 02</v>
          </cell>
          <cell r="W332" t="str">
            <v>3200557227</v>
          </cell>
          <cell r="X332" t="str">
            <v>6371015812970009</v>
          </cell>
          <cell r="Y332" t="str">
            <v>651387466731000</v>
          </cell>
          <cell r="Z332" t="str">
            <v>S - 47</v>
          </cell>
          <cell r="AA332" t="str">
            <v>5550775676230023</v>
          </cell>
          <cell r="AC332">
            <v>11500</v>
          </cell>
          <cell r="AD332">
            <v>0</v>
          </cell>
        </row>
        <row r="333">
          <cell r="A333" t="str">
            <v>197710282022211002</v>
          </cell>
          <cell r="B333" t="str">
            <v>NOOR IPANSYAH, S.Pd</v>
          </cell>
          <cell r="C333">
            <v>1</v>
          </cell>
          <cell r="D333">
            <v>2</v>
          </cell>
          <cell r="E333">
            <v>2966500</v>
          </cell>
          <cell r="F333">
            <v>415310</v>
          </cell>
          <cell r="G333">
            <v>0</v>
          </cell>
          <cell r="H333">
            <v>185000</v>
          </cell>
          <cell r="I333">
            <v>3566810</v>
          </cell>
          <cell r="J333">
            <v>0</v>
          </cell>
          <cell r="K333">
            <v>400000</v>
          </cell>
          <cell r="L333">
            <v>2966500</v>
          </cell>
          <cell r="N333">
            <v>3366500</v>
          </cell>
          <cell r="O333">
            <v>6933310</v>
          </cell>
          <cell r="P333">
            <v>69333</v>
          </cell>
          <cell r="Q333">
            <v>277332</v>
          </cell>
          <cell r="R333">
            <v>35668</v>
          </cell>
          <cell r="S333">
            <v>142672</v>
          </cell>
          <cell r="T333">
            <v>33665</v>
          </cell>
          <cell r="U333">
            <v>134660</v>
          </cell>
          <cell r="V333" t="str">
            <v>SDN MURUNG RAYA 03</v>
          </cell>
          <cell r="W333" t="str">
            <v>0010301001746</v>
          </cell>
          <cell r="X333" t="str">
            <v>6371012810770007</v>
          </cell>
          <cell r="Y333" t="str">
            <v>167253749731000</v>
          </cell>
          <cell r="Z333" t="str">
            <v>S - 48</v>
          </cell>
          <cell r="AA333" t="str">
            <v>3360755657200033</v>
          </cell>
          <cell r="AC333">
            <v>33665</v>
          </cell>
          <cell r="AD333">
            <v>0</v>
          </cell>
        </row>
        <row r="334">
          <cell r="A334" t="str">
            <v>198209092022212013</v>
          </cell>
          <cell r="B334" t="str">
            <v>NOORYANI, S.Pd</v>
          </cell>
          <cell r="C334">
            <v>1</v>
          </cell>
          <cell r="D334">
            <v>1</v>
          </cell>
          <cell r="E334">
            <v>2966500</v>
          </cell>
          <cell r="F334">
            <v>355980</v>
          </cell>
          <cell r="G334">
            <v>0</v>
          </cell>
          <cell r="H334">
            <v>185000</v>
          </cell>
          <cell r="I334">
            <v>3507480</v>
          </cell>
          <cell r="J334">
            <v>0</v>
          </cell>
          <cell r="K334">
            <v>900000</v>
          </cell>
          <cell r="M334">
            <v>250000</v>
          </cell>
          <cell r="N334">
            <v>1150000</v>
          </cell>
          <cell r="O334">
            <v>4657480</v>
          </cell>
          <cell r="P334">
            <v>46575</v>
          </cell>
          <cell r="Q334">
            <v>186300</v>
          </cell>
          <cell r="R334">
            <v>35075</v>
          </cell>
          <cell r="S334">
            <v>140300</v>
          </cell>
          <cell r="T334">
            <v>11500</v>
          </cell>
          <cell r="U334">
            <v>46000</v>
          </cell>
          <cell r="V334" t="str">
            <v>SDN MURUNG RAYA 03</v>
          </cell>
          <cell r="W334" t="str">
            <v>0200309008703</v>
          </cell>
          <cell r="X334" t="str">
            <v>6371024909820006</v>
          </cell>
          <cell r="Y334" t="str">
            <v>167253772731000</v>
          </cell>
          <cell r="Z334" t="str">
            <v>S - 48</v>
          </cell>
          <cell r="AA334" t="str">
            <v>2241760662300083</v>
          </cell>
          <cell r="AC334">
            <v>11500</v>
          </cell>
          <cell r="AD334">
            <v>0</v>
          </cell>
        </row>
        <row r="335">
          <cell r="A335" t="str">
            <v>197608062022212004</v>
          </cell>
          <cell r="B335" t="str">
            <v>MAGFIRAH, S.Pd</v>
          </cell>
          <cell r="C335">
            <v>0</v>
          </cell>
          <cell r="D335">
            <v>0</v>
          </cell>
          <cell r="E335">
            <v>2966500</v>
          </cell>
          <cell r="F335">
            <v>0</v>
          </cell>
          <cell r="G335">
            <v>0</v>
          </cell>
          <cell r="H335">
            <v>185000</v>
          </cell>
          <cell r="I335">
            <v>3151500</v>
          </cell>
          <cell r="J335">
            <v>0</v>
          </cell>
          <cell r="K335">
            <v>400000</v>
          </cell>
          <cell r="L335">
            <v>2966500</v>
          </cell>
          <cell r="N335">
            <v>3366500</v>
          </cell>
          <cell r="O335">
            <v>6518000</v>
          </cell>
          <cell r="P335">
            <v>65180</v>
          </cell>
          <cell r="Q335">
            <v>260720</v>
          </cell>
          <cell r="R335">
            <v>31515</v>
          </cell>
          <cell r="S335">
            <v>126060</v>
          </cell>
          <cell r="T335">
            <v>33665</v>
          </cell>
          <cell r="U335">
            <v>134660</v>
          </cell>
          <cell r="V335" t="str">
            <v>SDN MURUNG RAYA 04</v>
          </cell>
          <cell r="W335" t="str">
            <v>3200511459</v>
          </cell>
          <cell r="X335" t="str">
            <v>6371024608760004</v>
          </cell>
          <cell r="Y335" t="str">
            <v>167358423731000</v>
          </cell>
          <cell r="Z335" t="str">
            <v>S - 49</v>
          </cell>
          <cell r="AA335" t="str">
            <v>2138754656300023</v>
          </cell>
          <cell r="AC335">
            <v>33665</v>
          </cell>
          <cell r="AD335">
            <v>0</v>
          </cell>
        </row>
        <row r="336">
          <cell r="A336" t="str">
            <v>197911232022212007</v>
          </cell>
          <cell r="B336" t="str">
            <v>TUTY MULYATI, S.Pd</v>
          </cell>
          <cell r="C336">
            <v>1</v>
          </cell>
          <cell r="D336">
            <v>2</v>
          </cell>
          <cell r="E336">
            <v>2966500</v>
          </cell>
          <cell r="F336">
            <v>415310</v>
          </cell>
          <cell r="G336">
            <v>0</v>
          </cell>
          <cell r="H336">
            <v>185000</v>
          </cell>
          <cell r="I336">
            <v>3566810</v>
          </cell>
          <cell r="J336">
            <v>0</v>
          </cell>
          <cell r="K336">
            <v>900000</v>
          </cell>
          <cell r="M336">
            <v>250000</v>
          </cell>
          <cell r="N336">
            <v>1150000</v>
          </cell>
          <cell r="O336">
            <v>4716810</v>
          </cell>
          <cell r="P336">
            <v>47168</v>
          </cell>
          <cell r="Q336">
            <v>188672</v>
          </cell>
          <cell r="R336">
            <v>35668</v>
          </cell>
          <cell r="S336">
            <v>142672</v>
          </cell>
          <cell r="T336">
            <v>11500</v>
          </cell>
          <cell r="U336">
            <v>46000</v>
          </cell>
          <cell r="V336" t="str">
            <v>SDN MURUNG RAYA 04</v>
          </cell>
          <cell r="W336" t="str">
            <v>0200309037931</v>
          </cell>
          <cell r="X336" t="str">
            <v>6371026311790010</v>
          </cell>
          <cell r="Y336" t="str">
            <v>156819922731000</v>
          </cell>
          <cell r="Z336" t="str">
            <v>S - 49</v>
          </cell>
          <cell r="AA336" t="str">
            <v>0455757658210053</v>
          </cell>
          <cell r="AC336">
            <v>11500</v>
          </cell>
          <cell r="AD336">
            <v>0</v>
          </cell>
        </row>
        <row r="337">
          <cell r="A337" t="str">
            <v>199510112022212006</v>
          </cell>
          <cell r="B337" t="str">
            <v>PRATIWI NOOR HARDIYANTI, S. Pd</v>
          </cell>
          <cell r="C337">
            <v>1</v>
          </cell>
          <cell r="D337">
            <v>1</v>
          </cell>
          <cell r="E337">
            <v>2966500</v>
          </cell>
          <cell r="F337">
            <v>355980</v>
          </cell>
          <cell r="G337">
            <v>0</v>
          </cell>
          <cell r="H337">
            <v>185000</v>
          </cell>
          <cell r="I337">
            <v>3507480</v>
          </cell>
          <cell r="J337">
            <v>0</v>
          </cell>
          <cell r="K337">
            <v>900000</v>
          </cell>
          <cell r="M337">
            <v>250000</v>
          </cell>
          <cell r="N337">
            <v>1150000</v>
          </cell>
          <cell r="O337">
            <v>4657480</v>
          </cell>
          <cell r="P337">
            <v>46575</v>
          </cell>
          <cell r="Q337">
            <v>186300</v>
          </cell>
          <cell r="R337">
            <v>35075</v>
          </cell>
          <cell r="S337">
            <v>140300</v>
          </cell>
          <cell r="T337">
            <v>11500</v>
          </cell>
          <cell r="U337">
            <v>46000</v>
          </cell>
          <cell r="V337" t="str">
            <v>SDN MURUNG RAYA 04</v>
          </cell>
          <cell r="W337" t="str">
            <v>0010301425889</v>
          </cell>
          <cell r="X337" t="str">
            <v>6371045110950005</v>
          </cell>
          <cell r="Y337" t="str">
            <v>945286979731000</v>
          </cell>
          <cell r="Z337" t="str">
            <v>S - 49</v>
          </cell>
          <cell r="AA337" t="str">
            <v>1343773674230133</v>
          </cell>
          <cell r="AC337">
            <v>11500</v>
          </cell>
          <cell r="AD337">
            <v>0</v>
          </cell>
        </row>
        <row r="338">
          <cell r="A338" t="str">
            <v>199510092022212011</v>
          </cell>
          <cell r="B338" t="str">
            <v>NOOR AINA, S.Pd</v>
          </cell>
          <cell r="C338">
            <v>0</v>
          </cell>
          <cell r="D338">
            <v>0</v>
          </cell>
          <cell r="E338">
            <v>2966500</v>
          </cell>
          <cell r="F338">
            <v>0</v>
          </cell>
          <cell r="G338">
            <v>0</v>
          </cell>
          <cell r="H338">
            <v>185000</v>
          </cell>
          <cell r="I338">
            <v>3151500</v>
          </cell>
          <cell r="J338">
            <v>0</v>
          </cell>
          <cell r="K338">
            <v>900000</v>
          </cell>
          <cell r="M338">
            <v>250000</v>
          </cell>
          <cell r="N338">
            <v>1150000</v>
          </cell>
          <cell r="O338">
            <v>4301500</v>
          </cell>
          <cell r="P338">
            <v>43015</v>
          </cell>
          <cell r="Q338">
            <v>172060</v>
          </cell>
          <cell r="R338">
            <v>31515</v>
          </cell>
          <cell r="S338">
            <v>126060</v>
          </cell>
          <cell r="T338">
            <v>11500</v>
          </cell>
          <cell r="U338">
            <v>46000</v>
          </cell>
          <cell r="V338" t="str">
            <v>SDN MURUNG RAYA 05</v>
          </cell>
          <cell r="W338" t="str">
            <v>3200524984</v>
          </cell>
          <cell r="X338" t="str">
            <v>6371014910950006</v>
          </cell>
          <cell r="Y338" t="str">
            <v>954951984736000</v>
          </cell>
          <cell r="Z338" t="str">
            <v>S - 50</v>
          </cell>
          <cell r="AA338" t="str">
            <v>0341773674230083</v>
          </cell>
          <cell r="AC338">
            <v>11500</v>
          </cell>
          <cell r="AD338">
            <v>0</v>
          </cell>
        </row>
        <row r="339">
          <cell r="A339" t="str">
            <v>197701032022212009</v>
          </cell>
          <cell r="B339" t="str">
            <v>HERLINDA WIYATI, S.Pd.</v>
          </cell>
          <cell r="C339">
            <v>0</v>
          </cell>
          <cell r="D339">
            <v>0</v>
          </cell>
          <cell r="E339">
            <v>2966500</v>
          </cell>
          <cell r="F339">
            <v>0</v>
          </cell>
          <cell r="G339">
            <v>0</v>
          </cell>
          <cell r="H339">
            <v>185000</v>
          </cell>
          <cell r="I339">
            <v>3151500</v>
          </cell>
          <cell r="J339">
            <v>0</v>
          </cell>
          <cell r="K339">
            <v>900000</v>
          </cell>
          <cell r="M339">
            <v>250000</v>
          </cell>
          <cell r="N339">
            <v>1150000</v>
          </cell>
          <cell r="O339">
            <v>4301500</v>
          </cell>
          <cell r="P339">
            <v>43015</v>
          </cell>
          <cell r="Q339">
            <v>172060</v>
          </cell>
          <cell r="R339">
            <v>31515</v>
          </cell>
          <cell r="S339">
            <v>126060</v>
          </cell>
          <cell r="T339">
            <v>11500</v>
          </cell>
          <cell r="U339">
            <v>46000</v>
          </cell>
          <cell r="V339" t="str">
            <v>SDN PEKAUMAN 01</v>
          </cell>
          <cell r="W339" t="str">
            <v>0010301148538</v>
          </cell>
          <cell r="X339" t="str">
            <v>6371014301770009</v>
          </cell>
          <cell r="Y339" t="str">
            <v>167320183731000</v>
          </cell>
          <cell r="Z339" t="str">
            <v>S - 51</v>
          </cell>
          <cell r="AA339" t="str">
            <v>1435755657300032</v>
          </cell>
          <cell r="AC339">
            <v>11500</v>
          </cell>
          <cell r="AD339">
            <v>0</v>
          </cell>
        </row>
        <row r="340">
          <cell r="A340" t="str">
            <v>199310012022212011</v>
          </cell>
          <cell r="B340" t="str">
            <v>PUSPITA NURANI ALHIKMAH, S.Pd</v>
          </cell>
          <cell r="C340">
            <v>0</v>
          </cell>
          <cell r="D340">
            <v>0</v>
          </cell>
          <cell r="E340">
            <v>2966500</v>
          </cell>
          <cell r="F340">
            <v>0</v>
          </cell>
          <cell r="G340">
            <v>0</v>
          </cell>
          <cell r="H340">
            <v>185000</v>
          </cell>
          <cell r="I340">
            <v>3151500</v>
          </cell>
          <cell r="J340">
            <v>0</v>
          </cell>
          <cell r="K340">
            <v>400000</v>
          </cell>
          <cell r="L340">
            <v>2966500</v>
          </cell>
          <cell r="N340">
            <v>3366500</v>
          </cell>
          <cell r="O340">
            <v>6518000</v>
          </cell>
          <cell r="P340">
            <v>65180</v>
          </cell>
          <cell r="Q340">
            <v>260720</v>
          </cell>
          <cell r="R340">
            <v>31515</v>
          </cell>
          <cell r="S340">
            <v>126060</v>
          </cell>
          <cell r="T340">
            <v>33665</v>
          </cell>
          <cell r="U340">
            <v>134660</v>
          </cell>
          <cell r="V340" t="str">
            <v>SDN PEKAUMAN 01</v>
          </cell>
          <cell r="W340" t="str">
            <v>0010301357094</v>
          </cell>
          <cell r="X340" t="str">
            <v>6371054110930006</v>
          </cell>
          <cell r="Y340" t="str">
            <v>837061357731000</v>
          </cell>
          <cell r="Z340" t="str">
            <v>S - 51</v>
          </cell>
          <cell r="AA340" t="str">
            <v>9333771672130013</v>
          </cell>
          <cell r="AC340">
            <v>33665</v>
          </cell>
          <cell r="AD340">
            <v>0</v>
          </cell>
        </row>
        <row r="341">
          <cell r="A341" t="str">
            <v>199604142022212004</v>
          </cell>
          <cell r="B341" t="str">
            <v>NURUL JANNAH, S.Pd.</v>
          </cell>
          <cell r="C341">
            <v>0</v>
          </cell>
          <cell r="D341">
            <v>0</v>
          </cell>
          <cell r="E341">
            <v>2966500</v>
          </cell>
          <cell r="F341">
            <v>0</v>
          </cell>
          <cell r="G341">
            <v>0</v>
          </cell>
          <cell r="H341">
            <v>185000</v>
          </cell>
          <cell r="I341">
            <v>3151500</v>
          </cell>
          <cell r="J341">
            <v>0</v>
          </cell>
          <cell r="K341">
            <v>900000</v>
          </cell>
          <cell r="M341">
            <v>250000</v>
          </cell>
          <cell r="N341">
            <v>1150000</v>
          </cell>
          <cell r="O341">
            <v>4301500</v>
          </cell>
          <cell r="P341">
            <v>43015</v>
          </cell>
          <cell r="Q341">
            <v>172060</v>
          </cell>
          <cell r="R341">
            <v>31515</v>
          </cell>
          <cell r="S341">
            <v>126060</v>
          </cell>
          <cell r="T341">
            <v>11500</v>
          </cell>
          <cell r="U341">
            <v>46000</v>
          </cell>
          <cell r="V341" t="str">
            <v>SDN PEKAUMAN 01</v>
          </cell>
          <cell r="W341" t="str">
            <v>3200494104</v>
          </cell>
          <cell r="X341" t="str">
            <v>6371015404960006</v>
          </cell>
          <cell r="Y341" t="str">
            <v>534586433731000</v>
          </cell>
          <cell r="Z341" t="str">
            <v>S - 51</v>
          </cell>
          <cell r="AA341" t="str">
            <v>9746774675230102</v>
          </cell>
          <cell r="AC341">
            <v>11500</v>
          </cell>
          <cell r="AD341">
            <v>0</v>
          </cell>
        </row>
        <row r="342">
          <cell r="A342" t="str">
            <v>199706172022212004</v>
          </cell>
          <cell r="B342" t="str">
            <v>YUNITA EKA SAPUTRI, S.Pd.</v>
          </cell>
          <cell r="C342">
            <v>0</v>
          </cell>
          <cell r="D342">
            <v>0</v>
          </cell>
          <cell r="E342">
            <v>2966500</v>
          </cell>
          <cell r="F342">
            <v>0</v>
          </cell>
          <cell r="G342">
            <v>0</v>
          </cell>
          <cell r="H342">
            <v>185000</v>
          </cell>
          <cell r="I342">
            <v>3151500</v>
          </cell>
          <cell r="J342">
            <v>0</v>
          </cell>
          <cell r="K342">
            <v>900000</v>
          </cell>
          <cell r="M342">
            <v>250000</v>
          </cell>
          <cell r="N342">
            <v>1150000</v>
          </cell>
          <cell r="O342">
            <v>4301500</v>
          </cell>
          <cell r="P342">
            <v>43015</v>
          </cell>
          <cell r="Q342">
            <v>172060</v>
          </cell>
          <cell r="R342">
            <v>31515</v>
          </cell>
          <cell r="S342">
            <v>126060</v>
          </cell>
          <cell r="T342">
            <v>11500</v>
          </cell>
          <cell r="U342">
            <v>46000</v>
          </cell>
          <cell r="V342" t="str">
            <v>SDN PEKAUMAN 01</v>
          </cell>
          <cell r="W342" t="str">
            <v>3200494236</v>
          </cell>
          <cell r="X342" t="str">
            <v>6304145706970001</v>
          </cell>
          <cell r="Y342" t="str">
            <v>537298234732000</v>
          </cell>
          <cell r="Z342" t="str">
            <v>S - 51</v>
          </cell>
          <cell r="AA342" t="str">
            <v>1949775676230042</v>
          </cell>
          <cell r="AC342">
            <v>11500</v>
          </cell>
          <cell r="AD342">
            <v>0</v>
          </cell>
        </row>
        <row r="343">
          <cell r="A343" t="str">
            <v>198903252022212006</v>
          </cell>
          <cell r="B343" t="str">
            <v>DEVI WULANDARI, S.Pd</v>
          </cell>
          <cell r="C343">
            <v>0</v>
          </cell>
          <cell r="D343">
            <v>1</v>
          </cell>
          <cell r="E343">
            <v>2966500</v>
          </cell>
          <cell r="F343">
            <v>59330</v>
          </cell>
          <cell r="G343">
            <v>0</v>
          </cell>
          <cell r="H343">
            <v>185000</v>
          </cell>
          <cell r="I343">
            <v>3210830</v>
          </cell>
          <cell r="J343">
            <v>0</v>
          </cell>
          <cell r="K343">
            <v>900000</v>
          </cell>
          <cell r="M343">
            <v>250000</v>
          </cell>
          <cell r="N343">
            <v>1150000</v>
          </cell>
          <cell r="O343">
            <v>4360830</v>
          </cell>
          <cell r="P343">
            <v>43608</v>
          </cell>
          <cell r="Q343">
            <v>174432</v>
          </cell>
          <cell r="R343">
            <v>32108</v>
          </cell>
          <cell r="S343">
            <v>128432</v>
          </cell>
          <cell r="T343">
            <v>11500</v>
          </cell>
          <cell r="U343">
            <v>46000</v>
          </cell>
          <cell r="V343" t="str">
            <v>SDN PEKAUMAN 02</v>
          </cell>
          <cell r="W343" t="str">
            <v>0010301404340</v>
          </cell>
          <cell r="X343" t="str">
            <v>6371016503890008</v>
          </cell>
          <cell r="Y343" t="str">
            <v>844339051731000</v>
          </cell>
          <cell r="Z343" t="str">
            <v>S - 52</v>
          </cell>
          <cell r="AA343" t="str">
            <v>4657767667130102</v>
          </cell>
          <cell r="AC343">
            <v>11500</v>
          </cell>
          <cell r="AD343">
            <v>0</v>
          </cell>
        </row>
        <row r="344">
          <cell r="A344" t="str">
            <v>199111102022212007</v>
          </cell>
          <cell r="B344" t="str">
            <v>PAHLIATI, S.Pd</v>
          </cell>
          <cell r="C344">
            <v>1</v>
          </cell>
          <cell r="D344">
            <v>1</v>
          </cell>
          <cell r="E344">
            <v>2966500</v>
          </cell>
          <cell r="F344">
            <v>355980</v>
          </cell>
          <cell r="G344">
            <v>0</v>
          </cell>
          <cell r="H344">
            <v>185000</v>
          </cell>
          <cell r="I344">
            <v>3507480</v>
          </cell>
          <cell r="J344">
            <v>0</v>
          </cell>
          <cell r="K344">
            <v>900000</v>
          </cell>
          <cell r="M344">
            <v>250000</v>
          </cell>
          <cell r="N344">
            <v>1150000</v>
          </cell>
          <cell r="O344">
            <v>4657480</v>
          </cell>
          <cell r="P344">
            <v>46575</v>
          </cell>
          <cell r="Q344">
            <v>186300</v>
          </cell>
          <cell r="R344">
            <v>35075</v>
          </cell>
          <cell r="S344">
            <v>140300</v>
          </cell>
          <cell r="T344">
            <v>11500</v>
          </cell>
          <cell r="U344">
            <v>46000</v>
          </cell>
          <cell r="V344" t="str">
            <v>SDN PEKAUMAN 02</v>
          </cell>
          <cell r="W344" t="str">
            <v>0010301404405</v>
          </cell>
          <cell r="X344" t="str">
            <v>6371015011910006</v>
          </cell>
          <cell r="Y344" t="str">
            <v>844076497731000</v>
          </cell>
          <cell r="Z344" t="str">
            <v>S - 52</v>
          </cell>
          <cell r="AA344" t="str">
            <v>3442769670130083</v>
          </cell>
          <cell r="AC344">
            <v>11500</v>
          </cell>
          <cell r="AD344">
            <v>0</v>
          </cell>
        </row>
        <row r="345">
          <cell r="A345" t="str">
            <v>197709092022211001</v>
          </cell>
          <cell r="B345" t="str">
            <v>M. KHAIRUSSAIMIE, S.Ag</v>
          </cell>
          <cell r="C345">
            <v>1</v>
          </cell>
          <cell r="D345">
            <v>2</v>
          </cell>
          <cell r="E345">
            <v>2966500</v>
          </cell>
          <cell r="F345">
            <v>415310</v>
          </cell>
          <cell r="G345">
            <v>0</v>
          </cell>
          <cell r="H345">
            <v>185000</v>
          </cell>
          <cell r="I345">
            <v>3566810</v>
          </cell>
          <cell r="J345">
            <v>0</v>
          </cell>
          <cell r="K345">
            <v>900000</v>
          </cell>
          <cell r="M345">
            <v>250000</v>
          </cell>
          <cell r="N345">
            <v>1150000</v>
          </cell>
          <cell r="O345">
            <v>4716810</v>
          </cell>
          <cell r="P345">
            <v>47168</v>
          </cell>
          <cell r="Q345">
            <v>188672</v>
          </cell>
          <cell r="R345">
            <v>35668</v>
          </cell>
          <cell r="S345">
            <v>142672</v>
          </cell>
          <cell r="T345">
            <v>11500</v>
          </cell>
          <cell r="U345">
            <v>46000</v>
          </cell>
          <cell r="V345" t="str">
            <v>SDN PEKAUMAN 03</v>
          </cell>
          <cell r="W345" t="str">
            <v>0010301119108</v>
          </cell>
          <cell r="X345" t="str">
            <v>6371010909770009</v>
          </cell>
          <cell r="Y345" t="str">
            <v>167322445731000</v>
          </cell>
          <cell r="Z345" t="str">
            <v>S - 53</v>
          </cell>
          <cell r="AA345" t="str">
            <v>6241755656200023</v>
          </cell>
          <cell r="AC345">
            <v>11500</v>
          </cell>
          <cell r="AD345">
            <v>0</v>
          </cell>
        </row>
        <row r="346">
          <cell r="A346" t="str">
            <v>199512272022212008</v>
          </cell>
          <cell r="B346" t="str">
            <v>HANIDA ULFAH, S.Pd.</v>
          </cell>
          <cell r="C346">
            <v>0</v>
          </cell>
          <cell r="D346">
            <v>0</v>
          </cell>
          <cell r="E346">
            <v>2966500</v>
          </cell>
          <cell r="F346">
            <v>0</v>
          </cell>
          <cell r="G346">
            <v>0</v>
          </cell>
          <cell r="H346">
            <v>185000</v>
          </cell>
          <cell r="I346">
            <v>3151500</v>
          </cell>
          <cell r="J346">
            <v>0</v>
          </cell>
          <cell r="K346">
            <v>400000</v>
          </cell>
          <cell r="L346">
            <v>2966500</v>
          </cell>
          <cell r="N346">
            <v>3366500</v>
          </cell>
          <cell r="O346">
            <v>6518000</v>
          </cell>
          <cell r="P346">
            <v>65180</v>
          </cell>
          <cell r="Q346">
            <v>260720</v>
          </cell>
          <cell r="R346">
            <v>31515</v>
          </cell>
          <cell r="S346">
            <v>126060</v>
          </cell>
          <cell r="T346">
            <v>33665</v>
          </cell>
          <cell r="U346">
            <v>134660</v>
          </cell>
          <cell r="V346" t="str">
            <v>SDN PEKAUMAN 03</v>
          </cell>
          <cell r="W346" t="str">
            <v>0010301464316</v>
          </cell>
          <cell r="X346" t="str">
            <v>6371016712950007</v>
          </cell>
          <cell r="Y346" t="str">
            <v>903109080736000</v>
          </cell>
          <cell r="Z346" t="str">
            <v>S - 53</v>
          </cell>
          <cell r="AA346" t="str">
            <v>6559773674130033</v>
          </cell>
          <cell r="AC346">
            <v>33665</v>
          </cell>
          <cell r="AD346">
            <v>0</v>
          </cell>
        </row>
        <row r="347">
          <cell r="A347" t="str">
            <v>199705032022212008</v>
          </cell>
          <cell r="B347" t="str">
            <v>MEILINDA ASLIN NOOR, S.Pd</v>
          </cell>
          <cell r="C347">
            <v>0</v>
          </cell>
          <cell r="D347">
            <v>0</v>
          </cell>
          <cell r="E347">
            <v>2966500</v>
          </cell>
          <cell r="F347">
            <v>0</v>
          </cell>
          <cell r="G347">
            <v>0</v>
          </cell>
          <cell r="H347">
            <v>185000</v>
          </cell>
          <cell r="I347">
            <v>3151500</v>
          </cell>
          <cell r="J347">
            <v>0</v>
          </cell>
          <cell r="K347">
            <v>400000</v>
          </cell>
          <cell r="L347">
            <v>2966500</v>
          </cell>
          <cell r="N347">
            <v>3366500</v>
          </cell>
          <cell r="O347">
            <v>6518000</v>
          </cell>
          <cell r="P347">
            <v>65180</v>
          </cell>
          <cell r="Q347">
            <v>260720</v>
          </cell>
          <cell r="R347">
            <v>31515</v>
          </cell>
          <cell r="S347">
            <v>126060</v>
          </cell>
          <cell r="T347">
            <v>33665</v>
          </cell>
          <cell r="U347">
            <v>134660</v>
          </cell>
          <cell r="V347" t="str">
            <v>SDN PEKAUMAN 03</v>
          </cell>
          <cell r="W347" t="str">
            <v>0010301471691</v>
          </cell>
          <cell r="X347" t="str">
            <v>6371044305970007</v>
          </cell>
          <cell r="Y347" t="str">
            <v>962151098731000</v>
          </cell>
          <cell r="Z347" t="str">
            <v>S - 53</v>
          </cell>
          <cell r="AA347" t="str">
            <v>1835775676130012</v>
          </cell>
          <cell r="AC347">
            <v>11500</v>
          </cell>
          <cell r="AD347">
            <v>22165</v>
          </cell>
        </row>
        <row r="348">
          <cell r="A348" t="str">
            <v>199201172022212010</v>
          </cell>
          <cell r="B348" t="str">
            <v>NORHALIMAH, S.Pd</v>
          </cell>
          <cell r="C348">
            <v>0</v>
          </cell>
          <cell r="D348">
            <v>0</v>
          </cell>
          <cell r="E348">
            <v>2966500</v>
          </cell>
          <cell r="F348">
            <v>0</v>
          </cell>
          <cell r="G348">
            <v>0</v>
          </cell>
          <cell r="H348">
            <v>185000</v>
          </cell>
          <cell r="I348">
            <v>3151500</v>
          </cell>
          <cell r="J348">
            <v>0</v>
          </cell>
          <cell r="K348">
            <v>900000</v>
          </cell>
          <cell r="M348">
            <v>250000</v>
          </cell>
          <cell r="N348">
            <v>1150000</v>
          </cell>
          <cell r="O348">
            <v>4301500</v>
          </cell>
          <cell r="P348">
            <v>43015</v>
          </cell>
          <cell r="Q348">
            <v>172060</v>
          </cell>
          <cell r="R348">
            <v>31515</v>
          </cell>
          <cell r="S348">
            <v>126060</v>
          </cell>
          <cell r="T348">
            <v>11500</v>
          </cell>
          <cell r="U348">
            <v>46000</v>
          </cell>
          <cell r="V348" t="str">
            <v>SDN PEMURUS BARU 01</v>
          </cell>
          <cell r="W348" t="str">
            <v>3200584798</v>
          </cell>
          <cell r="X348" t="str">
            <v>6307035701920001</v>
          </cell>
          <cell r="Y348" t="str">
            <v>650462773731000</v>
          </cell>
          <cell r="Z348" t="str">
            <v>S - 54</v>
          </cell>
          <cell r="AA348" t="str">
            <v>2449770671230182</v>
          </cell>
          <cell r="AC348">
            <v>11500</v>
          </cell>
          <cell r="AD348">
            <v>0</v>
          </cell>
        </row>
        <row r="349">
          <cell r="A349" t="str">
            <v>198308072022212013</v>
          </cell>
          <cell r="B349" t="str">
            <v>SRI SUGIYANTI, S.Pd</v>
          </cell>
          <cell r="C349">
            <v>1</v>
          </cell>
          <cell r="D349">
            <v>2</v>
          </cell>
          <cell r="E349">
            <v>2966500</v>
          </cell>
          <cell r="F349">
            <v>415310</v>
          </cell>
          <cell r="G349">
            <v>0</v>
          </cell>
          <cell r="H349">
            <v>185000</v>
          </cell>
          <cell r="I349">
            <v>3566810</v>
          </cell>
          <cell r="J349">
            <v>0</v>
          </cell>
          <cell r="K349">
            <v>900000</v>
          </cell>
          <cell r="M349">
            <v>250000</v>
          </cell>
          <cell r="N349">
            <v>1150000</v>
          </cell>
          <cell r="O349">
            <v>4716810</v>
          </cell>
          <cell r="P349">
            <v>47168</v>
          </cell>
          <cell r="Q349">
            <v>188672</v>
          </cell>
          <cell r="R349">
            <v>35668</v>
          </cell>
          <cell r="S349">
            <v>142672</v>
          </cell>
          <cell r="T349">
            <v>11500</v>
          </cell>
          <cell r="U349">
            <v>46000</v>
          </cell>
          <cell r="V349" t="str">
            <v>SDN PEMURUS BARU 02</v>
          </cell>
          <cell r="W349" t="str">
            <v>0010301414329</v>
          </cell>
          <cell r="X349" t="str">
            <v>6371024708830013</v>
          </cell>
          <cell r="Y349" t="str">
            <v>167387729731000</v>
          </cell>
          <cell r="Z349" t="str">
            <v>S - 55</v>
          </cell>
          <cell r="AA349" t="str">
            <v>3139761664300023</v>
          </cell>
          <cell r="AC349">
            <v>11500</v>
          </cell>
          <cell r="AD349">
            <v>0</v>
          </cell>
        </row>
        <row r="350">
          <cell r="A350" t="str">
            <v>199602012022212004</v>
          </cell>
          <cell r="B350" t="str">
            <v>NOOR AIDA, S.Pd</v>
          </cell>
          <cell r="C350">
            <v>0</v>
          </cell>
          <cell r="D350">
            <v>0</v>
          </cell>
          <cell r="E350">
            <v>2966500</v>
          </cell>
          <cell r="F350">
            <v>0</v>
          </cell>
          <cell r="G350">
            <v>0</v>
          </cell>
          <cell r="H350">
            <v>185000</v>
          </cell>
          <cell r="I350">
            <v>3151500</v>
          </cell>
          <cell r="J350">
            <v>0</v>
          </cell>
          <cell r="K350">
            <v>900000</v>
          </cell>
          <cell r="M350">
            <v>250000</v>
          </cell>
          <cell r="N350">
            <v>1150000</v>
          </cell>
          <cell r="O350">
            <v>4301500</v>
          </cell>
          <cell r="P350">
            <v>43015</v>
          </cell>
          <cell r="Q350">
            <v>172060</v>
          </cell>
          <cell r="R350">
            <v>31515</v>
          </cell>
          <cell r="S350">
            <v>126060</v>
          </cell>
          <cell r="T350">
            <v>11500</v>
          </cell>
          <cell r="U350">
            <v>46000</v>
          </cell>
          <cell r="V350" t="str">
            <v>SDN PEMURUS BARU 02</v>
          </cell>
          <cell r="W350" t="str">
            <v>3200510533</v>
          </cell>
          <cell r="X350" t="str">
            <v>6371024102960013</v>
          </cell>
          <cell r="Y350" t="str">
            <v>636768012731000</v>
          </cell>
          <cell r="Z350" t="str">
            <v>S - 55</v>
          </cell>
          <cell r="AA350" t="str">
            <v>3533774675230072</v>
          </cell>
          <cell r="AC350">
            <v>11500</v>
          </cell>
          <cell r="AD350">
            <v>0</v>
          </cell>
        </row>
        <row r="351">
          <cell r="A351" t="str">
            <v>199605272022212006</v>
          </cell>
          <cell r="B351" t="str">
            <v>ANA MUSLIMAH, S.Pd</v>
          </cell>
          <cell r="C351">
            <v>1</v>
          </cell>
          <cell r="D351">
            <v>1</v>
          </cell>
          <cell r="E351">
            <v>2966500</v>
          </cell>
          <cell r="F351">
            <v>355980</v>
          </cell>
          <cell r="G351">
            <v>0</v>
          </cell>
          <cell r="H351">
            <v>185000</v>
          </cell>
          <cell r="I351">
            <v>3507480</v>
          </cell>
          <cell r="J351">
            <v>0</v>
          </cell>
          <cell r="K351">
            <v>900000</v>
          </cell>
          <cell r="M351">
            <v>250000</v>
          </cell>
          <cell r="N351">
            <v>1150000</v>
          </cell>
          <cell r="O351">
            <v>4657480</v>
          </cell>
          <cell r="P351">
            <v>46575</v>
          </cell>
          <cell r="Q351">
            <v>186300</v>
          </cell>
          <cell r="R351">
            <v>35075</v>
          </cell>
          <cell r="S351">
            <v>140300</v>
          </cell>
          <cell r="T351">
            <v>11500</v>
          </cell>
          <cell r="U351">
            <v>46000</v>
          </cell>
          <cell r="V351" t="str">
            <v>SDN PEMURUS BARU 02</v>
          </cell>
          <cell r="W351" t="str">
            <v>0010301469467</v>
          </cell>
          <cell r="X351" t="str">
            <v>6371046705960004</v>
          </cell>
          <cell r="Y351" t="str">
            <v>412608838731000</v>
          </cell>
          <cell r="Z351" t="str">
            <v>S - 55</v>
          </cell>
          <cell r="AA351" t="str">
            <v>9859774675230052</v>
          </cell>
          <cell r="AC351">
            <v>11500</v>
          </cell>
          <cell r="AD351">
            <v>0</v>
          </cell>
        </row>
        <row r="352">
          <cell r="A352" t="str">
            <v>199606102022211001</v>
          </cell>
          <cell r="B352" t="str">
            <v>LUKMAN NURFAIZI TASTIARA, S.Pd</v>
          </cell>
          <cell r="C352">
            <v>1</v>
          </cell>
          <cell r="D352">
            <v>1</v>
          </cell>
          <cell r="E352">
            <v>2966500</v>
          </cell>
          <cell r="F352">
            <v>355980</v>
          </cell>
          <cell r="G352">
            <v>0</v>
          </cell>
          <cell r="H352">
            <v>185000</v>
          </cell>
          <cell r="I352">
            <v>3507480</v>
          </cell>
          <cell r="J352">
            <v>0</v>
          </cell>
          <cell r="K352">
            <v>900000</v>
          </cell>
          <cell r="M352">
            <v>250000</v>
          </cell>
          <cell r="N352">
            <v>1150000</v>
          </cell>
          <cell r="O352">
            <v>4657480</v>
          </cell>
          <cell r="P352">
            <v>46575</v>
          </cell>
          <cell r="Q352">
            <v>186300</v>
          </cell>
          <cell r="R352">
            <v>35075</v>
          </cell>
          <cell r="S352">
            <v>140300</v>
          </cell>
          <cell r="T352">
            <v>11500</v>
          </cell>
          <cell r="U352">
            <v>46000</v>
          </cell>
          <cell r="V352" t="str">
            <v>SDN PEMURUS BARU 02</v>
          </cell>
          <cell r="W352" t="str">
            <v>3200513184</v>
          </cell>
          <cell r="X352" t="str">
            <v>6371021006960004</v>
          </cell>
          <cell r="Y352" t="str">
            <v>637331778731000</v>
          </cell>
          <cell r="Z352" t="str">
            <v>S - 55</v>
          </cell>
          <cell r="AA352" t="str">
            <v>1942774675130112</v>
          </cell>
          <cell r="AC352">
            <v>11500</v>
          </cell>
          <cell r="AD352">
            <v>0</v>
          </cell>
        </row>
        <row r="353">
          <cell r="A353" t="str">
            <v>199608162022212009</v>
          </cell>
          <cell r="B353" t="str">
            <v>AGUSTINA NOVITASARI, S.Pd</v>
          </cell>
          <cell r="C353">
            <v>0</v>
          </cell>
          <cell r="D353">
            <v>0</v>
          </cell>
          <cell r="E353">
            <v>2966500</v>
          </cell>
          <cell r="F353">
            <v>0</v>
          </cell>
          <cell r="G353">
            <v>0</v>
          </cell>
          <cell r="H353">
            <v>185000</v>
          </cell>
          <cell r="I353">
            <v>3151500</v>
          </cell>
          <cell r="J353">
            <v>0</v>
          </cell>
          <cell r="K353">
            <v>900000</v>
          </cell>
          <cell r="M353">
            <v>250000</v>
          </cell>
          <cell r="N353">
            <v>1150000</v>
          </cell>
          <cell r="O353">
            <v>4301500</v>
          </cell>
          <cell r="P353">
            <v>43015</v>
          </cell>
          <cell r="Q353">
            <v>172060</v>
          </cell>
          <cell r="R353">
            <v>31515</v>
          </cell>
          <cell r="S353">
            <v>126060</v>
          </cell>
          <cell r="T353">
            <v>11500</v>
          </cell>
          <cell r="U353">
            <v>46000</v>
          </cell>
          <cell r="V353" t="str">
            <v>SDN PEMURUS BARU 02</v>
          </cell>
          <cell r="W353" t="str">
            <v>3200513176</v>
          </cell>
          <cell r="X353" t="str">
            <v>6307055608960001</v>
          </cell>
          <cell r="Y353" t="str">
            <v>638470971731000</v>
          </cell>
          <cell r="Z353" t="str">
            <v>S - 55</v>
          </cell>
          <cell r="AA353" t="str">
            <v>7148774675230103</v>
          </cell>
          <cell r="AC353">
            <v>11500</v>
          </cell>
          <cell r="AD353">
            <v>0</v>
          </cell>
        </row>
        <row r="354">
          <cell r="A354" t="str">
            <v>199010102022212010</v>
          </cell>
          <cell r="B354" t="str">
            <v>NI'MAH HAYATI, S.Pd</v>
          </cell>
          <cell r="C354">
            <v>1</v>
          </cell>
          <cell r="D354">
            <v>1</v>
          </cell>
          <cell r="E354">
            <v>2966500</v>
          </cell>
          <cell r="F354">
            <v>355980</v>
          </cell>
          <cell r="G354">
            <v>0</v>
          </cell>
          <cell r="H354">
            <v>185000</v>
          </cell>
          <cell r="I354">
            <v>3507480</v>
          </cell>
          <cell r="J354">
            <v>0</v>
          </cell>
          <cell r="K354">
            <v>900000</v>
          </cell>
          <cell r="M354">
            <v>250000</v>
          </cell>
          <cell r="N354">
            <v>1150000</v>
          </cell>
          <cell r="O354">
            <v>4657480</v>
          </cell>
          <cell r="P354">
            <v>46575</v>
          </cell>
          <cell r="Q354">
            <v>186300</v>
          </cell>
          <cell r="R354">
            <v>35075</v>
          </cell>
          <cell r="S354">
            <v>140300</v>
          </cell>
          <cell r="T354">
            <v>11500</v>
          </cell>
          <cell r="U354">
            <v>46000</v>
          </cell>
          <cell r="V354" t="str">
            <v>SDN PEMURUS BARU 03</v>
          </cell>
          <cell r="W354" t="str">
            <v>0010301001784</v>
          </cell>
          <cell r="X354" t="str">
            <v>6371025010890006</v>
          </cell>
          <cell r="Y354" t="str">
            <v>940831134732000</v>
          </cell>
          <cell r="Z354" t="str">
            <v>S - 56</v>
          </cell>
          <cell r="AA354" t="str">
            <v>9342768669130263</v>
          </cell>
          <cell r="AC354">
            <v>11500</v>
          </cell>
          <cell r="AD354">
            <v>0</v>
          </cell>
        </row>
        <row r="355">
          <cell r="A355" t="str">
            <v>199309222022212009</v>
          </cell>
          <cell r="B355" t="str">
            <v>RAHMI, S.Pd</v>
          </cell>
          <cell r="C355">
            <v>1</v>
          </cell>
          <cell r="D355">
            <v>1</v>
          </cell>
          <cell r="E355">
            <v>2966500</v>
          </cell>
          <cell r="F355">
            <v>355980</v>
          </cell>
          <cell r="G355">
            <v>0</v>
          </cell>
          <cell r="H355">
            <v>185000</v>
          </cell>
          <cell r="I355">
            <v>3507480</v>
          </cell>
          <cell r="J355">
            <v>0</v>
          </cell>
          <cell r="K355">
            <v>900000</v>
          </cell>
          <cell r="M355">
            <v>250000</v>
          </cell>
          <cell r="N355">
            <v>1150000</v>
          </cell>
          <cell r="O355">
            <v>4657480</v>
          </cell>
          <cell r="P355">
            <v>46575</v>
          </cell>
          <cell r="Q355">
            <v>186300</v>
          </cell>
          <cell r="R355">
            <v>35075</v>
          </cell>
          <cell r="S355">
            <v>140300</v>
          </cell>
          <cell r="T355">
            <v>11500</v>
          </cell>
          <cell r="U355">
            <v>46000</v>
          </cell>
          <cell r="V355" t="str">
            <v>SDN PEMURUS BARU 03</v>
          </cell>
          <cell r="W355" t="str">
            <v>0010301414023</v>
          </cell>
          <cell r="X355" t="str">
            <v>6371016209930005</v>
          </cell>
          <cell r="Y355" t="str">
            <v>829514447731000</v>
          </cell>
          <cell r="Z355" t="str">
            <v>S - 56</v>
          </cell>
          <cell r="AA355" t="str">
            <v>8254771672130043</v>
          </cell>
          <cell r="AC355">
            <v>11500</v>
          </cell>
          <cell r="AD355">
            <v>0</v>
          </cell>
        </row>
        <row r="356">
          <cell r="A356" t="str">
            <v>196902022022212003</v>
          </cell>
          <cell r="B356" t="str">
            <v>Dra. MAHBUBIATI M</v>
          </cell>
          <cell r="C356">
            <v>0</v>
          </cell>
          <cell r="D356">
            <v>0</v>
          </cell>
          <cell r="E356">
            <v>2966500</v>
          </cell>
          <cell r="F356">
            <v>0</v>
          </cell>
          <cell r="G356">
            <v>0</v>
          </cell>
          <cell r="H356">
            <v>185000</v>
          </cell>
          <cell r="I356">
            <v>3151500</v>
          </cell>
          <cell r="J356">
            <v>0</v>
          </cell>
          <cell r="K356">
            <v>400000</v>
          </cell>
          <cell r="L356">
            <v>2966500</v>
          </cell>
          <cell r="N356">
            <v>3366500</v>
          </cell>
          <cell r="O356">
            <v>6518000</v>
          </cell>
          <cell r="P356">
            <v>65180</v>
          </cell>
          <cell r="Q356">
            <v>260720</v>
          </cell>
          <cell r="R356">
            <v>31515</v>
          </cell>
          <cell r="S356">
            <v>126060</v>
          </cell>
          <cell r="T356">
            <v>33665</v>
          </cell>
          <cell r="U356">
            <v>134660</v>
          </cell>
          <cell r="V356" t="str">
            <v>SDN PEMURUS DALAM 01</v>
          </cell>
          <cell r="W356" t="str">
            <v>3200510417</v>
          </cell>
          <cell r="X356" t="str">
            <v>6371014202690010</v>
          </cell>
          <cell r="Y356" t="str">
            <v>165507351731000</v>
          </cell>
          <cell r="Z356" t="str">
            <v>S - 57</v>
          </cell>
          <cell r="AA356" t="str">
            <v>0534747649300092</v>
          </cell>
          <cell r="AC356">
            <v>33665</v>
          </cell>
          <cell r="AD356">
            <v>0</v>
          </cell>
        </row>
        <row r="357">
          <cell r="A357" t="str">
            <v>197506222022212003</v>
          </cell>
          <cell r="B357" t="str">
            <v>RAHMATUL JENNAH, S.Pd.</v>
          </cell>
          <cell r="C357">
            <v>0</v>
          </cell>
          <cell r="D357">
            <v>0</v>
          </cell>
          <cell r="E357">
            <v>2966500</v>
          </cell>
          <cell r="F357">
            <v>0</v>
          </cell>
          <cell r="G357">
            <v>0</v>
          </cell>
          <cell r="H357">
            <v>185000</v>
          </cell>
          <cell r="I357">
            <v>3151500</v>
          </cell>
          <cell r="J357">
            <v>0</v>
          </cell>
          <cell r="K357">
            <v>900000</v>
          </cell>
          <cell r="M357">
            <v>250000</v>
          </cell>
          <cell r="N357">
            <v>1150000</v>
          </cell>
          <cell r="O357">
            <v>4301500</v>
          </cell>
          <cell r="P357">
            <v>43015</v>
          </cell>
          <cell r="Q357">
            <v>172060</v>
          </cell>
          <cell r="R357">
            <v>31515</v>
          </cell>
          <cell r="S357">
            <v>126060</v>
          </cell>
          <cell r="T357">
            <v>11500</v>
          </cell>
          <cell r="U357">
            <v>46000</v>
          </cell>
          <cell r="V357" t="str">
            <v>SDN PEMURUS DALAM 01</v>
          </cell>
          <cell r="W357" t="str">
            <v>0010301165848</v>
          </cell>
          <cell r="X357" t="str">
            <v>6371016206750003</v>
          </cell>
          <cell r="Y357" t="str">
            <v>167321587731000</v>
          </cell>
          <cell r="Z357" t="str">
            <v>S - 57</v>
          </cell>
          <cell r="AA357" t="str">
            <v>1054753654300043</v>
          </cell>
          <cell r="AC357">
            <v>11500</v>
          </cell>
          <cell r="AD357">
            <v>0</v>
          </cell>
        </row>
        <row r="358">
          <cell r="A358" t="str">
            <v>199404072022212008</v>
          </cell>
          <cell r="B358" t="str">
            <v>SRI MARLINAWATI, S.Pd</v>
          </cell>
          <cell r="C358">
            <v>1</v>
          </cell>
          <cell r="D358">
            <v>1</v>
          </cell>
          <cell r="E358">
            <v>2966500</v>
          </cell>
          <cell r="F358">
            <v>355980</v>
          </cell>
          <cell r="G358">
            <v>0</v>
          </cell>
          <cell r="H358">
            <v>185000</v>
          </cell>
          <cell r="I358">
            <v>3507480</v>
          </cell>
          <cell r="J358">
            <v>0</v>
          </cell>
          <cell r="K358">
            <v>400000</v>
          </cell>
          <cell r="L358">
            <v>2966500</v>
          </cell>
          <cell r="N358">
            <v>3366500</v>
          </cell>
          <cell r="O358">
            <v>6873980</v>
          </cell>
          <cell r="P358">
            <v>68740</v>
          </cell>
          <cell r="Q358">
            <v>274960</v>
          </cell>
          <cell r="R358">
            <v>35075</v>
          </cell>
          <cell r="S358">
            <v>140300</v>
          </cell>
          <cell r="T358">
            <v>33665</v>
          </cell>
          <cell r="U358">
            <v>134660</v>
          </cell>
          <cell r="V358" t="str">
            <v>SDN PEMURUS DALAM 01</v>
          </cell>
          <cell r="W358" t="str">
            <v>0380301028670</v>
          </cell>
          <cell r="X358" t="str">
            <v>6371014704940005</v>
          </cell>
          <cell r="Y358" t="str">
            <v>938553930736000</v>
          </cell>
          <cell r="Z358" t="str">
            <v>S - 57</v>
          </cell>
          <cell r="AA358" t="str">
            <v>8739772673130022</v>
          </cell>
          <cell r="AC358">
            <v>33665</v>
          </cell>
          <cell r="AD358">
            <v>0</v>
          </cell>
        </row>
        <row r="359">
          <cell r="A359" t="str">
            <v>199505192022212003</v>
          </cell>
          <cell r="B359" t="str">
            <v>MUNAZAT, S.Pd</v>
          </cell>
          <cell r="C359">
            <v>0</v>
          </cell>
          <cell r="D359">
            <v>0</v>
          </cell>
          <cell r="E359">
            <v>2966500</v>
          </cell>
          <cell r="F359">
            <v>0</v>
          </cell>
          <cell r="G359">
            <v>0</v>
          </cell>
          <cell r="H359">
            <v>185000</v>
          </cell>
          <cell r="I359">
            <v>3151500</v>
          </cell>
          <cell r="J359">
            <v>0</v>
          </cell>
          <cell r="K359">
            <v>900000</v>
          </cell>
          <cell r="M359">
            <v>250000</v>
          </cell>
          <cell r="N359">
            <v>1150000</v>
          </cell>
          <cell r="O359">
            <v>4301500</v>
          </cell>
          <cell r="P359">
            <v>43015</v>
          </cell>
          <cell r="Q359">
            <v>172060</v>
          </cell>
          <cell r="R359">
            <v>31515</v>
          </cell>
          <cell r="S359">
            <v>126060</v>
          </cell>
          <cell r="T359">
            <v>11500</v>
          </cell>
          <cell r="U359">
            <v>46000</v>
          </cell>
          <cell r="V359" t="str">
            <v>SDN PEMURUS DALAM 01</v>
          </cell>
          <cell r="W359" t="str">
            <v>0010301404740</v>
          </cell>
          <cell r="X359" t="str">
            <v>6308075905950001</v>
          </cell>
          <cell r="Y359" t="str">
            <v>846394245731000</v>
          </cell>
          <cell r="Z359" t="str">
            <v>S - 57</v>
          </cell>
          <cell r="AA359" t="str">
            <v>2851773674130062</v>
          </cell>
          <cell r="AC359">
            <v>11500</v>
          </cell>
          <cell r="AD359">
            <v>0</v>
          </cell>
        </row>
        <row r="360">
          <cell r="A360" t="str">
            <v>199804172022212003</v>
          </cell>
          <cell r="B360" t="str">
            <v>MARJIYYAH, S.Pd.</v>
          </cell>
          <cell r="C360">
            <v>0</v>
          </cell>
          <cell r="D360">
            <v>0</v>
          </cell>
          <cell r="E360">
            <v>2966500</v>
          </cell>
          <cell r="F360">
            <v>0</v>
          </cell>
          <cell r="G360">
            <v>0</v>
          </cell>
          <cell r="H360">
            <v>185000</v>
          </cell>
          <cell r="I360">
            <v>3151500</v>
          </cell>
          <cell r="J360">
            <v>0</v>
          </cell>
          <cell r="K360">
            <v>900000</v>
          </cell>
          <cell r="M360">
            <v>250000</v>
          </cell>
          <cell r="N360">
            <v>1150000</v>
          </cell>
          <cell r="O360">
            <v>4301500</v>
          </cell>
          <cell r="P360">
            <v>43015</v>
          </cell>
          <cell r="Q360">
            <v>172060</v>
          </cell>
          <cell r="R360">
            <v>31515</v>
          </cell>
          <cell r="S360">
            <v>126060</v>
          </cell>
          <cell r="T360">
            <v>11500</v>
          </cell>
          <cell r="U360">
            <v>46000</v>
          </cell>
          <cell r="V360" t="str">
            <v>SDN PEMURUS DALAM 01</v>
          </cell>
          <cell r="W360" t="str">
            <v>3200503588</v>
          </cell>
          <cell r="X360" t="str">
            <v>6371025704980005</v>
          </cell>
          <cell r="Y360" t="str">
            <v>956736185736000</v>
          </cell>
          <cell r="Z360" t="str">
            <v>S - 57</v>
          </cell>
          <cell r="AA360" t="str">
            <v>0749776677230012</v>
          </cell>
          <cell r="AC360">
            <v>11500</v>
          </cell>
          <cell r="AD360">
            <v>0</v>
          </cell>
        </row>
        <row r="361">
          <cell r="A361" t="str">
            <v>198702282022212005</v>
          </cell>
          <cell r="B361" t="str">
            <v>BUTET RACHMI UTARI HARAHAP, S.Pd</v>
          </cell>
          <cell r="C361">
            <v>1</v>
          </cell>
          <cell r="D361">
            <v>0</v>
          </cell>
          <cell r="E361">
            <v>2966500</v>
          </cell>
          <cell r="F361">
            <v>296650</v>
          </cell>
          <cell r="G361">
            <v>0</v>
          </cell>
          <cell r="H361">
            <v>185000</v>
          </cell>
          <cell r="I361">
            <v>3448150</v>
          </cell>
          <cell r="J361">
            <v>0</v>
          </cell>
          <cell r="K361">
            <v>900000</v>
          </cell>
          <cell r="M361">
            <v>250000</v>
          </cell>
          <cell r="N361">
            <v>1150000</v>
          </cell>
          <cell r="O361">
            <v>4598150</v>
          </cell>
          <cell r="P361">
            <v>45982</v>
          </cell>
          <cell r="Q361">
            <v>183928</v>
          </cell>
          <cell r="R361">
            <v>34482</v>
          </cell>
          <cell r="S361">
            <v>137928</v>
          </cell>
          <cell r="T361">
            <v>11500</v>
          </cell>
          <cell r="U361">
            <v>46000</v>
          </cell>
          <cell r="V361" t="str">
            <v>SDN PEMURUS DALAM 02</v>
          </cell>
          <cell r="W361" t="str">
            <v>0010301412476</v>
          </cell>
          <cell r="X361" t="str">
            <v>6371016802870005</v>
          </cell>
          <cell r="Y361" t="str">
            <v>844091017731000</v>
          </cell>
          <cell r="Z361" t="str">
            <v>S - 58</v>
          </cell>
          <cell r="AA361" t="str">
            <v>7560765666130152</v>
          </cell>
          <cell r="AC361">
            <v>11500</v>
          </cell>
          <cell r="AD361">
            <v>0</v>
          </cell>
        </row>
        <row r="362">
          <cell r="A362" t="str">
            <v>199006262022212012</v>
          </cell>
          <cell r="B362" t="str">
            <v>AFIFAH, S.Pd</v>
          </cell>
          <cell r="C362">
            <v>1</v>
          </cell>
          <cell r="D362">
            <v>2</v>
          </cell>
          <cell r="E362">
            <v>2966500</v>
          </cell>
          <cell r="F362">
            <v>415310</v>
          </cell>
          <cell r="G362">
            <v>0</v>
          </cell>
          <cell r="H362">
            <v>185000</v>
          </cell>
          <cell r="I362">
            <v>3566810</v>
          </cell>
          <cell r="J362">
            <v>0</v>
          </cell>
          <cell r="K362">
            <v>400000</v>
          </cell>
          <cell r="L362">
            <v>2966500</v>
          </cell>
          <cell r="N362">
            <v>3366500</v>
          </cell>
          <cell r="O362">
            <v>6933310</v>
          </cell>
          <cell r="P362">
            <v>69333</v>
          </cell>
          <cell r="Q362">
            <v>277332</v>
          </cell>
          <cell r="R362">
            <v>35668</v>
          </cell>
          <cell r="S362">
            <v>142672</v>
          </cell>
          <cell r="T362">
            <v>33665</v>
          </cell>
          <cell r="U362">
            <v>134660</v>
          </cell>
          <cell r="V362" t="str">
            <v>SDN PEMURUS DALAM 02</v>
          </cell>
          <cell r="W362" t="str">
            <v>0010301414209</v>
          </cell>
          <cell r="X362" t="str">
            <v>6303026606900003</v>
          </cell>
          <cell r="Y362" t="str">
            <v>742134117732000</v>
          </cell>
          <cell r="Z362" t="str">
            <v>S - 58</v>
          </cell>
          <cell r="AA362" t="str">
            <v>7958768669130082</v>
          </cell>
          <cell r="AC362">
            <v>33665</v>
          </cell>
          <cell r="AD362">
            <v>0</v>
          </cell>
        </row>
        <row r="363">
          <cell r="A363" t="str">
            <v>199509162022211002</v>
          </cell>
          <cell r="B363" t="str">
            <v>DANY SEPTA PRATAMA, S.Pd</v>
          </cell>
          <cell r="C363">
            <v>0</v>
          </cell>
          <cell r="D363">
            <v>0</v>
          </cell>
          <cell r="E363">
            <v>2966500</v>
          </cell>
          <cell r="F363">
            <v>0</v>
          </cell>
          <cell r="G363">
            <v>0</v>
          </cell>
          <cell r="H363">
            <v>185000</v>
          </cell>
          <cell r="I363">
            <v>3151500</v>
          </cell>
          <cell r="J363">
            <v>0</v>
          </cell>
          <cell r="K363">
            <v>900000</v>
          </cell>
          <cell r="M363">
            <v>250000</v>
          </cell>
          <cell r="N363">
            <v>1150000</v>
          </cell>
          <cell r="O363">
            <v>4301500</v>
          </cell>
          <cell r="P363">
            <v>43015</v>
          </cell>
          <cell r="Q363">
            <v>172060</v>
          </cell>
          <cell r="R363">
            <v>31515</v>
          </cell>
          <cell r="S363">
            <v>126060</v>
          </cell>
          <cell r="T363">
            <v>11500</v>
          </cell>
          <cell r="U363">
            <v>46000</v>
          </cell>
          <cell r="V363" t="str">
            <v>SDN PEMURUS DALAM 02</v>
          </cell>
          <cell r="W363" t="str">
            <v>0380301028756</v>
          </cell>
          <cell r="X363" t="str">
            <v>6371021609950002</v>
          </cell>
          <cell r="Y363" t="str">
            <v>940652282736000</v>
          </cell>
          <cell r="Z363" t="str">
            <v>S - 58</v>
          </cell>
          <cell r="AA363" t="str">
            <v>4248773674130003</v>
          </cell>
          <cell r="AC363">
            <v>11500</v>
          </cell>
          <cell r="AD363">
            <v>0</v>
          </cell>
        </row>
        <row r="364">
          <cell r="A364" t="str">
            <v>198908052022211002</v>
          </cell>
          <cell r="B364" t="str">
            <v>MUHAMMAD RIZA FAISAL, S.Pd</v>
          </cell>
          <cell r="C364">
            <v>1</v>
          </cell>
          <cell r="D364">
            <v>1</v>
          </cell>
          <cell r="E364">
            <v>2966500</v>
          </cell>
          <cell r="F364">
            <v>355980</v>
          </cell>
          <cell r="G364">
            <v>0</v>
          </cell>
          <cell r="H364">
            <v>185000</v>
          </cell>
          <cell r="I364">
            <v>3507480</v>
          </cell>
          <cell r="J364">
            <v>0</v>
          </cell>
          <cell r="K364">
            <v>900000</v>
          </cell>
          <cell r="M364">
            <v>250000</v>
          </cell>
          <cell r="N364">
            <v>1150000</v>
          </cell>
          <cell r="O364">
            <v>4657480</v>
          </cell>
          <cell r="P364">
            <v>46575</v>
          </cell>
          <cell r="Q364">
            <v>186300</v>
          </cell>
          <cell r="R364">
            <v>35075</v>
          </cell>
          <cell r="S364">
            <v>140300</v>
          </cell>
          <cell r="T364">
            <v>11500</v>
          </cell>
          <cell r="U364">
            <v>46000</v>
          </cell>
          <cell r="V364" t="str">
            <v>SDN PEMURUS DALAM 03</v>
          </cell>
          <cell r="W364" t="str">
            <v>0010301410524</v>
          </cell>
          <cell r="X364" t="str">
            <v>6308080508890002</v>
          </cell>
          <cell r="Y364" t="str">
            <v>844719922735000</v>
          </cell>
          <cell r="Z364" t="str">
            <v>S - 59</v>
          </cell>
          <cell r="AA364" t="str">
            <v>3137767668130133</v>
          </cell>
          <cell r="AC364">
            <v>11500</v>
          </cell>
          <cell r="AD364">
            <v>0</v>
          </cell>
        </row>
        <row r="365">
          <cell r="A365" t="str">
            <v>199212042022212008</v>
          </cell>
          <cell r="B365" t="str">
            <v>RUKAYAH, S.Pd</v>
          </cell>
          <cell r="C365">
            <v>0</v>
          </cell>
          <cell r="D365">
            <v>0</v>
          </cell>
          <cell r="E365">
            <v>2966500</v>
          </cell>
          <cell r="F365">
            <v>0</v>
          </cell>
          <cell r="G365">
            <v>0</v>
          </cell>
          <cell r="H365">
            <v>185000</v>
          </cell>
          <cell r="I365">
            <v>3151500</v>
          </cell>
          <cell r="J365">
            <v>0</v>
          </cell>
          <cell r="K365">
            <v>900000</v>
          </cell>
          <cell r="M365">
            <v>250000</v>
          </cell>
          <cell r="N365">
            <v>1150000</v>
          </cell>
          <cell r="O365">
            <v>4301500</v>
          </cell>
          <cell r="P365">
            <v>43015</v>
          </cell>
          <cell r="Q365">
            <v>172060</v>
          </cell>
          <cell r="R365">
            <v>31515</v>
          </cell>
          <cell r="S365">
            <v>126060</v>
          </cell>
          <cell r="T365">
            <v>11500</v>
          </cell>
          <cell r="U365">
            <v>46000</v>
          </cell>
          <cell r="V365" t="str">
            <v>SDN PEMURUS DALAM 03</v>
          </cell>
          <cell r="W365" t="str">
            <v>0380301020118</v>
          </cell>
          <cell r="X365" t="str">
            <v>6371014412920006</v>
          </cell>
          <cell r="Y365" t="str">
            <v>940853971736000</v>
          </cell>
          <cell r="Z365" t="str">
            <v>S - 59</v>
          </cell>
          <cell r="AA365" t="str">
            <v>6536770671130043</v>
          </cell>
          <cell r="AC365">
            <v>11500</v>
          </cell>
          <cell r="AD365">
            <v>0</v>
          </cell>
        </row>
        <row r="366">
          <cell r="A366" t="str">
            <v>199403052022212007</v>
          </cell>
          <cell r="B366" t="str">
            <v>MUTIASARI RENDANENTIANA, S.Pd</v>
          </cell>
          <cell r="C366">
            <v>0</v>
          </cell>
          <cell r="D366">
            <v>0</v>
          </cell>
          <cell r="E366">
            <v>2966500</v>
          </cell>
          <cell r="F366">
            <v>0</v>
          </cell>
          <cell r="G366">
            <v>0</v>
          </cell>
          <cell r="H366">
            <v>185000</v>
          </cell>
          <cell r="I366">
            <v>3151500</v>
          </cell>
          <cell r="J366">
            <v>0</v>
          </cell>
          <cell r="K366">
            <v>900000</v>
          </cell>
          <cell r="M366">
            <v>250000</v>
          </cell>
          <cell r="N366">
            <v>1150000</v>
          </cell>
          <cell r="O366">
            <v>4301500</v>
          </cell>
          <cell r="P366">
            <v>43015</v>
          </cell>
          <cell r="Q366">
            <v>172060</v>
          </cell>
          <cell r="R366">
            <v>31515</v>
          </cell>
          <cell r="S366">
            <v>126060</v>
          </cell>
          <cell r="T366">
            <v>11500</v>
          </cell>
          <cell r="U366">
            <v>46000</v>
          </cell>
          <cell r="V366" t="str">
            <v>SDN PEMURUS DALAM 04</v>
          </cell>
          <cell r="W366" t="str">
            <v>0200309016835</v>
          </cell>
          <cell r="X366" t="str">
            <v>6371024503940009</v>
          </cell>
          <cell r="Y366" t="str">
            <v>843028135731000</v>
          </cell>
          <cell r="Z366" t="str">
            <v>S - 60</v>
          </cell>
          <cell r="AA366" t="str">
            <v>2637772673130042</v>
          </cell>
          <cell r="AC366">
            <v>11500</v>
          </cell>
          <cell r="AD366">
            <v>0</v>
          </cell>
        </row>
        <row r="367">
          <cell r="A367" t="str">
            <v>199409142022212005</v>
          </cell>
          <cell r="B367" t="str">
            <v>RABIATUL, S. Pd</v>
          </cell>
          <cell r="C367">
            <v>1</v>
          </cell>
          <cell r="D367">
            <v>1</v>
          </cell>
          <cell r="E367">
            <v>2966500</v>
          </cell>
          <cell r="F367">
            <v>355980</v>
          </cell>
          <cell r="G367">
            <v>0</v>
          </cell>
          <cell r="H367">
            <v>185000</v>
          </cell>
          <cell r="I367">
            <v>3507480</v>
          </cell>
          <cell r="J367">
            <v>0</v>
          </cell>
          <cell r="K367">
            <v>900000</v>
          </cell>
          <cell r="M367">
            <v>250000</v>
          </cell>
          <cell r="N367">
            <v>1150000</v>
          </cell>
          <cell r="O367">
            <v>4657480</v>
          </cell>
          <cell r="P367">
            <v>46575</v>
          </cell>
          <cell r="Q367">
            <v>186300</v>
          </cell>
          <cell r="R367">
            <v>35075</v>
          </cell>
          <cell r="S367">
            <v>140300</v>
          </cell>
          <cell r="T367">
            <v>11500</v>
          </cell>
          <cell r="U367">
            <v>46000</v>
          </cell>
          <cell r="V367" t="str">
            <v>SDN PEMURUS DALAM 04</v>
          </cell>
          <cell r="W367" t="str">
            <v>0160301055814</v>
          </cell>
          <cell r="X367" t="str">
            <v>6371015409940005</v>
          </cell>
          <cell r="Y367" t="str">
            <v>667418966731000</v>
          </cell>
          <cell r="Z367" t="str">
            <v>S - 60</v>
          </cell>
          <cell r="AA367" t="str">
            <v>0246772673130043</v>
          </cell>
          <cell r="AC367">
            <v>11500</v>
          </cell>
          <cell r="AD367">
            <v>0</v>
          </cell>
        </row>
        <row r="368">
          <cell r="A368" t="str">
            <v>199501272022212006</v>
          </cell>
          <cell r="B368" t="str">
            <v>NURUL HIKMAH, S.Pd</v>
          </cell>
          <cell r="C368">
            <v>0</v>
          </cell>
          <cell r="D368">
            <v>0</v>
          </cell>
          <cell r="E368">
            <v>2966500</v>
          </cell>
          <cell r="F368">
            <v>0</v>
          </cell>
          <cell r="G368">
            <v>0</v>
          </cell>
          <cell r="H368">
            <v>185000</v>
          </cell>
          <cell r="I368">
            <v>3151500</v>
          </cell>
          <cell r="J368">
            <v>0</v>
          </cell>
          <cell r="K368">
            <v>900000</v>
          </cell>
          <cell r="M368">
            <v>250000</v>
          </cell>
          <cell r="N368">
            <v>1150000</v>
          </cell>
          <cell r="O368">
            <v>4301500</v>
          </cell>
          <cell r="P368">
            <v>43015</v>
          </cell>
          <cell r="Q368">
            <v>172060</v>
          </cell>
          <cell r="R368">
            <v>31515</v>
          </cell>
          <cell r="S368">
            <v>126060</v>
          </cell>
          <cell r="T368">
            <v>11500</v>
          </cell>
          <cell r="U368">
            <v>46000</v>
          </cell>
          <cell r="V368" t="str">
            <v>SDN PEMURUS DALAM 04</v>
          </cell>
          <cell r="W368" t="str">
            <v>3200519263</v>
          </cell>
          <cell r="X368" t="str">
            <v>6303136701950001</v>
          </cell>
          <cell r="Y368" t="str">
            <v>650879562732000</v>
          </cell>
          <cell r="Z368" t="str">
            <v>S - 60</v>
          </cell>
          <cell r="AA368" t="str">
            <v>0459773674230102</v>
          </cell>
          <cell r="AC368">
            <v>11500</v>
          </cell>
          <cell r="AD368">
            <v>0</v>
          </cell>
        </row>
        <row r="369">
          <cell r="A369" t="str">
            <v>199506062022211001</v>
          </cell>
          <cell r="B369" t="str">
            <v>MUHAMMAD MAHLAN ANNABA, S.Pd</v>
          </cell>
          <cell r="C369">
            <v>0</v>
          </cell>
          <cell r="D369">
            <v>0</v>
          </cell>
          <cell r="E369">
            <v>2966500</v>
          </cell>
          <cell r="F369">
            <v>0</v>
          </cell>
          <cell r="G369">
            <v>0</v>
          </cell>
          <cell r="H369">
            <v>185000</v>
          </cell>
          <cell r="I369">
            <v>3151500</v>
          </cell>
          <cell r="J369">
            <v>0</v>
          </cell>
          <cell r="K369">
            <v>400000</v>
          </cell>
          <cell r="L369">
            <v>2966500</v>
          </cell>
          <cell r="N369">
            <v>3366500</v>
          </cell>
          <cell r="O369">
            <v>6518000</v>
          </cell>
          <cell r="P369">
            <v>65180</v>
          </cell>
          <cell r="Q369">
            <v>260720</v>
          </cell>
          <cell r="R369">
            <v>31515</v>
          </cell>
          <cell r="S369">
            <v>126060</v>
          </cell>
          <cell r="T369">
            <v>33665</v>
          </cell>
          <cell r="U369">
            <v>134660</v>
          </cell>
          <cell r="V369" t="str">
            <v>SDN PEMURUS DALAM 04</v>
          </cell>
          <cell r="W369" t="str">
            <v>3200582704</v>
          </cell>
          <cell r="X369" t="str">
            <v>6303020606950005</v>
          </cell>
          <cell r="Y369" t="str">
            <v>531880565732000</v>
          </cell>
          <cell r="Z369" t="str">
            <v>S - 60</v>
          </cell>
          <cell r="AA369" t="str">
            <v>4938773674130072</v>
          </cell>
          <cell r="AC369">
            <v>33665</v>
          </cell>
          <cell r="AD369">
            <v>0</v>
          </cell>
        </row>
        <row r="370">
          <cell r="A370" t="str">
            <v>199707122022212004</v>
          </cell>
          <cell r="B370" t="str">
            <v>ST. MAULIDAH, S.Pd</v>
          </cell>
          <cell r="C370">
            <v>0</v>
          </cell>
          <cell r="D370">
            <v>0</v>
          </cell>
          <cell r="E370">
            <v>2966500</v>
          </cell>
          <cell r="F370">
            <v>0</v>
          </cell>
          <cell r="G370">
            <v>0</v>
          </cell>
          <cell r="H370">
            <v>185000</v>
          </cell>
          <cell r="I370">
            <v>3151500</v>
          </cell>
          <cell r="J370">
            <v>0</v>
          </cell>
          <cell r="K370">
            <v>900000</v>
          </cell>
          <cell r="M370">
            <v>250000</v>
          </cell>
          <cell r="N370">
            <v>1150000</v>
          </cell>
          <cell r="O370">
            <v>4301500</v>
          </cell>
          <cell r="P370">
            <v>43015</v>
          </cell>
          <cell r="Q370">
            <v>172060</v>
          </cell>
          <cell r="R370">
            <v>31515</v>
          </cell>
          <cell r="S370">
            <v>126060</v>
          </cell>
          <cell r="T370">
            <v>11500</v>
          </cell>
          <cell r="U370">
            <v>46000</v>
          </cell>
          <cell r="V370" t="str">
            <v>SDN PEMURUS DALAM 04</v>
          </cell>
          <cell r="W370" t="str">
            <v>3200518933</v>
          </cell>
          <cell r="X370" t="str">
            <v>6371015207970003</v>
          </cell>
          <cell r="Y370" t="str">
            <v>637065541731000</v>
          </cell>
          <cell r="Z370" t="str">
            <v>S - 60</v>
          </cell>
          <cell r="AA370" t="str">
            <v>6044775676130003</v>
          </cell>
          <cell r="AC370">
            <v>11500</v>
          </cell>
          <cell r="AD370">
            <v>0</v>
          </cell>
        </row>
        <row r="371">
          <cell r="A371" t="str">
            <v>198210072022212010</v>
          </cell>
          <cell r="B371" t="str">
            <v>DEWI YULIA SRI NORHATINA NINGSIH, S.Pd</v>
          </cell>
          <cell r="C371">
            <v>1</v>
          </cell>
          <cell r="D371">
            <v>2</v>
          </cell>
          <cell r="E371">
            <v>2966500</v>
          </cell>
          <cell r="F371">
            <v>415310</v>
          </cell>
          <cell r="G371">
            <v>0</v>
          </cell>
          <cell r="H371">
            <v>185000</v>
          </cell>
          <cell r="I371">
            <v>3566810</v>
          </cell>
          <cell r="J371">
            <v>0</v>
          </cell>
          <cell r="K371">
            <v>900000</v>
          </cell>
          <cell r="M371">
            <v>250000</v>
          </cell>
          <cell r="N371">
            <v>1150000</v>
          </cell>
          <cell r="O371">
            <v>4716810</v>
          </cell>
          <cell r="P371">
            <v>47168</v>
          </cell>
          <cell r="Q371">
            <v>188672</v>
          </cell>
          <cell r="R371">
            <v>35668</v>
          </cell>
          <cell r="S371">
            <v>142672</v>
          </cell>
          <cell r="T371">
            <v>11500</v>
          </cell>
          <cell r="U371">
            <v>46000</v>
          </cell>
          <cell r="V371" t="str">
            <v>SDN PEMURUS DALAM 05</v>
          </cell>
          <cell r="W371" t="str">
            <v>3200511033</v>
          </cell>
          <cell r="X371" t="str">
            <v>6371024710820007</v>
          </cell>
          <cell r="Y371" t="str">
            <v>167386226731000</v>
          </cell>
          <cell r="Z371" t="str">
            <v>S - 61</v>
          </cell>
          <cell r="AA371" t="str">
            <v>1339760662300103</v>
          </cell>
          <cell r="AC371">
            <v>11500</v>
          </cell>
          <cell r="AD371">
            <v>0</v>
          </cell>
        </row>
        <row r="372">
          <cell r="A372" t="str">
            <v>198305232022212008</v>
          </cell>
          <cell r="B372" t="str">
            <v>MEI SUGIARTI, S.Pd</v>
          </cell>
          <cell r="C372">
            <v>0</v>
          </cell>
          <cell r="D372">
            <v>0</v>
          </cell>
          <cell r="E372">
            <v>2966500</v>
          </cell>
          <cell r="F372">
            <v>0</v>
          </cell>
          <cell r="G372">
            <v>0</v>
          </cell>
          <cell r="H372">
            <v>185000</v>
          </cell>
          <cell r="I372">
            <v>3151500</v>
          </cell>
          <cell r="J372">
            <v>0</v>
          </cell>
          <cell r="K372">
            <v>400000</v>
          </cell>
          <cell r="L372">
            <v>2966500</v>
          </cell>
          <cell r="N372">
            <v>3366500</v>
          </cell>
          <cell r="O372">
            <v>6518000</v>
          </cell>
          <cell r="P372">
            <v>65180</v>
          </cell>
          <cell r="Q372">
            <v>260720</v>
          </cell>
          <cell r="R372">
            <v>31515</v>
          </cell>
          <cell r="S372">
            <v>126060</v>
          </cell>
          <cell r="T372">
            <v>33665</v>
          </cell>
          <cell r="U372">
            <v>134660</v>
          </cell>
          <cell r="V372" t="str">
            <v>SDN PEMURUS DALAM 05</v>
          </cell>
          <cell r="W372" t="str">
            <v>3200582763</v>
          </cell>
          <cell r="X372" t="str">
            <v>6303026305830002</v>
          </cell>
          <cell r="Y372" t="str">
            <v>167329986732000</v>
          </cell>
          <cell r="Z372" t="str">
            <v>S - 61</v>
          </cell>
          <cell r="AA372" t="str">
            <v>8855761662300062</v>
          </cell>
          <cell r="AC372">
            <v>33665</v>
          </cell>
          <cell r="AD372">
            <v>0</v>
          </cell>
        </row>
        <row r="373">
          <cell r="A373" t="str">
            <v>198505212022212018</v>
          </cell>
          <cell r="B373" t="str">
            <v>EKA RAHMIATI FADMA, S.Pd</v>
          </cell>
          <cell r="C373">
            <v>0</v>
          </cell>
          <cell r="D373">
            <v>0</v>
          </cell>
          <cell r="E373">
            <v>2966500</v>
          </cell>
          <cell r="F373">
            <v>0</v>
          </cell>
          <cell r="G373">
            <v>0</v>
          </cell>
          <cell r="H373">
            <v>185000</v>
          </cell>
          <cell r="I373">
            <v>3151500</v>
          </cell>
          <cell r="J373">
            <v>0</v>
          </cell>
          <cell r="K373">
            <v>400000</v>
          </cell>
          <cell r="L373">
            <v>2966500</v>
          </cell>
          <cell r="N373">
            <v>3366500</v>
          </cell>
          <cell r="O373">
            <v>6518000</v>
          </cell>
          <cell r="P373">
            <v>65180</v>
          </cell>
          <cell r="Q373">
            <v>260720</v>
          </cell>
          <cell r="R373">
            <v>31515</v>
          </cell>
          <cell r="S373">
            <v>126060</v>
          </cell>
          <cell r="T373">
            <v>33665</v>
          </cell>
          <cell r="U373">
            <v>134660</v>
          </cell>
          <cell r="V373" t="str">
            <v>SDN PEMURUS DALAM 05</v>
          </cell>
          <cell r="W373" t="str">
            <v>0010301406371</v>
          </cell>
          <cell r="X373" t="str">
            <v>6371016105860008</v>
          </cell>
          <cell r="Y373" t="str">
            <v>844066415731000</v>
          </cell>
          <cell r="Z373" t="str">
            <v>S - 61</v>
          </cell>
          <cell r="AA373" t="str">
            <v>5853764665130152</v>
          </cell>
          <cell r="AC373">
            <v>33665</v>
          </cell>
          <cell r="AD373">
            <v>0</v>
          </cell>
        </row>
        <row r="374">
          <cell r="A374" t="str">
            <v>198811212022211004</v>
          </cell>
          <cell r="B374" t="str">
            <v>HERDI KARTADINATA, S.Pd</v>
          </cell>
          <cell r="C374">
            <v>1</v>
          </cell>
          <cell r="D374">
            <v>1</v>
          </cell>
          <cell r="E374">
            <v>2966500</v>
          </cell>
          <cell r="F374">
            <v>355980</v>
          </cell>
          <cell r="G374">
            <v>0</v>
          </cell>
          <cell r="H374">
            <v>185000</v>
          </cell>
          <cell r="I374">
            <v>3507480</v>
          </cell>
          <cell r="J374">
            <v>0</v>
          </cell>
          <cell r="K374">
            <v>900000</v>
          </cell>
          <cell r="M374">
            <v>250000</v>
          </cell>
          <cell r="N374">
            <v>1150000</v>
          </cell>
          <cell r="O374">
            <v>4657480</v>
          </cell>
          <cell r="P374">
            <v>46575</v>
          </cell>
          <cell r="Q374">
            <v>186300</v>
          </cell>
          <cell r="R374">
            <v>35075</v>
          </cell>
          <cell r="S374">
            <v>140300</v>
          </cell>
          <cell r="T374">
            <v>11500</v>
          </cell>
          <cell r="U374">
            <v>46000</v>
          </cell>
          <cell r="V374" t="str">
            <v>SDN PEMURUS DALAM 05</v>
          </cell>
          <cell r="W374" t="str">
            <v>3200582623</v>
          </cell>
          <cell r="X374" t="str">
            <v>6271012111880001</v>
          </cell>
          <cell r="Y374" t="str">
            <v>912682952732000</v>
          </cell>
          <cell r="Z374" t="str">
            <v>S - 61</v>
          </cell>
          <cell r="AA374" t="str">
            <v>7453766667110013</v>
          </cell>
          <cell r="AC374">
            <v>11500</v>
          </cell>
          <cell r="AD374">
            <v>0</v>
          </cell>
        </row>
        <row r="375">
          <cell r="A375" t="str">
            <v>199401282022212005</v>
          </cell>
          <cell r="B375" t="str">
            <v>SILVINA PUTRI, S.Pd</v>
          </cell>
          <cell r="C375">
            <v>1</v>
          </cell>
          <cell r="D375">
            <v>1</v>
          </cell>
          <cell r="E375">
            <v>2966500</v>
          </cell>
          <cell r="F375">
            <v>355980</v>
          </cell>
          <cell r="G375">
            <v>0</v>
          </cell>
          <cell r="H375">
            <v>185000</v>
          </cell>
          <cell r="I375">
            <v>3507480</v>
          </cell>
          <cell r="J375">
            <v>0</v>
          </cell>
          <cell r="K375">
            <v>900000</v>
          </cell>
          <cell r="M375">
            <v>250000</v>
          </cell>
          <cell r="N375">
            <v>1150000</v>
          </cell>
          <cell r="O375">
            <v>4657480</v>
          </cell>
          <cell r="P375">
            <v>46575</v>
          </cell>
          <cell r="Q375">
            <v>186300</v>
          </cell>
          <cell r="R375">
            <v>35075</v>
          </cell>
          <cell r="S375">
            <v>140300</v>
          </cell>
          <cell r="T375">
            <v>11500</v>
          </cell>
          <cell r="U375">
            <v>46000</v>
          </cell>
          <cell r="V375" t="str">
            <v>SDN PEMURUS DALAM 05</v>
          </cell>
          <cell r="W375" t="str">
            <v>0010301165683</v>
          </cell>
          <cell r="X375" t="str">
            <v>6310046801940001</v>
          </cell>
          <cell r="Y375" t="str">
            <v>843123357734000</v>
          </cell>
          <cell r="Z375" t="str">
            <v>S - 61</v>
          </cell>
          <cell r="AA375" t="str">
            <v>3460772673130032</v>
          </cell>
          <cell r="AC375">
            <v>11500</v>
          </cell>
          <cell r="AD375">
            <v>0</v>
          </cell>
        </row>
        <row r="376">
          <cell r="A376" t="str">
            <v>199510212022212002</v>
          </cell>
          <cell r="B376" t="str">
            <v>SHOFA MAWADDAH, S.Pd</v>
          </cell>
          <cell r="C376">
            <v>0</v>
          </cell>
          <cell r="D376">
            <v>0</v>
          </cell>
          <cell r="E376">
            <v>2966500</v>
          </cell>
          <cell r="F376">
            <v>0</v>
          </cell>
          <cell r="G376">
            <v>0</v>
          </cell>
          <cell r="H376">
            <v>185000</v>
          </cell>
          <cell r="I376">
            <v>3151500</v>
          </cell>
          <cell r="J376">
            <v>0</v>
          </cell>
          <cell r="K376">
            <v>900000</v>
          </cell>
          <cell r="M376">
            <v>250000</v>
          </cell>
          <cell r="N376">
            <v>1150000</v>
          </cell>
          <cell r="O376">
            <v>4301500</v>
          </cell>
          <cell r="P376">
            <v>43015</v>
          </cell>
          <cell r="Q376">
            <v>172060</v>
          </cell>
          <cell r="R376">
            <v>31515</v>
          </cell>
          <cell r="S376">
            <v>126060</v>
          </cell>
          <cell r="T376">
            <v>11500</v>
          </cell>
          <cell r="U376">
            <v>46000</v>
          </cell>
          <cell r="V376" t="str">
            <v>SDN PEMURUS DALAM 05</v>
          </cell>
          <cell r="W376" t="str">
            <v>3200582787</v>
          </cell>
          <cell r="X376" t="str">
            <v>6371026110950003</v>
          </cell>
          <cell r="Y376" t="str">
            <v>921367512736000</v>
          </cell>
          <cell r="Z376" t="str">
            <v>S - 61</v>
          </cell>
          <cell r="AA376" t="str">
            <v>9353773674230023</v>
          </cell>
          <cell r="AC376">
            <v>11500</v>
          </cell>
          <cell r="AD376">
            <v>0</v>
          </cell>
        </row>
        <row r="377">
          <cell r="A377" t="str">
            <v>199510252022212007</v>
          </cell>
          <cell r="B377" t="str">
            <v>RAFIKA IRMA SARI, S.Pd</v>
          </cell>
          <cell r="C377">
            <v>0</v>
          </cell>
          <cell r="D377">
            <v>0</v>
          </cell>
          <cell r="E377">
            <v>2966500</v>
          </cell>
          <cell r="F377">
            <v>0</v>
          </cell>
          <cell r="G377">
            <v>0</v>
          </cell>
          <cell r="H377">
            <v>185000</v>
          </cell>
          <cell r="I377">
            <v>3151500</v>
          </cell>
          <cell r="J377">
            <v>0</v>
          </cell>
          <cell r="K377">
            <v>0</v>
          </cell>
          <cell r="M377">
            <v>0</v>
          </cell>
          <cell r="N377">
            <v>0</v>
          </cell>
          <cell r="O377">
            <v>3151500</v>
          </cell>
          <cell r="P377">
            <v>31515</v>
          </cell>
          <cell r="Q377">
            <v>126060</v>
          </cell>
          <cell r="R377">
            <v>31515</v>
          </cell>
          <cell r="S377">
            <v>126060</v>
          </cell>
          <cell r="T377">
            <v>0</v>
          </cell>
          <cell r="U377">
            <v>0</v>
          </cell>
          <cell r="V377" t="str">
            <v>SDN PEMURUS DALAM 05</v>
          </cell>
          <cell r="W377" t="str">
            <v>3200585622</v>
          </cell>
          <cell r="X377" t="str">
            <v>6371056510950008</v>
          </cell>
          <cell r="Y377" t="str">
            <v>650164049731000</v>
          </cell>
          <cell r="Z377" t="str">
            <v>S - 61</v>
          </cell>
          <cell r="AA377" t="str">
            <v>8357773674230153</v>
          </cell>
          <cell r="AC377">
            <v>11500</v>
          </cell>
          <cell r="AD377">
            <v>-11500</v>
          </cell>
        </row>
        <row r="378">
          <cell r="A378" t="str">
            <v>199511182022212006</v>
          </cell>
          <cell r="B378" t="str">
            <v>DHAMAYANTI, S.Pd.</v>
          </cell>
          <cell r="C378">
            <v>0</v>
          </cell>
          <cell r="D378">
            <v>0</v>
          </cell>
          <cell r="E378">
            <v>2966500</v>
          </cell>
          <cell r="F378">
            <v>0</v>
          </cell>
          <cell r="G378">
            <v>0</v>
          </cell>
          <cell r="H378">
            <v>185000</v>
          </cell>
          <cell r="I378">
            <v>3151500</v>
          </cell>
          <cell r="J378">
            <v>0</v>
          </cell>
          <cell r="K378">
            <v>400000</v>
          </cell>
          <cell r="L378">
            <v>2966500</v>
          </cell>
          <cell r="N378">
            <v>3366500</v>
          </cell>
          <cell r="O378">
            <v>6518000</v>
          </cell>
          <cell r="P378">
            <v>65180</v>
          </cell>
          <cell r="Q378">
            <v>260720</v>
          </cell>
          <cell r="R378">
            <v>31515</v>
          </cell>
          <cell r="S378">
            <v>126060</v>
          </cell>
          <cell r="T378">
            <v>33665</v>
          </cell>
          <cell r="U378">
            <v>134660</v>
          </cell>
          <cell r="V378" t="str">
            <v>SDN PEMURUS DALAM 06</v>
          </cell>
          <cell r="W378" t="str">
            <v>0380301024313</v>
          </cell>
          <cell r="X378" t="str">
            <v>6371015811950013</v>
          </cell>
          <cell r="Y378" t="str">
            <v>938448008736000</v>
          </cell>
          <cell r="Z378" t="str">
            <v>S - 62</v>
          </cell>
          <cell r="AA378" t="str">
            <v>8450773674130033</v>
          </cell>
          <cell r="AC378">
            <v>33665</v>
          </cell>
          <cell r="AD378">
            <v>0</v>
          </cell>
        </row>
        <row r="379">
          <cell r="A379" t="str">
            <v>198306152022212015</v>
          </cell>
          <cell r="B379" t="str">
            <v>WARDANIAH SAID, S.Pd</v>
          </cell>
          <cell r="C379">
            <v>1</v>
          </cell>
          <cell r="D379">
            <v>2</v>
          </cell>
          <cell r="E379">
            <v>2966500</v>
          </cell>
          <cell r="F379">
            <v>415310</v>
          </cell>
          <cell r="G379">
            <v>0</v>
          </cell>
          <cell r="H379">
            <v>185000</v>
          </cell>
          <cell r="I379">
            <v>3566810</v>
          </cell>
          <cell r="J379">
            <v>0</v>
          </cell>
          <cell r="K379">
            <v>400000</v>
          </cell>
          <cell r="L379">
            <v>2966500</v>
          </cell>
          <cell r="N379">
            <v>3366500</v>
          </cell>
          <cell r="O379">
            <v>6933310</v>
          </cell>
          <cell r="P379">
            <v>69333</v>
          </cell>
          <cell r="Q379">
            <v>277332</v>
          </cell>
          <cell r="R379">
            <v>35668</v>
          </cell>
          <cell r="S379">
            <v>142672</v>
          </cell>
          <cell r="T379">
            <v>33665</v>
          </cell>
          <cell r="U379">
            <v>134660</v>
          </cell>
          <cell r="V379" t="str">
            <v>SDN PEMURUS DALAM 07</v>
          </cell>
          <cell r="W379" t="str">
            <v>3200510727</v>
          </cell>
          <cell r="X379" t="str">
            <v>6371025506830007</v>
          </cell>
          <cell r="Y379" t="str">
            <v>162094163731001</v>
          </cell>
          <cell r="Z379" t="str">
            <v>S - 63</v>
          </cell>
          <cell r="AA379" t="str">
            <v>7947761662300002</v>
          </cell>
          <cell r="AC379">
            <v>33665</v>
          </cell>
          <cell r="AD379">
            <v>0</v>
          </cell>
        </row>
        <row r="380">
          <cell r="A380" t="str">
            <v>199504262022212004</v>
          </cell>
          <cell r="B380" t="str">
            <v>ADAWIYAH, S.Pd</v>
          </cell>
          <cell r="C380">
            <v>0</v>
          </cell>
          <cell r="D380">
            <v>0</v>
          </cell>
          <cell r="E380">
            <v>2966500</v>
          </cell>
          <cell r="F380">
            <v>0</v>
          </cell>
          <cell r="G380">
            <v>0</v>
          </cell>
          <cell r="H380">
            <v>185000</v>
          </cell>
          <cell r="I380">
            <v>3151500</v>
          </cell>
          <cell r="J380">
            <v>0</v>
          </cell>
          <cell r="K380">
            <v>900000</v>
          </cell>
          <cell r="M380">
            <v>250000</v>
          </cell>
          <cell r="N380">
            <v>1150000</v>
          </cell>
          <cell r="O380">
            <v>4301500</v>
          </cell>
          <cell r="P380">
            <v>43015</v>
          </cell>
          <cell r="Q380">
            <v>172060</v>
          </cell>
          <cell r="R380">
            <v>31515</v>
          </cell>
          <cell r="S380">
            <v>126060</v>
          </cell>
          <cell r="T380">
            <v>11500</v>
          </cell>
          <cell r="U380">
            <v>46000</v>
          </cell>
          <cell r="V380" t="str">
            <v>SDN PEMURUS DALAM 07</v>
          </cell>
          <cell r="W380" t="str">
            <v>0010301479726</v>
          </cell>
          <cell r="X380" t="str">
            <v>6371016604950006</v>
          </cell>
          <cell r="Y380" t="str">
            <v>848229829731000</v>
          </cell>
          <cell r="Z380" t="str">
            <v>S - 63</v>
          </cell>
          <cell r="AA380" t="str">
            <v>4758773674230052</v>
          </cell>
          <cell r="AC380">
            <v>11500</v>
          </cell>
          <cell r="AD380">
            <v>0</v>
          </cell>
        </row>
        <row r="381">
          <cell r="A381" t="str">
            <v>199110132022212004</v>
          </cell>
          <cell r="B381" t="str">
            <v>INDRAWATI HUSNA, S.Pd.</v>
          </cell>
          <cell r="C381">
            <v>1</v>
          </cell>
          <cell r="D381">
            <v>2</v>
          </cell>
          <cell r="E381">
            <v>2966500</v>
          </cell>
          <cell r="F381">
            <v>415310</v>
          </cell>
          <cell r="G381">
            <v>0</v>
          </cell>
          <cell r="H381">
            <v>185000</v>
          </cell>
          <cell r="I381">
            <v>3566810</v>
          </cell>
          <cell r="J381">
            <v>0</v>
          </cell>
          <cell r="K381">
            <v>900000</v>
          </cell>
          <cell r="M381">
            <v>250000</v>
          </cell>
          <cell r="N381">
            <v>1150000</v>
          </cell>
          <cell r="O381">
            <v>4716810</v>
          </cell>
          <cell r="P381">
            <v>47168</v>
          </cell>
          <cell r="Q381">
            <v>188672</v>
          </cell>
          <cell r="R381">
            <v>35668</v>
          </cell>
          <cell r="S381">
            <v>142672</v>
          </cell>
          <cell r="T381">
            <v>11500</v>
          </cell>
          <cell r="U381">
            <v>46000</v>
          </cell>
          <cell r="V381" t="str">
            <v>SDN PEMURUS DALAM 08</v>
          </cell>
          <cell r="W381" t="str">
            <v>0010301467777</v>
          </cell>
          <cell r="X381" t="str">
            <v>6303025310910001</v>
          </cell>
          <cell r="Y381" t="str">
            <v>726696545732000</v>
          </cell>
          <cell r="Z381" t="str">
            <v>S - 64</v>
          </cell>
          <cell r="AA381" t="str">
            <v>9345769670130073</v>
          </cell>
          <cell r="AC381">
            <v>11500</v>
          </cell>
          <cell r="AD381">
            <v>0</v>
          </cell>
        </row>
        <row r="382">
          <cell r="A382" t="str">
            <v>199703082022212004</v>
          </cell>
          <cell r="B382" t="str">
            <v>ANISA ALMINA, S.Pd.</v>
          </cell>
          <cell r="C382">
            <v>0</v>
          </cell>
          <cell r="D382">
            <v>0</v>
          </cell>
          <cell r="E382">
            <v>2966500</v>
          </cell>
          <cell r="F382">
            <v>0</v>
          </cell>
          <cell r="G382">
            <v>0</v>
          </cell>
          <cell r="H382">
            <v>185000</v>
          </cell>
          <cell r="I382">
            <v>3151500</v>
          </cell>
          <cell r="J382">
            <v>0</v>
          </cell>
          <cell r="K382">
            <v>900000</v>
          </cell>
          <cell r="M382">
            <v>250000</v>
          </cell>
          <cell r="N382">
            <v>1150000</v>
          </cell>
          <cell r="O382">
            <v>4301500</v>
          </cell>
          <cell r="P382">
            <v>43015</v>
          </cell>
          <cell r="Q382">
            <v>172060</v>
          </cell>
          <cell r="R382">
            <v>31515</v>
          </cell>
          <cell r="S382">
            <v>126060</v>
          </cell>
          <cell r="T382">
            <v>11500</v>
          </cell>
          <cell r="U382">
            <v>46000</v>
          </cell>
          <cell r="V382" t="str">
            <v>SDN PEMURUS DALAM 08</v>
          </cell>
          <cell r="W382" t="str">
            <v>3200502697</v>
          </cell>
          <cell r="X382" t="str">
            <v>6371024803970004</v>
          </cell>
          <cell r="Y382" t="str">
            <v>439566555731000</v>
          </cell>
          <cell r="Z382" t="str">
            <v>S - 64</v>
          </cell>
          <cell r="AA382" t="str">
            <v>8640775676230022</v>
          </cell>
          <cell r="AC382">
            <v>11500</v>
          </cell>
          <cell r="AD382">
            <v>0</v>
          </cell>
        </row>
        <row r="383">
          <cell r="A383" t="str">
            <v>197505122022212006</v>
          </cell>
          <cell r="B383" t="str">
            <v>SANTI ALFISAH, S.Pd</v>
          </cell>
          <cell r="C383">
            <v>1</v>
          </cell>
          <cell r="D383">
            <v>0</v>
          </cell>
          <cell r="E383">
            <v>2966500</v>
          </cell>
          <cell r="F383">
            <v>296650</v>
          </cell>
          <cell r="G383">
            <v>0</v>
          </cell>
          <cell r="H383">
            <v>185000</v>
          </cell>
          <cell r="I383">
            <v>3448150</v>
          </cell>
          <cell r="J383">
            <v>0</v>
          </cell>
          <cell r="K383">
            <v>900000</v>
          </cell>
          <cell r="M383">
            <v>250000</v>
          </cell>
          <cell r="N383">
            <v>1150000</v>
          </cell>
          <cell r="O383">
            <v>4598150</v>
          </cell>
          <cell r="P383">
            <v>45982</v>
          </cell>
          <cell r="Q383">
            <v>183928</v>
          </cell>
          <cell r="R383">
            <v>34482</v>
          </cell>
          <cell r="S383">
            <v>137928</v>
          </cell>
          <cell r="T383">
            <v>11500</v>
          </cell>
          <cell r="U383">
            <v>46000</v>
          </cell>
          <cell r="V383" t="str">
            <v>SDN TANJUNG PAGAR 01</v>
          </cell>
          <cell r="W383" t="str">
            <v>0010301124238</v>
          </cell>
          <cell r="X383" t="str">
            <v>6371015205750005</v>
          </cell>
          <cell r="Y383" t="str">
            <v>167191899731000</v>
          </cell>
          <cell r="Z383" t="str">
            <v>S - 65</v>
          </cell>
          <cell r="AA383" t="str">
            <v>0537753655300073</v>
          </cell>
          <cell r="AC383">
            <v>11500</v>
          </cell>
          <cell r="AD383">
            <v>0</v>
          </cell>
        </row>
        <row r="384">
          <cell r="A384" t="str">
            <v>198401192022212009</v>
          </cell>
          <cell r="B384" t="str">
            <v>HERNITA, S.Pd</v>
          </cell>
          <cell r="C384">
            <v>1</v>
          </cell>
          <cell r="D384">
            <v>2</v>
          </cell>
          <cell r="E384">
            <v>2966500</v>
          </cell>
          <cell r="F384">
            <v>415310</v>
          </cell>
          <cell r="G384">
            <v>0</v>
          </cell>
          <cell r="H384">
            <v>185000</v>
          </cell>
          <cell r="I384">
            <v>3566810</v>
          </cell>
          <cell r="J384">
            <v>0</v>
          </cell>
          <cell r="K384">
            <v>900000</v>
          </cell>
          <cell r="M384">
            <v>250000</v>
          </cell>
          <cell r="N384">
            <v>1150000</v>
          </cell>
          <cell r="O384">
            <v>4716810</v>
          </cell>
          <cell r="P384">
            <v>47168</v>
          </cell>
          <cell r="Q384">
            <v>188672</v>
          </cell>
          <cell r="R384">
            <v>35668</v>
          </cell>
          <cell r="S384">
            <v>142672</v>
          </cell>
          <cell r="T384">
            <v>11500</v>
          </cell>
          <cell r="U384">
            <v>46000</v>
          </cell>
          <cell r="V384" t="str">
            <v>SDN TANJUNG PAGAR 01</v>
          </cell>
          <cell r="W384" t="str">
            <v>0010301166644</v>
          </cell>
          <cell r="X384" t="str">
            <v>6371015901840002</v>
          </cell>
          <cell r="Y384" t="str">
            <v>156041022731000</v>
          </cell>
          <cell r="Z384" t="str">
            <v>S - 65</v>
          </cell>
          <cell r="AA384" t="str">
            <v>8451762663300062</v>
          </cell>
          <cell r="AC384">
            <v>11500</v>
          </cell>
          <cell r="AD384">
            <v>0</v>
          </cell>
        </row>
        <row r="385">
          <cell r="A385" t="str">
            <v>196904132022212004</v>
          </cell>
          <cell r="B385" t="str">
            <v>SITTI AISYAH, SH</v>
          </cell>
          <cell r="C385">
            <v>0</v>
          </cell>
          <cell r="D385">
            <v>0</v>
          </cell>
          <cell r="E385">
            <v>2966500</v>
          </cell>
          <cell r="F385">
            <v>0</v>
          </cell>
          <cell r="G385">
            <v>0</v>
          </cell>
          <cell r="H385">
            <v>185000</v>
          </cell>
          <cell r="I385">
            <v>3151500</v>
          </cell>
          <cell r="J385">
            <v>0</v>
          </cell>
          <cell r="K385">
            <v>900000</v>
          </cell>
          <cell r="M385">
            <v>250000</v>
          </cell>
          <cell r="N385">
            <v>1150000</v>
          </cell>
          <cell r="O385">
            <v>4301500</v>
          </cell>
          <cell r="P385">
            <v>43015</v>
          </cell>
          <cell r="Q385">
            <v>172060</v>
          </cell>
          <cell r="R385">
            <v>31515</v>
          </cell>
          <cell r="S385">
            <v>126060</v>
          </cell>
          <cell r="T385">
            <v>11500</v>
          </cell>
          <cell r="U385">
            <v>46000</v>
          </cell>
          <cell r="V385" t="str">
            <v>SDN TANJUNG PAGAR 03</v>
          </cell>
          <cell r="W385" t="str">
            <v>0010301148163</v>
          </cell>
          <cell r="X385" t="str">
            <v>6371015304690007</v>
          </cell>
          <cell r="Y385" t="str">
            <v>159758994731000</v>
          </cell>
          <cell r="Z385" t="str">
            <v>S - 67</v>
          </cell>
          <cell r="AA385" t="str">
            <v>7745747650300022</v>
          </cell>
          <cell r="AC385">
            <v>11500</v>
          </cell>
          <cell r="AD385">
            <v>0</v>
          </cell>
        </row>
        <row r="386">
          <cell r="A386" t="str">
            <v>198604102022212025</v>
          </cell>
          <cell r="B386" t="str">
            <v>NOVITA VERAWATI, S.Pd</v>
          </cell>
          <cell r="C386">
            <v>1</v>
          </cell>
          <cell r="D386">
            <v>2</v>
          </cell>
          <cell r="E386">
            <v>2966500</v>
          </cell>
          <cell r="F386">
            <v>415310</v>
          </cell>
          <cell r="G386">
            <v>0</v>
          </cell>
          <cell r="H386">
            <v>185000</v>
          </cell>
          <cell r="I386">
            <v>3566810</v>
          </cell>
          <cell r="J386">
            <v>0</v>
          </cell>
          <cell r="K386">
            <v>900000</v>
          </cell>
          <cell r="M386">
            <v>250000</v>
          </cell>
          <cell r="N386">
            <v>1150000</v>
          </cell>
          <cell r="O386">
            <v>4716810</v>
          </cell>
          <cell r="P386">
            <v>47168</v>
          </cell>
          <cell r="Q386">
            <v>188672</v>
          </cell>
          <cell r="R386">
            <v>35668</v>
          </cell>
          <cell r="S386">
            <v>142672</v>
          </cell>
          <cell r="T386">
            <v>11500</v>
          </cell>
          <cell r="U386">
            <v>46000</v>
          </cell>
          <cell r="V386" t="str">
            <v>SDN TANJUNG PAGAR 04</v>
          </cell>
          <cell r="W386" t="str">
            <v>0010301118202</v>
          </cell>
          <cell r="X386" t="str">
            <v>6371035004860014</v>
          </cell>
          <cell r="Y386" t="str">
            <v>167388644731000</v>
          </cell>
          <cell r="Z386" t="str">
            <v>S - 68</v>
          </cell>
          <cell r="AA386" t="str">
            <v>8336764665300033</v>
          </cell>
          <cell r="AC386">
            <v>11500</v>
          </cell>
          <cell r="AD386">
            <v>0</v>
          </cell>
        </row>
        <row r="387">
          <cell r="A387" t="str">
            <v>198606132022212021</v>
          </cell>
          <cell r="B387" t="str">
            <v>SYAHRIDA MUTIA RAHMI, S.Pd</v>
          </cell>
          <cell r="C387">
            <v>1</v>
          </cell>
          <cell r="D387">
            <v>2</v>
          </cell>
          <cell r="E387">
            <v>2966500</v>
          </cell>
          <cell r="F387">
            <v>415310</v>
          </cell>
          <cell r="G387">
            <v>0</v>
          </cell>
          <cell r="H387">
            <v>185000</v>
          </cell>
          <cell r="I387">
            <v>3566810</v>
          </cell>
          <cell r="J387">
            <v>0</v>
          </cell>
          <cell r="K387">
            <v>900000</v>
          </cell>
          <cell r="M387">
            <v>250000</v>
          </cell>
          <cell r="N387">
            <v>1150000</v>
          </cell>
          <cell r="O387">
            <v>4716810</v>
          </cell>
          <cell r="P387">
            <v>47168</v>
          </cell>
          <cell r="Q387">
            <v>188672</v>
          </cell>
          <cell r="R387">
            <v>35668</v>
          </cell>
          <cell r="S387">
            <v>142672</v>
          </cell>
          <cell r="T387">
            <v>11500</v>
          </cell>
          <cell r="U387">
            <v>46000</v>
          </cell>
          <cell r="V387" t="str">
            <v>SDN TANJUNG PAGAR 04</v>
          </cell>
          <cell r="W387" t="str">
            <v>0010301349732</v>
          </cell>
          <cell r="X387" t="str">
            <v>6371035306860006</v>
          </cell>
          <cell r="Y387" t="str">
            <v>758026405731000</v>
          </cell>
          <cell r="Z387" t="str">
            <v>S - 68</v>
          </cell>
          <cell r="AA387" t="str">
            <v>4945764665130192</v>
          </cell>
          <cell r="AC387">
            <v>11500</v>
          </cell>
          <cell r="AD387">
            <v>0</v>
          </cell>
        </row>
        <row r="388">
          <cell r="A388" t="str">
            <v>199605082022212004</v>
          </cell>
          <cell r="B388" t="str">
            <v>NOR HALISAH, S.Pd</v>
          </cell>
          <cell r="C388">
            <v>1</v>
          </cell>
          <cell r="D388">
            <v>1</v>
          </cell>
          <cell r="E388">
            <v>2966500</v>
          </cell>
          <cell r="F388">
            <v>355980</v>
          </cell>
          <cell r="G388">
            <v>0</v>
          </cell>
          <cell r="H388">
            <v>185000</v>
          </cell>
          <cell r="I388">
            <v>3507480</v>
          </cell>
          <cell r="J388">
            <v>0</v>
          </cell>
          <cell r="K388">
            <v>900000</v>
          </cell>
          <cell r="M388">
            <v>250000</v>
          </cell>
          <cell r="N388">
            <v>1150000</v>
          </cell>
          <cell r="O388">
            <v>4657480</v>
          </cell>
          <cell r="P388">
            <v>46575</v>
          </cell>
          <cell r="Q388">
            <v>186300</v>
          </cell>
          <cell r="R388">
            <v>35075</v>
          </cell>
          <cell r="S388">
            <v>140300</v>
          </cell>
          <cell r="T388">
            <v>11500</v>
          </cell>
          <cell r="U388">
            <v>46000</v>
          </cell>
          <cell r="V388" t="str">
            <v>SDN TANJUNG PAGAR 04</v>
          </cell>
          <cell r="W388" t="str">
            <v>0190319012879</v>
          </cell>
          <cell r="X388" t="str">
            <v>6303194805960001</v>
          </cell>
          <cell r="Y388" t="str">
            <v>412454902732000</v>
          </cell>
          <cell r="Z388" t="str">
            <v>S - 68</v>
          </cell>
          <cell r="AA388" t="str">
            <v>9840774675230082</v>
          </cell>
          <cell r="AC388">
            <v>11500</v>
          </cell>
          <cell r="AD388">
            <v>0</v>
          </cell>
        </row>
        <row r="390">
          <cell r="A390">
            <v>199</v>
          </cell>
          <cell r="B390" t="str">
            <v>JUMLAH ASN PPPK GURU SD B.SELATAN</v>
          </cell>
          <cell r="C390">
            <v>109</v>
          </cell>
          <cell r="D390">
            <v>125</v>
          </cell>
          <cell r="E390">
            <v>590333500</v>
          </cell>
          <cell r="F390">
            <v>39751100</v>
          </cell>
          <cell r="G390">
            <v>0</v>
          </cell>
          <cell r="H390">
            <v>36815000</v>
          </cell>
          <cell r="I390">
            <v>666899600</v>
          </cell>
          <cell r="J390">
            <v>0</v>
          </cell>
          <cell r="K390">
            <v>153500000</v>
          </cell>
          <cell r="L390">
            <v>130526000</v>
          </cell>
          <cell r="M390">
            <v>37750000</v>
          </cell>
          <cell r="N390">
            <v>321776000</v>
          </cell>
          <cell r="O390">
            <v>988675600</v>
          </cell>
          <cell r="P390">
            <v>9886774</v>
          </cell>
          <cell r="Q390">
            <v>39547096</v>
          </cell>
          <cell r="R390">
            <v>6669014</v>
          </cell>
          <cell r="S390">
            <v>26676056</v>
          </cell>
          <cell r="T390">
            <v>3217760</v>
          </cell>
          <cell r="U390">
            <v>12871040</v>
          </cell>
        </row>
        <row r="393">
          <cell r="A393" t="str">
            <v>FORMAT PERHITUNGAN PEMBAYARAN IURAN JAMINAN KESEHATAN ( GAJI &amp; TUNJANGAN )</v>
          </cell>
          <cell r="T393" t="str">
            <v>JAN dbyr PEB</v>
          </cell>
          <cell r="AC393" t="str">
            <v>JAN dbyr PEB</v>
          </cell>
        </row>
        <row r="394">
          <cell r="A394" t="str">
            <v>SKPD DINAS PENDIDIKAN  (ASN PPPK GURU SD BANJARMASIN TIMUR)</v>
          </cell>
        </row>
        <row r="395">
          <cell r="A395" t="str">
            <v>BULAN : GAJI JANUARI 2023  (TPP dibayar PEBRUARI 2023)</v>
          </cell>
        </row>
        <row r="397">
          <cell r="A397">
            <v>1</v>
          </cell>
          <cell r="B397">
            <v>2</v>
          </cell>
          <cell r="C397">
            <v>3</v>
          </cell>
          <cell r="D397">
            <v>4</v>
          </cell>
          <cell r="E397">
            <v>5</v>
          </cell>
          <cell r="F397">
            <v>6</v>
          </cell>
          <cell r="G397">
            <v>7</v>
          </cell>
          <cell r="H397">
            <v>8</v>
          </cell>
          <cell r="I397">
            <v>9</v>
          </cell>
          <cell r="J397">
            <v>10</v>
          </cell>
          <cell r="K397">
            <v>11</v>
          </cell>
          <cell r="L397">
            <v>12</v>
          </cell>
          <cell r="M397">
            <v>13</v>
          </cell>
          <cell r="N397">
            <v>14</v>
          </cell>
          <cell r="O397">
            <v>15</v>
          </cell>
          <cell r="P397">
            <v>16</v>
          </cell>
          <cell r="Q397">
            <v>17</v>
          </cell>
          <cell r="R397">
            <v>18</v>
          </cell>
          <cell r="S397">
            <v>19</v>
          </cell>
          <cell r="T397">
            <v>20</v>
          </cell>
          <cell r="U397">
            <v>21</v>
          </cell>
          <cell r="V397">
            <v>22</v>
          </cell>
          <cell r="W397">
            <v>23</v>
          </cell>
          <cell r="X397">
            <v>24</v>
          </cell>
          <cell r="Y397">
            <v>25</v>
          </cell>
          <cell r="Z397">
            <v>26</v>
          </cell>
          <cell r="AA397">
            <v>27</v>
          </cell>
          <cell r="AC397">
            <v>20</v>
          </cell>
        </row>
        <row r="398">
          <cell r="A398" t="str">
            <v>NIP</v>
          </cell>
          <cell r="B398" t="str">
            <v>NAMA</v>
          </cell>
          <cell r="C398" t="str">
            <v xml:space="preserve">JUMLAH </v>
          </cell>
          <cell r="E398" t="str">
            <v>GAJI GAPOK</v>
          </cell>
          <cell r="F398" t="str">
            <v>TJKLUARGA</v>
          </cell>
          <cell r="G398" t="str">
            <v>TJFUNGSIONAL</v>
          </cell>
          <cell r="H398" t="str">
            <v>TJUMUM</v>
          </cell>
          <cell r="I398" t="str">
            <v>Jumlah
Gaji</v>
          </cell>
          <cell r="J398" t="str">
            <v>TUNJANGAN LAINNYA</v>
          </cell>
          <cell r="N398" t="str">
            <v>Jumlah
Tunjangan</v>
          </cell>
          <cell r="O398" t="str">
            <v>Jumlah Penghasilan</v>
          </cell>
          <cell r="P398" t="str">
            <v>Total Iuran BPJS
( GJ + TJ )</v>
          </cell>
          <cell r="R398" t="str">
            <v>IWP Gaji (BPJS)</v>
          </cell>
          <cell r="T398" t="str">
            <v>IWP TPP (BPJS)</v>
          </cell>
          <cell r="V398" t="str">
            <v>SKPD</v>
          </cell>
          <cell r="W398" t="str">
            <v>NO KPE</v>
          </cell>
          <cell r="X398" t="str">
            <v>noktp</v>
          </cell>
          <cell r="Y398" t="str">
            <v>npwp</v>
          </cell>
          <cell r="Z398" t="str">
            <v>kode gaji</v>
          </cell>
          <cell r="AA398" t="str">
            <v>nuptk</v>
          </cell>
          <cell r="AC398" t="str">
            <v>IWP TPP (BPJS)</v>
          </cell>
          <cell r="AD398" t="str">
            <v>SELISIH</v>
          </cell>
        </row>
        <row r="399">
          <cell r="C399" t="str">
            <v>ISTERI / SUAMI</v>
          </cell>
          <cell r="D399" t="str">
            <v>ANAK</v>
          </cell>
          <cell r="J399" t="str">
            <v>TUKIN</v>
          </cell>
          <cell r="K399" t="str">
            <v>TPP</v>
          </cell>
          <cell r="L399" t="str">
            <v>SERTIFIKASI</v>
          </cell>
          <cell r="M399" t="str">
            <v>TAMSIL</v>
          </cell>
          <cell r="P399" t="str">
            <v>IWP1%</v>
          </cell>
          <cell r="Q399" t="str">
            <v>IWP4%</v>
          </cell>
          <cell r="R399" t="str">
            <v>1% ( sdh dibayar )</v>
          </cell>
          <cell r="S399" t="str">
            <v>IWP4%</v>
          </cell>
          <cell r="T399">
            <v>0.01</v>
          </cell>
          <cell r="U399">
            <v>0.04</v>
          </cell>
          <cell r="AC399">
            <v>0.01</v>
          </cell>
        </row>
        <row r="400">
          <cell r="A400" t="str">
            <v>199101202022212006</v>
          </cell>
          <cell r="B400" t="str">
            <v>FITRIA AYU REZEKI, S.Pd</v>
          </cell>
          <cell r="C400">
            <v>0</v>
          </cell>
          <cell r="D400">
            <v>0</v>
          </cell>
          <cell r="E400">
            <v>2966500</v>
          </cell>
          <cell r="F400">
            <v>0</v>
          </cell>
          <cell r="G400">
            <v>0</v>
          </cell>
          <cell r="H400">
            <v>185000</v>
          </cell>
          <cell r="I400">
            <v>3151500</v>
          </cell>
          <cell r="J400">
            <v>0</v>
          </cell>
          <cell r="K400">
            <v>400000</v>
          </cell>
          <cell r="L400">
            <v>2966500</v>
          </cell>
          <cell r="N400">
            <v>3366500</v>
          </cell>
          <cell r="O400">
            <v>6518000</v>
          </cell>
          <cell r="P400">
            <v>65180</v>
          </cell>
          <cell r="Q400">
            <v>260720</v>
          </cell>
          <cell r="R400">
            <v>31515</v>
          </cell>
          <cell r="S400">
            <v>126060</v>
          </cell>
          <cell r="T400">
            <v>33665</v>
          </cell>
          <cell r="U400">
            <v>134660</v>
          </cell>
          <cell r="V400" t="str">
            <v>SDN BENUA ANYAR 02</v>
          </cell>
          <cell r="W400" t="str">
            <v>0010301142798</v>
          </cell>
          <cell r="X400" t="str">
            <v>6371026001910010</v>
          </cell>
          <cell r="Y400" t="str">
            <v>844733378731000</v>
          </cell>
          <cell r="Z400" t="str">
            <v>T - 01</v>
          </cell>
          <cell r="AA400" t="str">
            <v>4452769670130052</v>
          </cell>
          <cell r="AC400">
            <v>33665</v>
          </cell>
          <cell r="AD400">
            <v>0</v>
          </cell>
        </row>
        <row r="401">
          <cell r="A401" t="str">
            <v>197611262022212003</v>
          </cell>
          <cell r="B401" t="str">
            <v>NURLATIPAH, S.Pd</v>
          </cell>
          <cell r="C401">
            <v>0</v>
          </cell>
          <cell r="D401">
            <v>0</v>
          </cell>
          <cell r="E401">
            <v>2966500</v>
          </cell>
          <cell r="F401">
            <v>0</v>
          </cell>
          <cell r="G401">
            <v>0</v>
          </cell>
          <cell r="H401">
            <v>185000</v>
          </cell>
          <cell r="I401">
            <v>3151500</v>
          </cell>
          <cell r="J401">
            <v>0</v>
          </cell>
          <cell r="K401">
            <v>900000</v>
          </cell>
          <cell r="M401">
            <v>250000</v>
          </cell>
          <cell r="N401">
            <v>1150000</v>
          </cell>
          <cell r="O401">
            <v>4301500</v>
          </cell>
          <cell r="P401">
            <v>43015</v>
          </cell>
          <cell r="Q401">
            <v>172060</v>
          </cell>
          <cell r="R401">
            <v>31515</v>
          </cell>
          <cell r="S401">
            <v>126060</v>
          </cell>
          <cell r="T401">
            <v>11500</v>
          </cell>
          <cell r="U401">
            <v>46000</v>
          </cell>
          <cell r="V401" t="str">
            <v>SDN BENUA ANYAR 03</v>
          </cell>
          <cell r="W401" t="str">
            <v>0010301154648</v>
          </cell>
          <cell r="X401" t="str">
            <v>6371026611760011</v>
          </cell>
          <cell r="Y401" t="str">
            <v>156183998731001</v>
          </cell>
          <cell r="Z401" t="str">
            <v>T - 02</v>
          </cell>
          <cell r="AA401" t="str">
            <v>7452754656300043</v>
          </cell>
          <cell r="AC401">
            <v>11500</v>
          </cell>
          <cell r="AD401">
            <v>0</v>
          </cell>
        </row>
        <row r="402">
          <cell r="A402" t="str">
            <v>198508212022212011</v>
          </cell>
          <cell r="B402" t="str">
            <v>DEWI MEGAWATI, S.Pd</v>
          </cell>
          <cell r="C402">
            <v>1</v>
          </cell>
          <cell r="D402">
            <v>2</v>
          </cell>
          <cell r="E402">
            <v>2966500</v>
          </cell>
          <cell r="F402">
            <v>415310</v>
          </cell>
          <cell r="G402">
            <v>0</v>
          </cell>
          <cell r="H402">
            <v>185000</v>
          </cell>
          <cell r="I402">
            <v>3566810</v>
          </cell>
          <cell r="J402">
            <v>0</v>
          </cell>
          <cell r="K402">
            <v>900000</v>
          </cell>
          <cell r="M402">
            <v>250000</v>
          </cell>
          <cell r="N402">
            <v>1150000</v>
          </cell>
          <cell r="O402">
            <v>4716810</v>
          </cell>
          <cell r="P402">
            <v>47168</v>
          </cell>
          <cell r="Q402">
            <v>188672</v>
          </cell>
          <cell r="R402">
            <v>35668</v>
          </cell>
          <cell r="S402">
            <v>142672</v>
          </cell>
          <cell r="T402">
            <v>11500</v>
          </cell>
          <cell r="U402">
            <v>46000</v>
          </cell>
          <cell r="V402" t="str">
            <v>SDN BENUA ANYAR 04</v>
          </cell>
          <cell r="W402" t="str">
            <v>0320301022637</v>
          </cell>
          <cell r="X402" t="str">
            <v>6371026108850010</v>
          </cell>
          <cell r="Y402" t="str">
            <v>847506748731000</v>
          </cell>
          <cell r="Z402" t="str">
            <v>T - 03</v>
          </cell>
          <cell r="AA402" t="str">
            <v>7153763664130133</v>
          </cell>
          <cell r="AC402">
            <v>11500</v>
          </cell>
          <cell r="AD402">
            <v>0</v>
          </cell>
        </row>
        <row r="403">
          <cell r="A403" t="str">
            <v>199508192022212004</v>
          </cell>
          <cell r="B403" t="str">
            <v>DAMAYANTI, S.Pd</v>
          </cell>
          <cell r="C403">
            <v>0</v>
          </cell>
          <cell r="D403">
            <v>0</v>
          </cell>
          <cell r="E403">
            <v>2966500</v>
          </cell>
          <cell r="F403">
            <v>0</v>
          </cell>
          <cell r="G403">
            <v>0</v>
          </cell>
          <cell r="H403">
            <v>185000</v>
          </cell>
          <cell r="I403">
            <v>3151500</v>
          </cell>
          <cell r="J403">
            <v>0</v>
          </cell>
          <cell r="K403">
            <v>900000</v>
          </cell>
          <cell r="M403">
            <v>250000</v>
          </cell>
          <cell r="N403">
            <v>1150000</v>
          </cell>
          <cell r="O403">
            <v>4301500</v>
          </cell>
          <cell r="P403">
            <v>43015</v>
          </cell>
          <cell r="Q403">
            <v>172060</v>
          </cell>
          <cell r="R403">
            <v>31515</v>
          </cell>
          <cell r="S403">
            <v>126060</v>
          </cell>
          <cell r="T403">
            <v>11500</v>
          </cell>
          <cell r="U403">
            <v>46000</v>
          </cell>
          <cell r="V403" t="str">
            <v>SDN BENUA ANYAR 04</v>
          </cell>
          <cell r="W403" t="str">
            <v>0010301516569</v>
          </cell>
          <cell r="X403" t="str">
            <v>6304055908950001</v>
          </cell>
          <cell r="Y403" t="str">
            <v>847506177731000</v>
          </cell>
          <cell r="Z403" t="str">
            <v>T - 03</v>
          </cell>
          <cell r="AA403" t="str">
            <v>8151773674130003</v>
          </cell>
          <cell r="AC403">
            <v>11500</v>
          </cell>
          <cell r="AD403">
            <v>0</v>
          </cell>
        </row>
        <row r="404">
          <cell r="A404" t="str">
            <v>198001282022212006</v>
          </cell>
          <cell r="B404" t="str">
            <v>MARIATUL KIFTIAH, S.Pd</v>
          </cell>
          <cell r="C404">
            <v>1</v>
          </cell>
          <cell r="D404">
            <v>2</v>
          </cell>
          <cell r="E404">
            <v>2966500</v>
          </cell>
          <cell r="F404">
            <v>415310</v>
          </cell>
          <cell r="G404">
            <v>0</v>
          </cell>
          <cell r="H404">
            <v>185000</v>
          </cell>
          <cell r="I404">
            <v>3566810</v>
          </cell>
          <cell r="J404">
            <v>0</v>
          </cell>
          <cell r="K404">
            <v>900000</v>
          </cell>
          <cell r="M404">
            <v>250000</v>
          </cell>
          <cell r="N404">
            <v>1150000</v>
          </cell>
          <cell r="O404">
            <v>4716810</v>
          </cell>
          <cell r="P404">
            <v>47168</v>
          </cell>
          <cell r="Q404">
            <v>188672</v>
          </cell>
          <cell r="R404">
            <v>35668</v>
          </cell>
          <cell r="S404">
            <v>142672</v>
          </cell>
          <cell r="T404">
            <v>11500</v>
          </cell>
          <cell r="U404">
            <v>46000</v>
          </cell>
          <cell r="V404" t="str">
            <v>SDN BENUA ANYAR 08</v>
          </cell>
          <cell r="W404" t="str">
            <v>0010301151690</v>
          </cell>
          <cell r="X404" t="str">
            <v>6371016801800010</v>
          </cell>
          <cell r="Y404" t="str">
            <v>575642533731000</v>
          </cell>
          <cell r="Z404" t="str">
            <v>T - 04</v>
          </cell>
          <cell r="AA404" t="str">
            <v>0460758659300082</v>
          </cell>
          <cell r="AC404">
            <v>11500</v>
          </cell>
          <cell r="AD404">
            <v>0</v>
          </cell>
        </row>
        <row r="405">
          <cell r="A405" t="str">
            <v>198408022022212016</v>
          </cell>
          <cell r="B405" t="str">
            <v>PUTRI ERNA YULIANTI, S.Pd</v>
          </cell>
          <cell r="C405">
            <v>1</v>
          </cell>
          <cell r="D405">
            <v>2</v>
          </cell>
          <cell r="E405">
            <v>2966500</v>
          </cell>
          <cell r="F405">
            <v>415310</v>
          </cell>
          <cell r="G405">
            <v>0</v>
          </cell>
          <cell r="H405">
            <v>185000</v>
          </cell>
          <cell r="I405">
            <v>3566810</v>
          </cell>
          <cell r="J405">
            <v>0</v>
          </cell>
          <cell r="K405">
            <v>900000</v>
          </cell>
          <cell r="M405">
            <v>250000</v>
          </cell>
          <cell r="N405">
            <v>1150000</v>
          </cell>
          <cell r="O405">
            <v>4716810</v>
          </cell>
          <cell r="P405">
            <v>47168</v>
          </cell>
          <cell r="Q405">
            <v>188672</v>
          </cell>
          <cell r="R405">
            <v>35668</v>
          </cell>
          <cell r="S405">
            <v>142672</v>
          </cell>
          <cell r="T405">
            <v>11500</v>
          </cell>
          <cell r="U405">
            <v>46000</v>
          </cell>
          <cell r="V405" t="str">
            <v>SDN BENUA ANYAR 09</v>
          </cell>
          <cell r="W405" t="str">
            <v>3200582364</v>
          </cell>
          <cell r="X405" t="str">
            <v>6303054208840010</v>
          </cell>
          <cell r="Y405" t="str">
            <v>412793010731000</v>
          </cell>
          <cell r="Z405" t="str">
            <v>T - 05</v>
          </cell>
          <cell r="AA405" t="str">
            <v>0134762663130163</v>
          </cell>
          <cell r="AC405">
            <v>11500</v>
          </cell>
          <cell r="AD405">
            <v>0</v>
          </cell>
        </row>
        <row r="406">
          <cell r="A406" t="str">
            <v>196712172022211002</v>
          </cell>
          <cell r="B406" t="str">
            <v>SUFRIYADIE, S.Pd</v>
          </cell>
          <cell r="C406">
            <v>1</v>
          </cell>
          <cell r="D406">
            <v>1</v>
          </cell>
          <cell r="E406">
            <v>2966500</v>
          </cell>
          <cell r="F406">
            <v>355980</v>
          </cell>
          <cell r="G406">
            <v>0</v>
          </cell>
          <cell r="H406">
            <v>185000</v>
          </cell>
          <cell r="I406">
            <v>3507480</v>
          </cell>
          <cell r="J406">
            <v>0</v>
          </cell>
          <cell r="K406">
            <v>400000</v>
          </cell>
          <cell r="L406">
            <v>2966500</v>
          </cell>
          <cell r="N406">
            <v>3366500</v>
          </cell>
          <cell r="O406">
            <v>6873980</v>
          </cell>
          <cell r="P406">
            <v>68740</v>
          </cell>
          <cell r="Q406">
            <v>274960</v>
          </cell>
          <cell r="R406">
            <v>35075</v>
          </cell>
          <cell r="S406">
            <v>140300</v>
          </cell>
          <cell r="T406">
            <v>33665</v>
          </cell>
          <cell r="U406">
            <v>134660</v>
          </cell>
          <cell r="V406" t="str">
            <v>SDN BENUA ANYAR 10</v>
          </cell>
          <cell r="W406" t="str">
            <v>3200518984</v>
          </cell>
          <cell r="X406" t="str">
            <v>6304051712670002</v>
          </cell>
          <cell r="Y406" t="str">
            <v>165156266731000</v>
          </cell>
          <cell r="Z406" t="str">
            <v>T - 06</v>
          </cell>
          <cell r="AA406" t="str">
            <v>6549745647200023</v>
          </cell>
          <cell r="AC406">
            <v>33665</v>
          </cell>
          <cell r="AD406">
            <v>0</v>
          </cell>
        </row>
        <row r="407">
          <cell r="A407" t="str">
            <v>197804262022212006</v>
          </cell>
          <cell r="B407" t="str">
            <v>ABDALIAH, S.Pd</v>
          </cell>
          <cell r="C407">
            <v>0</v>
          </cell>
          <cell r="D407">
            <v>0</v>
          </cell>
          <cell r="E407">
            <v>2966500</v>
          </cell>
          <cell r="F407">
            <v>0</v>
          </cell>
          <cell r="G407">
            <v>0</v>
          </cell>
          <cell r="H407">
            <v>185000</v>
          </cell>
          <cell r="I407">
            <v>3151500</v>
          </cell>
          <cell r="J407">
            <v>0</v>
          </cell>
          <cell r="K407">
            <v>400000</v>
          </cell>
          <cell r="L407">
            <v>2966500</v>
          </cell>
          <cell r="N407">
            <v>3366500</v>
          </cell>
          <cell r="O407">
            <v>6518000</v>
          </cell>
          <cell r="P407">
            <v>65180</v>
          </cell>
          <cell r="Q407">
            <v>260720</v>
          </cell>
          <cell r="R407">
            <v>31515</v>
          </cell>
          <cell r="S407">
            <v>126060</v>
          </cell>
          <cell r="T407">
            <v>33665</v>
          </cell>
          <cell r="U407">
            <v>134660</v>
          </cell>
          <cell r="V407" t="str">
            <v>SDN BENUA ANYAR 10</v>
          </cell>
          <cell r="W407" t="str">
            <v>3200587846</v>
          </cell>
          <cell r="X407" t="str">
            <v>6303046604780001</v>
          </cell>
          <cell r="Y407" t="str">
            <v>167251115731000</v>
          </cell>
          <cell r="Z407" t="str">
            <v>T - 06</v>
          </cell>
          <cell r="AA407" t="str">
            <v>5758756657300022</v>
          </cell>
          <cell r="AC407">
            <v>33665</v>
          </cell>
          <cell r="AD407">
            <v>0</v>
          </cell>
        </row>
        <row r="408">
          <cell r="A408" t="str">
            <v>199509122022212007</v>
          </cell>
          <cell r="B408" t="str">
            <v>KHAIRUNNISA, S.Pd</v>
          </cell>
          <cell r="C408">
            <v>1</v>
          </cell>
          <cell r="D408">
            <v>1</v>
          </cell>
          <cell r="E408">
            <v>2966500</v>
          </cell>
          <cell r="F408">
            <v>355980</v>
          </cell>
          <cell r="G408">
            <v>0</v>
          </cell>
          <cell r="H408">
            <v>185000</v>
          </cell>
          <cell r="I408">
            <v>3507480</v>
          </cell>
          <cell r="J408">
            <v>0</v>
          </cell>
          <cell r="K408">
            <v>900000</v>
          </cell>
          <cell r="M408">
            <v>250000</v>
          </cell>
          <cell r="N408">
            <v>1150000</v>
          </cell>
          <cell r="O408">
            <v>4657480</v>
          </cell>
          <cell r="P408">
            <v>46575</v>
          </cell>
          <cell r="Q408">
            <v>186300</v>
          </cell>
          <cell r="R408">
            <v>35075</v>
          </cell>
          <cell r="S408">
            <v>140300</v>
          </cell>
          <cell r="T408">
            <v>11500</v>
          </cell>
          <cell r="U408">
            <v>46000</v>
          </cell>
          <cell r="V408" t="str">
            <v>SDN BENUA ANYAR 10</v>
          </cell>
          <cell r="W408" t="str">
            <v>0010301405275</v>
          </cell>
          <cell r="X408" t="str">
            <v>6304035209950001</v>
          </cell>
          <cell r="Y408" t="str">
            <v>820322220731000</v>
          </cell>
          <cell r="Z408" t="str">
            <v>T - 06</v>
          </cell>
          <cell r="AA408" t="str">
            <v>7244773674130003</v>
          </cell>
          <cell r="AC408">
            <v>11500</v>
          </cell>
          <cell r="AD408">
            <v>0</v>
          </cell>
        </row>
        <row r="409">
          <cell r="A409" t="str">
            <v>199604212022212004</v>
          </cell>
          <cell r="B409" t="str">
            <v>ALVINDA DEVIANTI KARTIKA, S.Pd</v>
          </cell>
          <cell r="C409">
            <v>1</v>
          </cell>
          <cell r="D409">
            <v>0</v>
          </cell>
          <cell r="E409">
            <v>2966500</v>
          </cell>
          <cell r="F409">
            <v>296650</v>
          </cell>
          <cell r="G409">
            <v>0</v>
          </cell>
          <cell r="H409">
            <v>185000</v>
          </cell>
          <cell r="I409">
            <v>3448150</v>
          </cell>
          <cell r="J409">
            <v>0</v>
          </cell>
          <cell r="K409">
            <v>900000</v>
          </cell>
          <cell r="M409">
            <v>250000</v>
          </cell>
          <cell r="N409">
            <v>1150000</v>
          </cell>
          <cell r="O409">
            <v>4598150</v>
          </cell>
          <cell r="P409">
            <v>45982</v>
          </cell>
          <cell r="Q409">
            <v>183928</v>
          </cell>
          <cell r="R409">
            <v>34482</v>
          </cell>
          <cell r="S409">
            <v>137928</v>
          </cell>
          <cell r="T409">
            <v>11500</v>
          </cell>
          <cell r="U409">
            <v>46000</v>
          </cell>
          <cell r="V409" t="str">
            <v>SDN BENUA ANYAR 10</v>
          </cell>
          <cell r="W409" t="str">
            <v>3200588265</v>
          </cell>
          <cell r="X409" t="str">
            <v>6301036104960001</v>
          </cell>
          <cell r="Y409" t="str">
            <v>652336884731000</v>
          </cell>
          <cell r="Z409" t="str">
            <v>T - 06</v>
          </cell>
          <cell r="AA409" t="str">
            <v>6753774675230132</v>
          </cell>
          <cell r="AC409">
            <v>11500</v>
          </cell>
          <cell r="AD409">
            <v>0</v>
          </cell>
        </row>
        <row r="410">
          <cell r="A410" t="str">
            <v>197905032022212009</v>
          </cell>
          <cell r="B410" t="str">
            <v>MUZDALIFAH, S.Pd</v>
          </cell>
          <cell r="C410">
            <v>1</v>
          </cell>
          <cell r="D410">
            <v>2</v>
          </cell>
          <cell r="E410">
            <v>2966500</v>
          </cell>
          <cell r="F410">
            <v>415310</v>
          </cell>
          <cell r="G410">
            <v>0</v>
          </cell>
          <cell r="H410">
            <v>185000</v>
          </cell>
          <cell r="I410">
            <v>3566810</v>
          </cell>
          <cell r="J410">
            <v>0</v>
          </cell>
          <cell r="K410">
            <v>400000</v>
          </cell>
          <cell r="L410">
            <v>2966500</v>
          </cell>
          <cell r="N410">
            <v>3366500</v>
          </cell>
          <cell r="O410">
            <v>6933310</v>
          </cell>
          <cell r="P410">
            <v>69333</v>
          </cell>
          <cell r="Q410">
            <v>277332</v>
          </cell>
          <cell r="R410">
            <v>35668</v>
          </cell>
          <cell r="S410">
            <v>142672</v>
          </cell>
          <cell r="T410">
            <v>33665</v>
          </cell>
          <cell r="U410">
            <v>134660</v>
          </cell>
          <cell r="V410" t="str">
            <v>SDN KARANG MEKAR 01</v>
          </cell>
          <cell r="W410" t="str">
            <v>0010301152651</v>
          </cell>
          <cell r="X410" t="str">
            <v>6371014305790011</v>
          </cell>
          <cell r="Y410" t="str">
            <v>156364200731000</v>
          </cell>
          <cell r="Z410" t="str">
            <v>T - 07</v>
          </cell>
          <cell r="AA410" t="str">
            <v>1835757659300032</v>
          </cell>
          <cell r="AC410">
            <v>33665</v>
          </cell>
          <cell r="AD410">
            <v>0</v>
          </cell>
        </row>
        <row r="411">
          <cell r="A411" t="str">
            <v>198101012022212022</v>
          </cell>
          <cell r="B411" t="str">
            <v>SITI AMINAH, S.Pd</v>
          </cell>
          <cell r="C411">
            <v>1</v>
          </cell>
          <cell r="D411">
            <v>2</v>
          </cell>
          <cell r="E411">
            <v>2966500</v>
          </cell>
          <cell r="F411">
            <v>415310</v>
          </cell>
          <cell r="G411">
            <v>0</v>
          </cell>
          <cell r="H411">
            <v>185000</v>
          </cell>
          <cell r="I411">
            <v>3566810</v>
          </cell>
          <cell r="J411">
            <v>0</v>
          </cell>
          <cell r="K411">
            <v>900000</v>
          </cell>
          <cell r="M411">
            <v>250000</v>
          </cell>
          <cell r="N411">
            <v>1150000</v>
          </cell>
          <cell r="O411">
            <v>4716810</v>
          </cell>
          <cell r="P411">
            <v>47168</v>
          </cell>
          <cell r="Q411">
            <v>188672</v>
          </cell>
          <cell r="R411">
            <v>35668</v>
          </cell>
          <cell r="S411">
            <v>142672</v>
          </cell>
          <cell r="T411">
            <v>11500</v>
          </cell>
          <cell r="U411">
            <v>46000</v>
          </cell>
          <cell r="V411" t="str">
            <v>SDN KARANG MEKAR 01</v>
          </cell>
          <cell r="W411" t="str">
            <v>0010301468702</v>
          </cell>
          <cell r="X411" t="str">
            <v>6371034101810020</v>
          </cell>
          <cell r="Y411" t="str">
            <v>156560153731000</v>
          </cell>
          <cell r="Z411" t="str">
            <v>T - 07</v>
          </cell>
          <cell r="AA411" t="str">
            <v>1433759661300052</v>
          </cell>
          <cell r="AC411">
            <v>11500</v>
          </cell>
          <cell r="AD411">
            <v>0</v>
          </cell>
        </row>
        <row r="412">
          <cell r="A412" t="str">
            <v>198204212022211004</v>
          </cell>
          <cell r="B412" t="str">
            <v>MUHAMAD YUDI, S.Pd</v>
          </cell>
          <cell r="C412">
            <v>1</v>
          </cell>
          <cell r="D412">
            <v>2</v>
          </cell>
          <cell r="E412">
            <v>2966500</v>
          </cell>
          <cell r="F412">
            <v>415310</v>
          </cell>
          <cell r="G412">
            <v>0</v>
          </cell>
          <cell r="H412">
            <v>185000</v>
          </cell>
          <cell r="I412">
            <v>3566810</v>
          </cell>
          <cell r="J412">
            <v>0</v>
          </cell>
          <cell r="K412">
            <v>400000</v>
          </cell>
          <cell r="L412">
            <v>2966500</v>
          </cell>
          <cell r="N412">
            <v>3366500</v>
          </cell>
          <cell r="O412">
            <v>6933310</v>
          </cell>
          <cell r="P412">
            <v>69333</v>
          </cell>
          <cell r="Q412">
            <v>277332</v>
          </cell>
          <cell r="R412">
            <v>35668</v>
          </cell>
          <cell r="S412">
            <v>142672</v>
          </cell>
          <cell r="T412">
            <v>33665</v>
          </cell>
          <cell r="U412">
            <v>134660</v>
          </cell>
          <cell r="V412" t="str">
            <v>SDN KARANG MEKAR 01</v>
          </cell>
          <cell r="W412" t="str">
            <v>0160301056535</v>
          </cell>
          <cell r="X412" t="str">
            <v>6303022104820000</v>
          </cell>
          <cell r="Y412" t="str">
            <v>662649060731000</v>
          </cell>
          <cell r="Z412" t="str">
            <v>T - 07</v>
          </cell>
          <cell r="AA412" t="str">
            <v>0753760662200062</v>
          </cell>
          <cell r="AC412">
            <v>33665</v>
          </cell>
          <cell r="AD412">
            <v>0</v>
          </cell>
        </row>
        <row r="413">
          <cell r="A413" t="str">
            <v>198207202022212010</v>
          </cell>
          <cell r="B413" t="str">
            <v>ANISAH, S.Pd</v>
          </cell>
          <cell r="C413">
            <v>1</v>
          </cell>
          <cell r="D413">
            <v>1</v>
          </cell>
          <cell r="E413">
            <v>2966500</v>
          </cell>
          <cell r="F413">
            <v>355980</v>
          </cell>
          <cell r="G413">
            <v>0</v>
          </cell>
          <cell r="H413">
            <v>185000</v>
          </cell>
          <cell r="I413">
            <v>3507480</v>
          </cell>
          <cell r="J413">
            <v>0</v>
          </cell>
          <cell r="K413">
            <v>400000</v>
          </cell>
          <cell r="L413">
            <v>2966500</v>
          </cell>
          <cell r="N413">
            <v>3366500</v>
          </cell>
          <cell r="O413">
            <v>6873980</v>
          </cell>
          <cell r="P413">
            <v>68740</v>
          </cell>
          <cell r="Q413">
            <v>274960</v>
          </cell>
          <cell r="R413">
            <v>35075</v>
          </cell>
          <cell r="S413">
            <v>140300</v>
          </cell>
          <cell r="T413">
            <v>33665</v>
          </cell>
          <cell r="U413">
            <v>134660</v>
          </cell>
          <cell r="V413" t="str">
            <v>SDN KARANG MEKAR 01</v>
          </cell>
          <cell r="W413" t="str">
            <v>0010301154465</v>
          </cell>
          <cell r="X413" t="str">
            <v>6303026007820007</v>
          </cell>
          <cell r="Y413" t="str">
            <v>167179183732000</v>
          </cell>
          <cell r="Z413" t="str">
            <v>T - 07</v>
          </cell>
          <cell r="AA413" t="str">
            <v>3052760661300033</v>
          </cell>
          <cell r="AC413">
            <v>33665</v>
          </cell>
          <cell r="AD413">
            <v>0</v>
          </cell>
        </row>
        <row r="414">
          <cell r="A414" t="str">
            <v>198602212022212013</v>
          </cell>
          <cell r="B414" t="str">
            <v>ANA RIANTI, S.Pd</v>
          </cell>
          <cell r="C414">
            <v>1</v>
          </cell>
          <cell r="D414">
            <v>1</v>
          </cell>
          <cell r="E414">
            <v>2966500</v>
          </cell>
          <cell r="F414">
            <v>355980</v>
          </cell>
          <cell r="G414">
            <v>0</v>
          </cell>
          <cell r="H414">
            <v>185000</v>
          </cell>
          <cell r="I414">
            <v>3507480</v>
          </cell>
          <cell r="J414">
            <v>0</v>
          </cell>
          <cell r="K414">
            <v>400000</v>
          </cell>
          <cell r="L414">
            <v>2966500</v>
          </cell>
          <cell r="N414">
            <v>3366500</v>
          </cell>
          <cell r="O414">
            <v>6873980</v>
          </cell>
          <cell r="P414">
            <v>68740</v>
          </cell>
          <cell r="Q414">
            <v>274960</v>
          </cell>
          <cell r="R414">
            <v>35075</v>
          </cell>
          <cell r="S414">
            <v>140300</v>
          </cell>
          <cell r="T414">
            <v>33665</v>
          </cell>
          <cell r="U414">
            <v>134660</v>
          </cell>
          <cell r="V414" t="str">
            <v>SDN KARANG MEKAR 01</v>
          </cell>
          <cell r="W414" t="str">
            <v>0010301154075</v>
          </cell>
          <cell r="X414" t="str">
            <v>6371026102860003</v>
          </cell>
          <cell r="Y414" t="str">
            <v>156364184731000</v>
          </cell>
          <cell r="Z414" t="str">
            <v>T - 07</v>
          </cell>
          <cell r="AA414" t="str">
            <v>3553764665300022</v>
          </cell>
          <cell r="AC414">
            <v>33665</v>
          </cell>
          <cell r="AD414">
            <v>0</v>
          </cell>
        </row>
        <row r="415">
          <cell r="A415" t="str">
            <v>199104112022212009</v>
          </cell>
          <cell r="B415" t="str">
            <v>PURNAMA SARI RAMADHAN, S.Pd</v>
          </cell>
          <cell r="C415">
            <v>1</v>
          </cell>
          <cell r="D415">
            <v>1</v>
          </cell>
          <cell r="E415">
            <v>2966500</v>
          </cell>
          <cell r="F415">
            <v>355980</v>
          </cell>
          <cell r="G415">
            <v>0</v>
          </cell>
          <cell r="H415">
            <v>185000</v>
          </cell>
          <cell r="I415">
            <v>3507480</v>
          </cell>
          <cell r="J415">
            <v>0</v>
          </cell>
          <cell r="K415">
            <v>900000</v>
          </cell>
          <cell r="M415">
            <v>250000</v>
          </cell>
          <cell r="N415">
            <v>1150000</v>
          </cell>
          <cell r="O415">
            <v>4657480</v>
          </cell>
          <cell r="P415">
            <v>46575</v>
          </cell>
          <cell r="Q415">
            <v>186300</v>
          </cell>
          <cell r="R415">
            <v>35075</v>
          </cell>
          <cell r="S415">
            <v>140300</v>
          </cell>
          <cell r="T415">
            <v>11500</v>
          </cell>
          <cell r="U415">
            <v>46000</v>
          </cell>
          <cell r="V415" t="str">
            <v>SDN KARANG MEKAR 01</v>
          </cell>
          <cell r="W415" t="str">
            <v>3200506889</v>
          </cell>
          <cell r="X415" t="str">
            <v>6371015104910005</v>
          </cell>
          <cell r="Y415" t="str">
            <v>638282400731000</v>
          </cell>
          <cell r="Z415" t="str">
            <v>T - 07</v>
          </cell>
          <cell r="AA415" t="str">
            <v>8743769670130072</v>
          </cell>
          <cell r="AC415">
            <v>11500</v>
          </cell>
          <cell r="AD415">
            <v>0</v>
          </cell>
        </row>
        <row r="416">
          <cell r="A416" t="str">
            <v>199405172022212003</v>
          </cell>
          <cell r="B416" t="str">
            <v>EFRIANA, S.Pd.</v>
          </cell>
          <cell r="C416">
            <v>0</v>
          </cell>
          <cell r="D416">
            <v>0</v>
          </cell>
          <cell r="E416">
            <v>2966500</v>
          </cell>
          <cell r="F416">
            <v>0</v>
          </cell>
          <cell r="G416">
            <v>0</v>
          </cell>
          <cell r="H416">
            <v>185000</v>
          </cell>
          <cell r="I416">
            <v>3151500</v>
          </cell>
          <cell r="J416">
            <v>0</v>
          </cell>
          <cell r="K416">
            <v>900000</v>
          </cell>
          <cell r="M416">
            <v>250000</v>
          </cell>
          <cell r="N416">
            <v>1150000</v>
          </cell>
          <cell r="O416">
            <v>4301500</v>
          </cell>
          <cell r="P416">
            <v>43015</v>
          </cell>
          <cell r="Q416">
            <v>172060</v>
          </cell>
          <cell r="R416">
            <v>31515</v>
          </cell>
          <cell r="S416">
            <v>126060</v>
          </cell>
          <cell r="T416">
            <v>11500</v>
          </cell>
          <cell r="U416">
            <v>46000</v>
          </cell>
          <cell r="V416" t="str">
            <v>SDN KARANG MEKAR 01</v>
          </cell>
          <cell r="W416" t="str">
            <v>0010301464157</v>
          </cell>
          <cell r="X416" t="str">
            <v>6371055705940003</v>
          </cell>
          <cell r="Y416" t="str">
            <v>813695533731000</v>
          </cell>
          <cell r="Z416" t="str">
            <v>T - 07</v>
          </cell>
          <cell r="AA416" t="str">
            <v>5849772673130012</v>
          </cell>
          <cell r="AC416">
            <v>11500</v>
          </cell>
          <cell r="AD416">
            <v>0</v>
          </cell>
        </row>
        <row r="417">
          <cell r="A417" t="str">
            <v>199406062022212008</v>
          </cell>
          <cell r="B417" t="str">
            <v>DZUWAIRIYAH, S.Pd</v>
          </cell>
          <cell r="C417">
            <v>0</v>
          </cell>
          <cell r="D417">
            <v>0</v>
          </cell>
          <cell r="E417">
            <v>2966500</v>
          </cell>
          <cell r="F417">
            <v>0</v>
          </cell>
          <cell r="G417">
            <v>0</v>
          </cell>
          <cell r="H417">
            <v>185000</v>
          </cell>
          <cell r="I417">
            <v>3151500</v>
          </cell>
          <cell r="J417">
            <v>0</v>
          </cell>
          <cell r="K417">
            <v>900000</v>
          </cell>
          <cell r="M417">
            <v>250000</v>
          </cell>
          <cell r="N417">
            <v>1150000</v>
          </cell>
          <cell r="O417">
            <v>4301500</v>
          </cell>
          <cell r="P417">
            <v>43015</v>
          </cell>
          <cell r="Q417">
            <v>172060</v>
          </cell>
          <cell r="R417">
            <v>31515</v>
          </cell>
          <cell r="S417">
            <v>126060</v>
          </cell>
          <cell r="T417">
            <v>11500</v>
          </cell>
          <cell r="U417">
            <v>46000</v>
          </cell>
          <cell r="V417" t="str">
            <v>SDN KARANG MEKAR 01</v>
          </cell>
          <cell r="W417" t="str">
            <v>0010301464140</v>
          </cell>
          <cell r="X417" t="str">
            <v>6371044606940012</v>
          </cell>
          <cell r="Y417" t="str">
            <v>813568672731000</v>
          </cell>
          <cell r="Z417" t="str">
            <v>T - 07</v>
          </cell>
          <cell r="AA417" t="str">
            <v>8938772673130022</v>
          </cell>
          <cell r="AC417">
            <v>11500</v>
          </cell>
          <cell r="AD417">
            <v>0</v>
          </cell>
        </row>
        <row r="418">
          <cell r="A418" t="str">
            <v>199506282022212004</v>
          </cell>
          <cell r="B418" t="str">
            <v>FATHUL JANNAH, S.Pd</v>
          </cell>
          <cell r="C418">
            <v>1</v>
          </cell>
          <cell r="D418">
            <v>0</v>
          </cell>
          <cell r="E418">
            <v>2966500</v>
          </cell>
          <cell r="F418">
            <v>296650</v>
          </cell>
          <cell r="G418">
            <v>0</v>
          </cell>
          <cell r="H418">
            <v>185000</v>
          </cell>
          <cell r="I418">
            <v>3448150</v>
          </cell>
          <cell r="J418">
            <v>0</v>
          </cell>
          <cell r="K418">
            <v>900000</v>
          </cell>
          <cell r="M418">
            <v>250000</v>
          </cell>
          <cell r="N418">
            <v>1150000</v>
          </cell>
          <cell r="O418">
            <v>4598150</v>
          </cell>
          <cell r="P418">
            <v>45982</v>
          </cell>
          <cell r="Q418">
            <v>183928</v>
          </cell>
          <cell r="R418">
            <v>34482</v>
          </cell>
          <cell r="S418">
            <v>137928</v>
          </cell>
          <cell r="T418">
            <v>11500</v>
          </cell>
          <cell r="U418">
            <v>46000</v>
          </cell>
          <cell r="V418" t="str">
            <v>SDN KARANG MEKAR 01</v>
          </cell>
          <cell r="W418" t="str">
            <v>3200522736</v>
          </cell>
          <cell r="X418" t="str">
            <v>6371016806950010</v>
          </cell>
          <cell r="Y418" t="str">
            <v>650265200731000</v>
          </cell>
          <cell r="Z418" t="str">
            <v>T - 07</v>
          </cell>
          <cell r="AA418" t="str">
            <v>8960773674230132</v>
          </cell>
          <cell r="AC418">
            <v>11500</v>
          </cell>
          <cell r="AD418">
            <v>0</v>
          </cell>
        </row>
        <row r="419">
          <cell r="A419" t="str">
            <v>199511152022212002</v>
          </cell>
          <cell r="B419" t="str">
            <v>NISA FITRIANI, S.Pd</v>
          </cell>
          <cell r="C419">
            <v>0</v>
          </cell>
          <cell r="D419">
            <v>0</v>
          </cell>
          <cell r="E419">
            <v>2966500</v>
          </cell>
          <cell r="F419">
            <v>0</v>
          </cell>
          <cell r="G419">
            <v>0</v>
          </cell>
          <cell r="H419">
            <v>185000</v>
          </cell>
          <cell r="I419">
            <v>3151500</v>
          </cell>
          <cell r="J419">
            <v>0</v>
          </cell>
          <cell r="K419">
            <v>900000</v>
          </cell>
          <cell r="M419">
            <v>250000</v>
          </cell>
          <cell r="N419">
            <v>1150000</v>
          </cell>
          <cell r="O419">
            <v>4301500</v>
          </cell>
          <cell r="P419">
            <v>43015</v>
          </cell>
          <cell r="Q419">
            <v>172060</v>
          </cell>
          <cell r="R419">
            <v>31515</v>
          </cell>
          <cell r="S419">
            <v>126060</v>
          </cell>
          <cell r="T419">
            <v>11500</v>
          </cell>
          <cell r="U419">
            <v>46000</v>
          </cell>
          <cell r="V419" t="str">
            <v>SDN KARANG MEKAR 01</v>
          </cell>
          <cell r="W419" t="str">
            <v>3200520091</v>
          </cell>
          <cell r="X419" t="str">
            <v>6303035511950001</v>
          </cell>
          <cell r="Y419" t="str">
            <v>635320146732000</v>
          </cell>
          <cell r="Z419" t="str">
            <v>T - 07</v>
          </cell>
          <cell r="AA419" t="str">
            <v>1447773674230153</v>
          </cell>
          <cell r="AC419">
            <v>11500</v>
          </cell>
          <cell r="AD419">
            <v>0</v>
          </cell>
        </row>
        <row r="420">
          <cell r="A420" t="str">
            <v>199605122022212003</v>
          </cell>
          <cell r="B420" t="str">
            <v>MAYLIA TRI AUDINA, S.Pd</v>
          </cell>
          <cell r="C420">
            <v>0</v>
          </cell>
          <cell r="D420">
            <v>0</v>
          </cell>
          <cell r="E420">
            <v>2966500</v>
          </cell>
          <cell r="F420">
            <v>0</v>
          </cell>
          <cell r="G420">
            <v>0</v>
          </cell>
          <cell r="H420">
            <v>185000</v>
          </cell>
          <cell r="I420">
            <v>3151500</v>
          </cell>
          <cell r="J420">
            <v>0</v>
          </cell>
          <cell r="K420">
            <v>900000</v>
          </cell>
          <cell r="M420">
            <v>250000</v>
          </cell>
          <cell r="N420">
            <v>1150000</v>
          </cell>
          <cell r="O420">
            <v>4301500</v>
          </cell>
          <cell r="P420">
            <v>43015</v>
          </cell>
          <cell r="Q420">
            <v>172060</v>
          </cell>
          <cell r="R420">
            <v>31515</v>
          </cell>
          <cell r="S420">
            <v>126060</v>
          </cell>
          <cell r="T420">
            <v>11500</v>
          </cell>
          <cell r="U420">
            <v>46000</v>
          </cell>
          <cell r="V420" t="str">
            <v>SDN KARANG MEKAR 01</v>
          </cell>
          <cell r="W420" t="str">
            <v>3200517775</v>
          </cell>
          <cell r="X420" t="str">
            <v>6371055205960005</v>
          </cell>
          <cell r="Y420" t="str">
            <v>650466345731000</v>
          </cell>
          <cell r="Z420" t="str">
            <v>T - 07</v>
          </cell>
          <cell r="AA420" t="str">
            <v>3844774675230112</v>
          </cell>
          <cell r="AC420">
            <v>11500</v>
          </cell>
          <cell r="AD420">
            <v>0</v>
          </cell>
        </row>
        <row r="421">
          <cell r="A421" t="str">
            <v>199807162022212002</v>
          </cell>
          <cell r="B421" t="str">
            <v>SALASIAH, S. Pd</v>
          </cell>
          <cell r="C421">
            <v>0</v>
          </cell>
          <cell r="D421">
            <v>0</v>
          </cell>
          <cell r="E421">
            <v>2966500</v>
          </cell>
          <cell r="F421">
            <v>0</v>
          </cell>
          <cell r="G421">
            <v>0</v>
          </cell>
          <cell r="H421">
            <v>185000</v>
          </cell>
          <cell r="I421">
            <v>3151500</v>
          </cell>
          <cell r="J421">
            <v>0</v>
          </cell>
          <cell r="K421">
            <v>900000</v>
          </cell>
          <cell r="M421">
            <v>250000</v>
          </cell>
          <cell r="N421">
            <v>1150000</v>
          </cell>
          <cell r="O421">
            <v>4301500</v>
          </cell>
          <cell r="P421">
            <v>43015</v>
          </cell>
          <cell r="Q421">
            <v>172060</v>
          </cell>
          <cell r="R421">
            <v>31515</v>
          </cell>
          <cell r="S421">
            <v>126060</v>
          </cell>
          <cell r="T421">
            <v>11500</v>
          </cell>
          <cell r="U421">
            <v>46000</v>
          </cell>
          <cell r="V421" t="str">
            <v>SDN KARANG MEKAR 01</v>
          </cell>
          <cell r="W421" t="str">
            <v>3200520288</v>
          </cell>
          <cell r="X421" t="str">
            <v>6371014507970010</v>
          </cell>
          <cell r="Y421" t="str">
            <v>852159631731000</v>
          </cell>
          <cell r="Z421" t="str">
            <v>T - 07</v>
          </cell>
          <cell r="AA421" t="str">
            <v>7048776677230013</v>
          </cell>
          <cell r="AC421">
            <v>11500</v>
          </cell>
          <cell r="AD421">
            <v>0</v>
          </cell>
        </row>
        <row r="422">
          <cell r="A422" t="str">
            <v>198701232022212008</v>
          </cell>
          <cell r="B422" t="str">
            <v>SITI RAUDHAH, S.Pd</v>
          </cell>
          <cell r="C422">
            <v>1</v>
          </cell>
          <cell r="D422">
            <v>1</v>
          </cell>
          <cell r="E422">
            <v>2966500</v>
          </cell>
          <cell r="F422">
            <v>355980</v>
          </cell>
          <cell r="G422">
            <v>0</v>
          </cell>
          <cell r="H422">
            <v>185000</v>
          </cell>
          <cell r="I422">
            <v>3507480</v>
          </cell>
          <cell r="J422">
            <v>0</v>
          </cell>
          <cell r="K422">
            <v>900000</v>
          </cell>
          <cell r="M422">
            <v>250000</v>
          </cell>
          <cell r="N422">
            <v>1150000</v>
          </cell>
          <cell r="O422">
            <v>4657480</v>
          </cell>
          <cell r="P422">
            <v>46575</v>
          </cell>
          <cell r="Q422">
            <v>186300</v>
          </cell>
          <cell r="R422">
            <v>35075</v>
          </cell>
          <cell r="S422">
            <v>140300</v>
          </cell>
          <cell r="T422">
            <v>11500</v>
          </cell>
          <cell r="U422">
            <v>46000</v>
          </cell>
          <cell r="V422" t="str">
            <v>SDN KARANG MEKAR 04</v>
          </cell>
          <cell r="W422" t="str">
            <v>0010301152152</v>
          </cell>
          <cell r="X422" t="str">
            <v>6371026301870004</v>
          </cell>
          <cell r="Y422" t="str">
            <v>847786126731000</v>
          </cell>
          <cell r="Z422" t="str">
            <v>T - 10</v>
          </cell>
          <cell r="AA422" t="str">
            <v>0455765666130132</v>
          </cell>
          <cell r="AC422">
            <v>11500</v>
          </cell>
          <cell r="AD422">
            <v>0</v>
          </cell>
        </row>
        <row r="423">
          <cell r="A423" t="str">
            <v>199203082022212006</v>
          </cell>
          <cell r="B423" t="str">
            <v>RINA ARIYANI, S.Mat</v>
          </cell>
          <cell r="C423">
            <v>0</v>
          </cell>
          <cell r="D423">
            <v>0</v>
          </cell>
          <cell r="E423">
            <v>2966500</v>
          </cell>
          <cell r="F423">
            <v>0</v>
          </cell>
          <cell r="G423">
            <v>0</v>
          </cell>
          <cell r="H423">
            <v>185000</v>
          </cell>
          <cell r="I423">
            <v>3151500</v>
          </cell>
          <cell r="J423">
            <v>0</v>
          </cell>
          <cell r="K423">
            <v>900000</v>
          </cell>
          <cell r="M423">
            <v>250000</v>
          </cell>
          <cell r="N423">
            <v>1150000</v>
          </cell>
          <cell r="O423">
            <v>4301500</v>
          </cell>
          <cell r="P423">
            <v>43015</v>
          </cell>
          <cell r="Q423">
            <v>172060</v>
          </cell>
          <cell r="R423">
            <v>31515</v>
          </cell>
          <cell r="S423">
            <v>126060</v>
          </cell>
          <cell r="T423">
            <v>11500</v>
          </cell>
          <cell r="U423">
            <v>46000</v>
          </cell>
          <cell r="V423" t="str">
            <v>SDN KARANG MEKAR 04</v>
          </cell>
          <cell r="W423" t="str">
            <v>0010301145181</v>
          </cell>
          <cell r="X423" t="str">
            <v>6371024803920003</v>
          </cell>
          <cell r="Y423" t="str">
            <v>844885384731000</v>
          </cell>
          <cell r="Z423" t="str">
            <v>T - 10</v>
          </cell>
          <cell r="AA423" t="str">
            <v>6640770671130042</v>
          </cell>
          <cell r="AC423">
            <v>11500</v>
          </cell>
          <cell r="AD423">
            <v>0</v>
          </cell>
        </row>
        <row r="424">
          <cell r="A424" t="str">
            <v>199209072022212008</v>
          </cell>
          <cell r="B424" t="str">
            <v>NOR RIZKA, S.Pd</v>
          </cell>
          <cell r="C424">
            <v>1</v>
          </cell>
          <cell r="D424">
            <v>1</v>
          </cell>
          <cell r="E424">
            <v>2966500</v>
          </cell>
          <cell r="F424">
            <v>355980</v>
          </cell>
          <cell r="G424">
            <v>0</v>
          </cell>
          <cell r="H424">
            <v>185000</v>
          </cell>
          <cell r="I424">
            <v>3507480</v>
          </cell>
          <cell r="J424">
            <v>0</v>
          </cell>
          <cell r="K424">
            <v>900000</v>
          </cell>
          <cell r="M424">
            <v>250000</v>
          </cell>
          <cell r="N424">
            <v>1150000</v>
          </cell>
          <cell r="O424">
            <v>4657480</v>
          </cell>
          <cell r="P424">
            <v>46575</v>
          </cell>
          <cell r="Q424">
            <v>186300</v>
          </cell>
          <cell r="R424">
            <v>35075</v>
          </cell>
          <cell r="S424">
            <v>140300</v>
          </cell>
          <cell r="T424">
            <v>11500</v>
          </cell>
          <cell r="U424">
            <v>46000</v>
          </cell>
          <cell r="V424" t="str">
            <v>SDN KARANG MEKAR 04</v>
          </cell>
          <cell r="W424" t="str">
            <v>0010301151498</v>
          </cell>
          <cell r="X424" t="str">
            <v>6371034709920006</v>
          </cell>
          <cell r="Y424" t="str">
            <v>845585099731000</v>
          </cell>
          <cell r="Z424" t="str">
            <v>T - 10</v>
          </cell>
          <cell r="AA424" t="str">
            <v>1239770671130043</v>
          </cell>
          <cell r="AC424">
            <v>11500</v>
          </cell>
          <cell r="AD424">
            <v>0</v>
          </cell>
        </row>
        <row r="425">
          <cell r="A425" t="str">
            <v>199406012022211004</v>
          </cell>
          <cell r="B425" t="str">
            <v>MUHAMMAD ZAKARIA, S.Pd</v>
          </cell>
          <cell r="C425">
            <v>0</v>
          </cell>
          <cell r="D425">
            <v>0</v>
          </cell>
          <cell r="E425">
            <v>2966500</v>
          </cell>
          <cell r="F425">
            <v>0</v>
          </cell>
          <cell r="G425">
            <v>0</v>
          </cell>
          <cell r="H425">
            <v>185000</v>
          </cell>
          <cell r="I425">
            <v>3151500</v>
          </cell>
          <cell r="J425">
            <v>0</v>
          </cell>
          <cell r="K425">
            <v>900000</v>
          </cell>
          <cell r="M425">
            <v>250000</v>
          </cell>
          <cell r="N425">
            <v>1150000</v>
          </cell>
          <cell r="O425">
            <v>4301500</v>
          </cell>
          <cell r="P425">
            <v>43015</v>
          </cell>
          <cell r="Q425">
            <v>172060</v>
          </cell>
          <cell r="R425">
            <v>31515</v>
          </cell>
          <cell r="S425">
            <v>126060</v>
          </cell>
          <cell r="T425">
            <v>11500</v>
          </cell>
          <cell r="U425">
            <v>46000</v>
          </cell>
          <cell r="V425" t="str">
            <v>SDN KARANG MEKAR 04</v>
          </cell>
          <cell r="W425" t="str">
            <v>0160301055948</v>
          </cell>
          <cell r="X425" t="str">
            <v>6371010106940016</v>
          </cell>
          <cell r="Y425" t="str">
            <v>937524650736000</v>
          </cell>
          <cell r="Z425" t="str">
            <v>T - 10</v>
          </cell>
          <cell r="AA425" t="str">
            <v>3933772673130012</v>
          </cell>
          <cell r="AC425">
            <v>11500</v>
          </cell>
          <cell r="AD425">
            <v>0</v>
          </cell>
        </row>
        <row r="426">
          <cell r="A426" t="str">
            <v>198202242022212013</v>
          </cell>
          <cell r="B426" t="str">
            <v>HENY KUSUMA WARDHANI, S.Pd</v>
          </cell>
          <cell r="C426">
            <v>0</v>
          </cell>
          <cell r="D426">
            <v>0</v>
          </cell>
          <cell r="E426">
            <v>2966500</v>
          </cell>
          <cell r="F426">
            <v>0</v>
          </cell>
          <cell r="G426">
            <v>0</v>
          </cell>
          <cell r="H426">
            <v>185000</v>
          </cell>
          <cell r="I426">
            <v>3151500</v>
          </cell>
          <cell r="J426">
            <v>0</v>
          </cell>
          <cell r="K426">
            <v>900000</v>
          </cell>
          <cell r="M426">
            <v>250000</v>
          </cell>
          <cell r="N426">
            <v>1150000</v>
          </cell>
          <cell r="O426">
            <v>4301500</v>
          </cell>
          <cell r="P426">
            <v>43015</v>
          </cell>
          <cell r="Q426">
            <v>172060</v>
          </cell>
          <cell r="R426">
            <v>31515</v>
          </cell>
          <cell r="S426">
            <v>126060</v>
          </cell>
          <cell r="T426">
            <v>11500</v>
          </cell>
          <cell r="U426">
            <v>46000</v>
          </cell>
          <cell r="V426" t="str">
            <v>SDN KARANG MEKAR 05</v>
          </cell>
          <cell r="W426" t="str">
            <v>0010301155138</v>
          </cell>
          <cell r="X426" t="str">
            <v>6371036402820007</v>
          </cell>
          <cell r="Y426" t="str">
            <v>167252287731000</v>
          </cell>
          <cell r="Z426" t="str">
            <v>T - 11</v>
          </cell>
          <cell r="AA426" t="str">
            <v>7556760661130152</v>
          </cell>
          <cell r="AC426">
            <v>11500</v>
          </cell>
          <cell r="AD426">
            <v>0</v>
          </cell>
        </row>
        <row r="427">
          <cell r="A427" t="str">
            <v>198501202022212015</v>
          </cell>
          <cell r="B427" t="str">
            <v>SRI HARTATI, S.Pd.</v>
          </cell>
          <cell r="C427">
            <v>1</v>
          </cell>
          <cell r="D427">
            <v>2</v>
          </cell>
          <cell r="E427">
            <v>2966500</v>
          </cell>
          <cell r="F427">
            <v>415310</v>
          </cell>
          <cell r="G427">
            <v>0</v>
          </cell>
          <cell r="H427">
            <v>185000</v>
          </cell>
          <cell r="I427">
            <v>3566810</v>
          </cell>
          <cell r="J427">
            <v>0</v>
          </cell>
          <cell r="K427">
            <v>900000</v>
          </cell>
          <cell r="M427">
            <v>250000</v>
          </cell>
          <cell r="N427">
            <v>1150000</v>
          </cell>
          <cell r="O427">
            <v>4716810</v>
          </cell>
          <cell r="P427">
            <v>47168</v>
          </cell>
          <cell r="Q427">
            <v>188672</v>
          </cell>
          <cell r="R427">
            <v>35668</v>
          </cell>
          <cell r="S427">
            <v>142672</v>
          </cell>
          <cell r="T427">
            <v>11500</v>
          </cell>
          <cell r="U427">
            <v>46000</v>
          </cell>
          <cell r="V427" t="str">
            <v>SDN KARANG MEKAR 05</v>
          </cell>
          <cell r="W427" t="str">
            <v>0010301155329</v>
          </cell>
          <cell r="X427" t="str">
            <v>6371056001850011</v>
          </cell>
          <cell r="Y427" t="str">
            <v>156363921731000</v>
          </cell>
          <cell r="Z427" t="str">
            <v>T - 11</v>
          </cell>
          <cell r="AA427" t="str">
            <v>4452763663300002</v>
          </cell>
          <cell r="AC427">
            <v>11500</v>
          </cell>
          <cell r="AD427">
            <v>0</v>
          </cell>
        </row>
        <row r="428">
          <cell r="A428" t="str">
            <v>198901232022212006</v>
          </cell>
          <cell r="B428" t="str">
            <v>ROHANA, S.Pd</v>
          </cell>
          <cell r="C428">
            <v>1</v>
          </cell>
          <cell r="D428">
            <v>1</v>
          </cell>
          <cell r="E428">
            <v>2966500</v>
          </cell>
          <cell r="F428">
            <v>355980</v>
          </cell>
          <cell r="G428">
            <v>0</v>
          </cell>
          <cell r="H428">
            <v>185000</v>
          </cell>
          <cell r="I428">
            <v>3507480</v>
          </cell>
          <cell r="J428">
            <v>0</v>
          </cell>
          <cell r="K428">
            <v>900000</v>
          </cell>
          <cell r="M428">
            <v>250000</v>
          </cell>
          <cell r="N428">
            <v>1150000</v>
          </cell>
          <cell r="O428">
            <v>4657480</v>
          </cell>
          <cell r="P428">
            <v>46575</v>
          </cell>
          <cell r="Q428">
            <v>186300</v>
          </cell>
          <cell r="R428">
            <v>35075</v>
          </cell>
          <cell r="S428">
            <v>140300</v>
          </cell>
          <cell r="T428">
            <v>11500</v>
          </cell>
          <cell r="U428">
            <v>46000</v>
          </cell>
          <cell r="V428" t="str">
            <v>SDN KARANG MEKAR 05</v>
          </cell>
          <cell r="W428" t="str">
            <v>0010301155293</v>
          </cell>
          <cell r="X428" t="str">
            <v>6371056301890004</v>
          </cell>
          <cell r="Y428" t="str">
            <v>844028233731000</v>
          </cell>
          <cell r="Z428" t="str">
            <v>T - 11</v>
          </cell>
          <cell r="AA428" t="str">
            <v>1455767668130093</v>
          </cell>
          <cell r="AC428">
            <v>11500</v>
          </cell>
          <cell r="AD428">
            <v>0</v>
          </cell>
        </row>
        <row r="429">
          <cell r="A429" t="str">
            <v>199007302022212008</v>
          </cell>
          <cell r="B429" t="str">
            <v>KHAIRUNNISA, S.Pd</v>
          </cell>
          <cell r="C429">
            <v>1</v>
          </cell>
          <cell r="D429">
            <v>2</v>
          </cell>
          <cell r="E429">
            <v>2966500</v>
          </cell>
          <cell r="F429">
            <v>415310</v>
          </cell>
          <cell r="G429">
            <v>0</v>
          </cell>
          <cell r="H429">
            <v>185000</v>
          </cell>
          <cell r="I429">
            <v>3566810</v>
          </cell>
          <cell r="J429">
            <v>0</v>
          </cell>
          <cell r="K429">
            <v>900000</v>
          </cell>
          <cell r="M429">
            <v>250000</v>
          </cell>
          <cell r="N429">
            <v>1150000</v>
          </cell>
          <cell r="O429">
            <v>4716810</v>
          </cell>
          <cell r="P429">
            <v>47168</v>
          </cell>
          <cell r="Q429">
            <v>188672</v>
          </cell>
          <cell r="R429">
            <v>35668</v>
          </cell>
          <cell r="S429">
            <v>142672</v>
          </cell>
          <cell r="T429">
            <v>11500</v>
          </cell>
          <cell r="U429">
            <v>46000</v>
          </cell>
          <cell r="V429" t="str">
            <v>SDN KARANG MEKAR 05</v>
          </cell>
          <cell r="W429" t="str">
            <v>0320301022580</v>
          </cell>
          <cell r="X429" t="str">
            <v>6371027007900011</v>
          </cell>
          <cell r="Y429" t="str">
            <v>164659286731000</v>
          </cell>
          <cell r="Z429" t="str">
            <v>T - 11</v>
          </cell>
          <cell r="AA429" t="str">
            <v>8062768669130093</v>
          </cell>
          <cell r="AC429">
            <v>11500</v>
          </cell>
          <cell r="AD429">
            <v>0</v>
          </cell>
        </row>
        <row r="430">
          <cell r="A430" t="str">
            <v>199111282022212006</v>
          </cell>
          <cell r="B430" t="str">
            <v>BRINDA NOVILDA ARISCA, S.Pd</v>
          </cell>
          <cell r="C430">
            <v>1</v>
          </cell>
          <cell r="D430">
            <v>2</v>
          </cell>
          <cell r="E430">
            <v>2966500</v>
          </cell>
          <cell r="F430">
            <v>415310</v>
          </cell>
          <cell r="G430">
            <v>0</v>
          </cell>
          <cell r="H430">
            <v>185000</v>
          </cell>
          <cell r="I430">
            <v>3566810</v>
          </cell>
          <cell r="J430">
            <v>0</v>
          </cell>
          <cell r="K430">
            <v>400000</v>
          </cell>
          <cell r="L430">
            <v>2966500</v>
          </cell>
          <cell r="N430">
            <v>3366500</v>
          </cell>
          <cell r="O430">
            <v>6933310</v>
          </cell>
          <cell r="P430">
            <v>69333</v>
          </cell>
          <cell r="Q430">
            <v>277332</v>
          </cell>
          <cell r="R430">
            <v>35668</v>
          </cell>
          <cell r="S430">
            <v>142672</v>
          </cell>
          <cell r="T430">
            <v>33665</v>
          </cell>
          <cell r="U430">
            <v>134660</v>
          </cell>
          <cell r="V430" t="str">
            <v>SDN KARANG MEKAR 05</v>
          </cell>
          <cell r="W430" t="str">
            <v>0010301424062</v>
          </cell>
          <cell r="X430" t="str">
            <v>6371056811910006</v>
          </cell>
          <cell r="Y430" t="str">
            <v>902149806731000</v>
          </cell>
          <cell r="Z430" t="str">
            <v>T - 11</v>
          </cell>
          <cell r="AA430" t="str">
            <v>8460769670130063</v>
          </cell>
          <cell r="AC430">
            <v>33665</v>
          </cell>
          <cell r="AD430">
            <v>0</v>
          </cell>
        </row>
        <row r="431">
          <cell r="A431" t="str">
            <v>199303012022212007</v>
          </cell>
          <cell r="B431" t="str">
            <v>MARIYATUL, S.Pd</v>
          </cell>
          <cell r="C431">
            <v>1</v>
          </cell>
          <cell r="D431">
            <v>2</v>
          </cell>
          <cell r="E431">
            <v>2966500</v>
          </cell>
          <cell r="F431">
            <v>415310</v>
          </cell>
          <cell r="G431">
            <v>0</v>
          </cell>
          <cell r="H431">
            <v>185000</v>
          </cell>
          <cell r="I431">
            <v>3566810</v>
          </cell>
          <cell r="J431">
            <v>0</v>
          </cell>
          <cell r="K431">
            <v>900000</v>
          </cell>
          <cell r="M431">
            <v>250000</v>
          </cell>
          <cell r="N431">
            <v>1150000</v>
          </cell>
          <cell r="O431">
            <v>4716810</v>
          </cell>
          <cell r="P431">
            <v>47168</v>
          </cell>
          <cell r="Q431">
            <v>188672</v>
          </cell>
          <cell r="R431">
            <v>35668</v>
          </cell>
          <cell r="S431">
            <v>142672</v>
          </cell>
          <cell r="T431">
            <v>11500</v>
          </cell>
          <cell r="U431">
            <v>46000</v>
          </cell>
          <cell r="V431" t="str">
            <v>SDN KARANG MEKAR 05</v>
          </cell>
          <cell r="W431" t="str">
            <v>0010301155312</v>
          </cell>
          <cell r="X431" t="str">
            <v>6304044103930001</v>
          </cell>
          <cell r="Y431" t="str">
            <v>742000540731000</v>
          </cell>
          <cell r="Z431" t="str">
            <v>T - 11</v>
          </cell>
          <cell r="AA431" t="str">
            <v>6633771673130042</v>
          </cell>
          <cell r="AC431">
            <v>11500</v>
          </cell>
          <cell r="AD431">
            <v>0</v>
          </cell>
        </row>
        <row r="432">
          <cell r="A432" t="str">
            <v>199306112022212006</v>
          </cell>
          <cell r="B432" t="str">
            <v>SAPTARINA SASMITA DANIKA, S.Pd</v>
          </cell>
          <cell r="C432">
            <v>1</v>
          </cell>
          <cell r="D432">
            <v>1</v>
          </cell>
          <cell r="E432">
            <v>2966500</v>
          </cell>
          <cell r="F432">
            <v>355980</v>
          </cell>
          <cell r="G432">
            <v>0</v>
          </cell>
          <cell r="H432">
            <v>185000</v>
          </cell>
          <cell r="I432">
            <v>3507480</v>
          </cell>
          <cell r="J432">
            <v>0</v>
          </cell>
          <cell r="K432">
            <v>336000</v>
          </cell>
          <cell r="L432">
            <v>2966500</v>
          </cell>
          <cell r="N432">
            <v>3302500</v>
          </cell>
          <cell r="O432">
            <v>6809980</v>
          </cell>
          <cell r="P432">
            <v>68100</v>
          </cell>
          <cell r="Q432">
            <v>272400</v>
          </cell>
          <cell r="R432">
            <v>35075</v>
          </cell>
          <cell r="S432">
            <v>140300</v>
          </cell>
          <cell r="T432">
            <v>33025</v>
          </cell>
          <cell r="U432">
            <v>132100</v>
          </cell>
          <cell r="V432" t="str">
            <v>SDN KARANG MEKAR 05</v>
          </cell>
          <cell r="W432" t="str">
            <v>0010301152269</v>
          </cell>
          <cell r="X432" t="str">
            <v>6371055106930005</v>
          </cell>
          <cell r="Y432" t="str">
            <v>844027755731000</v>
          </cell>
          <cell r="Z432" t="str">
            <v>T - 11</v>
          </cell>
          <cell r="AA432" t="str">
            <v>9943771672130022</v>
          </cell>
          <cell r="AC432">
            <v>33665</v>
          </cell>
          <cell r="AD432">
            <v>-640</v>
          </cell>
        </row>
        <row r="433">
          <cell r="A433" t="str">
            <v>199510182022211002</v>
          </cell>
          <cell r="B433" t="str">
            <v>MARDANI, S.Pd.</v>
          </cell>
          <cell r="C433">
            <v>0</v>
          </cell>
          <cell r="D433">
            <v>0</v>
          </cell>
          <cell r="E433">
            <v>2966500</v>
          </cell>
          <cell r="F433">
            <v>0</v>
          </cell>
          <cell r="G433">
            <v>0</v>
          </cell>
          <cell r="H433">
            <v>185000</v>
          </cell>
          <cell r="I433">
            <v>3151500</v>
          </cell>
          <cell r="J433">
            <v>0</v>
          </cell>
          <cell r="K433">
            <v>900000</v>
          </cell>
          <cell r="M433">
            <v>250000</v>
          </cell>
          <cell r="N433">
            <v>1150000</v>
          </cell>
          <cell r="O433">
            <v>4301500</v>
          </cell>
          <cell r="P433">
            <v>43015</v>
          </cell>
          <cell r="Q433">
            <v>172060</v>
          </cell>
          <cell r="R433">
            <v>31515</v>
          </cell>
          <cell r="S433">
            <v>126060</v>
          </cell>
          <cell r="T433">
            <v>11500</v>
          </cell>
          <cell r="U433">
            <v>46000</v>
          </cell>
          <cell r="V433" t="str">
            <v>SDN KARANG MEKAR 05</v>
          </cell>
          <cell r="W433" t="str">
            <v>3200588087</v>
          </cell>
          <cell r="X433" t="str">
            <v>6303041810950005</v>
          </cell>
          <cell r="Y433" t="str">
            <v>911038909732000</v>
          </cell>
          <cell r="Z433" t="str">
            <v>T - 11</v>
          </cell>
          <cell r="AA433" t="str">
            <v>9350773674130003</v>
          </cell>
          <cell r="AC433">
            <v>11500</v>
          </cell>
          <cell r="AD433">
            <v>0</v>
          </cell>
        </row>
        <row r="434">
          <cell r="A434" t="str">
            <v>199608142022211001</v>
          </cell>
          <cell r="B434" t="str">
            <v>ABDUL WAHID, S.Pd.</v>
          </cell>
          <cell r="C434">
            <v>0</v>
          </cell>
          <cell r="D434">
            <v>0</v>
          </cell>
          <cell r="E434">
            <v>2966500</v>
          </cell>
          <cell r="F434">
            <v>0</v>
          </cell>
          <cell r="G434">
            <v>0</v>
          </cell>
          <cell r="H434">
            <v>185000</v>
          </cell>
          <cell r="I434">
            <v>3151500</v>
          </cell>
          <cell r="J434">
            <v>0</v>
          </cell>
          <cell r="K434">
            <v>900000</v>
          </cell>
          <cell r="M434">
            <v>250000</v>
          </cell>
          <cell r="N434">
            <v>1150000</v>
          </cell>
          <cell r="O434">
            <v>4301500</v>
          </cell>
          <cell r="P434">
            <v>43015</v>
          </cell>
          <cell r="Q434">
            <v>172060</v>
          </cell>
          <cell r="R434">
            <v>31515</v>
          </cell>
          <cell r="S434">
            <v>126060</v>
          </cell>
          <cell r="T434">
            <v>11500</v>
          </cell>
          <cell r="U434">
            <v>46000</v>
          </cell>
          <cell r="V434" t="str">
            <v>SDN KARANG MEKAR 05</v>
          </cell>
          <cell r="W434" t="str">
            <v>0160301056572</v>
          </cell>
          <cell r="X434" t="str">
            <v>6308021408960001</v>
          </cell>
          <cell r="Y434" t="str">
            <v>836418855731000</v>
          </cell>
          <cell r="Z434" t="str">
            <v>T - 11</v>
          </cell>
          <cell r="AA434" t="str">
            <v>4146774675130003</v>
          </cell>
          <cell r="AC434">
            <v>11500</v>
          </cell>
          <cell r="AD434">
            <v>0</v>
          </cell>
        </row>
        <row r="435">
          <cell r="A435" t="str">
            <v>197804092022212008</v>
          </cell>
          <cell r="B435" t="str">
            <v>HELLEYAWATI, S.Pd</v>
          </cell>
          <cell r="C435">
            <v>1</v>
          </cell>
          <cell r="D435">
            <v>0</v>
          </cell>
          <cell r="E435">
            <v>2966500</v>
          </cell>
          <cell r="F435">
            <v>296650</v>
          </cell>
          <cell r="G435">
            <v>0</v>
          </cell>
          <cell r="H435">
            <v>185000</v>
          </cell>
          <cell r="I435">
            <v>3448150</v>
          </cell>
          <cell r="J435">
            <v>0</v>
          </cell>
          <cell r="K435">
            <v>900000</v>
          </cell>
          <cell r="M435">
            <v>250000</v>
          </cell>
          <cell r="N435">
            <v>1150000</v>
          </cell>
          <cell r="O435">
            <v>4598150</v>
          </cell>
          <cell r="P435">
            <v>45982</v>
          </cell>
          <cell r="Q435">
            <v>183928</v>
          </cell>
          <cell r="R435">
            <v>34482</v>
          </cell>
          <cell r="S435">
            <v>137928</v>
          </cell>
          <cell r="T435">
            <v>11500</v>
          </cell>
          <cell r="U435">
            <v>46000</v>
          </cell>
          <cell r="V435" t="str">
            <v>SDN KARANG MEKAR 06</v>
          </cell>
          <cell r="W435" t="str">
            <v>0010301148392</v>
          </cell>
          <cell r="X435" t="str">
            <v>6371054904780009</v>
          </cell>
          <cell r="Y435" t="str">
            <v>779729581731000</v>
          </cell>
          <cell r="Z435" t="str">
            <v>T - 12</v>
          </cell>
          <cell r="AA435" t="str">
            <v>4741756658300042</v>
          </cell>
          <cell r="AC435">
            <v>11500</v>
          </cell>
          <cell r="AD435">
            <v>0</v>
          </cell>
        </row>
        <row r="436">
          <cell r="A436" t="str">
            <v>198104012022211004</v>
          </cell>
          <cell r="B436" t="str">
            <v>ZULFIKAR ACE, S.Pd.I</v>
          </cell>
          <cell r="C436">
            <v>1</v>
          </cell>
          <cell r="D436">
            <v>1</v>
          </cell>
          <cell r="E436">
            <v>2966500</v>
          </cell>
          <cell r="F436">
            <v>355980</v>
          </cell>
          <cell r="G436">
            <v>0</v>
          </cell>
          <cell r="H436">
            <v>185000</v>
          </cell>
          <cell r="I436">
            <v>3507480</v>
          </cell>
          <cell r="J436">
            <v>0</v>
          </cell>
          <cell r="K436">
            <v>400000</v>
          </cell>
          <cell r="L436">
            <v>2966500</v>
          </cell>
          <cell r="N436">
            <v>3366500</v>
          </cell>
          <cell r="O436">
            <v>6873980</v>
          </cell>
          <cell r="P436">
            <v>68740</v>
          </cell>
          <cell r="Q436">
            <v>274960</v>
          </cell>
          <cell r="R436">
            <v>35075</v>
          </cell>
          <cell r="S436">
            <v>140300</v>
          </cell>
          <cell r="T436">
            <v>33665</v>
          </cell>
          <cell r="U436">
            <v>134660</v>
          </cell>
          <cell r="V436" t="str">
            <v>SDN KARANG MEKAR 06</v>
          </cell>
          <cell r="W436" t="str">
            <v>0380301008457</v>
          </cell>
          <cell r="X436" t="str">
            <v>6371020104810004</v>
          </cell>
          <cell r="Y436" t="str">
            <v>161516471731000</v>
          </cell>
          <cell r="Z436" t="str">
            <v>T - 12</v>
          </cell>
          <cell r="AA436" t="str">
            <v>8733759661200022</v>
          </cell>
          <cell r="AC436">
            <v>33665</v>
          </cell>
          <cell r="AD436">
            <v>0</v>
          </cell>
        </row>
        <row r="437">
          <cell r="A437" t="str">
            <v>199210082022212009</v>
          </cell>
          <cell r="B437" t="str">
            <v>DIAN ARNIA TANJUNG, S.Pd</v>
          </cell>
          <cell r="C437">
            <v>1</v>
          </cell>
          <cell r="D437">
            <v>0</v>
          </cell>
          <cell r="E437">
            <v>2966500</v>
          </cell>
          <cell r="F437">
            <v>296650</v>
          </cell>
          <cell r="G437">
            <v>0</v>
          </cell>
          <cell r="H437">
            <v>185000</v>
          </cell>
          <cell r="I437">
            <v>3448150</v>
          </cell>
          <cell r="J437">
            <v>0</v>
          </cell>
          <cell r="K437">
            <v>900000</v>
          </cell>
          <cell r="M437">
            <v>250000</v>
          </cell>
          <cell r="N437">
            <v>1150000</v>
          </cell>
          <cell r="O437">
            <v>4598150</v>
          </cell>
          <cell r="P437">
            <v>45982</v>
          </cell>
          <cell r="Q437">
            <v>183928</v>
          </cell>
          <cell r="R437">
            <v>34482</v>
          </cell>
          <cell r="S437">
            <v>137928</v>
          </cell>
          <cell r="T437">
            <v>11500</v>
          </cell>
          <cell r="U437">
            <v>46000</v>
          </cell>
          <cell r="V437" t="str">
            <v>SDN KARANG MEKAR 06</v>
          </cell>
          <cell r="W437" t="str">
            <v>0380301029228</v>
          </cell>
          <cell r="X437" t="str">
            <v>6371044810920005</v>
          </cell>
          <cell r="Y437" t="str">
            <v>828651471731000</v>
          </cell>
          <cell r="Z437" t="str">
            <v>T - 12</v>
          </cell>
          <cell r="AA437" t="str">
            <v>4340770671230163</v>
          </cell>
          <cell r="AC437">
            <v>11500</v>
          </cell>
          <cell r="AD437">
            <v>0</v>
          </cell>
        </row>
        <row r="438">
          <cell r="A438" t="str">
            <v>199710122022212003</v>
          </cell>
          <cell r="B438" t="str">
            <v>SITI FATIMAH, S.Pd</v>
          </cell>
          <cell r="C438">
            <v>0</v>
          </cell>
          <cell r="D438">
            <v>0</v>
          </cell>
          <cell r="E438">
            <v>2966500</v>
          </cell>
          <cell r="F438">
            <v>0</v>
          </cell>
          <cell r="G438">
            <v>0</v>
          </cell>
          <cell r="H438">
            <v>185000</v>
          </cell>
          <cell r="I438">
            <v>3151500</v>
          </cell>
          <cell r="J438">
            <v>0</v>
          </cell>
          <cell r="K438">
            <v>900000</v>
          </cell>
          <cell r="M438">
            <v>250000</v>
          </cell>
          <cell r="N438">
            <v>1150000</v>
          </cell>
          <cell r="O438">
            <v>4301500</v>
          </cell>
          <cell r="P438">
            <v>43015</v>
          </cell>
          <cell r="Q438">
            <v>172060</v>
          </cell>
          <cell r="R438">
            <v>31515</v>
          </cell>
          <cell r="S438">
            <v>126060</v>
          </cell>
          <cell r="T438">
            <v>11500</v>
          </cell>
          <cell r="U438">
            <v>46000</v>
          </cell>
          <cell r="V438" t="str">
            <v>SDN KARANG MEKAR 06</v>
          </cell>
          <cell r="W438" t="str">
            <v>3200517708</v>
          </cell>
          <cell r="X438" t="str">
            <v>6371055210970003</v>
          </cell>
          <cell r="Y438" t="str">
            <v>433468980731000</v>
          </cell>
          <cell r="Z438" t="str">
            <v>T - 12</v>
          </cell>
          <cell r="AA438" t="str">
            <v>9344775676230033</v>
          </cell>
          <cell r="AC438">
            <v>11500</v>
          </cell>
          <cell r="AD438">
            <v>0</v>
          </cell>
        </row>
        <row r="439">
          <cell r="A439" t="str">
            <v>199805142022211001</v>
          </cell>
          <cell r="B439" t="str">
            <v>MUHAMMAD ARMY AKBAR, S.Pd</v>
          </cell>
          <cell r="C439">
            <v>0</v>
          </cell>
          <cell r="D439">
            <v>0</v>
          </cell>
          <cell r="E439">
            <v>2966500</v>
          </cell>
          <cell r="F439">
            <v>0</v>
          </cell>
          <cell r="G439">
            <v>0</v>
          </cell>
          <cell r="H439">
            <v>185000</v>
          </cell>
          <cell r="I439">
            <v>3151500</v>
          </cell>
          <cell r="J439">
            <v>0</v>
          </cell>
          <cell r="K439">
            <v>900000</v>
          </cell>
          <cell r="M439">
            <v>250000</v>
          </cell>
          <cell r="N439">
            <v>1150000</v>
          </cell>
          <cell r="O439">
            <v>4301500</v>
          </cell>
          <cell r="P439">
            <v>43015</v>
          </cell>
          <cell r="Q439">
            <v>172060</v>
          </cell>
          <cell r="R439">
            <v>31515</v>
          </cell>
          <cell r="S439">
            <v>126060</v>
          </cell>
          <cell r="T439">
            <v>11500</v>
          </cell>
          <cell r="U439">
            <v>46000</v>
          </cell>
          <cell r="V439" t="str">
            <v>SDN KARANG MEKAR 06</v>
          </cell>
          <cell r="W439" t="str">
            <v>3200510495</v>
          </cell>
          <cell r="X439" t="str">
            <v>6371011405980004</v>
          </cell>
          <cell r="Y439" t="str">
            <v>852159383731000</v>
          </cell>
          <cell r="Z439" t="str">
            <v>T - 12</v>
          </cell>
          <cell r="AA439" t="str">
            <v>0846776677130022</v>
          </cell>
          <cell r="AC439">
            <v>11500</v>
          </cell>
          <cell r="AD439">
            <v>0</v>
          </cell>
        </row>
        <row r="440">
          <cell r="A440" t="str">
            <v>198301212022212015</v>
          </cell>
          <cell r="B440" t="str">
            <v>SRI WILDALIANTI, S.Pd</v>
          </cell>
          <cell r="C440">
            <v>1</v>
          </cell>
          <cell r="D440">
            <v>2</v>
          </cell>
          <cell r="E440">
            <v>2966500</v>
          </cell>
          <cell r="F440">
            <v>415310</v>
          </cell>
          <cell r="G440">
            <v>0</v>
          </cell>
          <cell r="H440">
            <v>185000</v>
          </cell>
          <cell r="I440">
            <v>3566810</v>
          </cell>
          <cell r="J440">
            <v>0</v>
          </cell>
          <cell r="K440">
            <v>900000</v>
          </cell>
          <cell r="M440">
            <v>250000</v>
          </cell>
          <cell r="N440">
            <v>1150000</v>
          </cell>
          <cell r="O440">
            <v>4716810</v>
          </cell>
          <cell r="P440">
            <v>47168</v>
          </cell>
          <cell r="Q440">
            <v>188672</v>
          </cell>
          <cell r="R440">
            <v>35668</v>
          </cell>
          <cell r="S440">
            <v>142672</v>
          </cell>
          <cell r="T440">
            <v>11500</v>
          </cell>
          <cell r="U440">
            <v>46000</v>
          </cell>
          <cell r="V440" t="str">
            <v>SDN KARANG MEKAR 08</v>
          </cell>
          <cell r="W440" t="str">
            <v>0010301153625</v>
          </cell>
          <cell r="X440" t="str">
            <v>6371016101830008</v>
          </cell>
          <cell r="Y440" t="str">
            <v>156041600731000</v>
          </cell>
          <cell r="Z440" t="str">
            <v>T - 14</v>
          </cell>
          <cell r="AA440" t="str">
            <v>0453761662300102</v>
          </cell>
          <cell r="AC440">
            <v>11500</v>
          </cell>
          <cell r="AD440">
            <v>0</v>
          </cell>
        </row>
        <row r="441">
          <cell r="A441" t="str">
            <v>198806252022212007</v>
          </cell>
          <cell r="B441" t="str">
            <v>MUFIDA YUNIKA, S.Pd</v>
          </cell>
          <cell r="C441">
            <v>1</v>
          </cell>
          <cell r="D441">
            <v>2</v>
          </cell>
          <cell r="E441">
            <v>2966500</v>
          </cell>
          <cell r="F441">
            <v>415310</v>
          </cell>
          <cell r="G441">
            <v>0</v>
          </cell>
          <cell r="H441">
            <v>185000</v>
          </cell>
          <cell r="I441">
            <v>3566810</v>
          </cell>
          <cell r="J441">
            <v>0</v>
          </cell>
          <cell r="K441">
            <v>900000</v>
          </cell>
          <cell r="M441">
            <v>250000</v>
          </cell>
          <cell r="N441">
            <v>1150000</v>
          </cell>
          <cell r="O441">
            <v>4716810</v>
          </cell>
          <cell r="P441">
            <v>47168</v>
          </cell>
          <cell r="Q441">
            <v>188672</v>
          </cell>
          <cell r="R441">
            <v>35668</v>
          </cell>
          <cell r="S441">
            <v>142672</v>
          </cell>
          <cell r="T441">
            <v>11500</v>
          </cell>
          <cell r="U441">
            <v>46000</v>
          </cell>
          <cell r="V441" t="str">
            <v>SDN KARANG MEKAR 08</v>
          </cell>
          <cell r="W441" t="str">
            <v>0010301153729</v>
          </cell>
          <cell r="X441" t="str">
            <v>6371046506880004</v>
          </cell>
          <cell r="Y441" t="str">
            <v>940730773731000</v>
          </cell>
          <cell r="Z441" t="str">
            <v>T - 14</v>
          </cell>
          <cell r="AA441" t="str">
            <v>1957766667130162</v>
          </cell>
          <cell r="AC441">
            <v>11500</v>
          </cell>
          <cell r="AD441">
            <v>0</v>
          </cell>
        </row>
        <row r="442">
          <cell r="A442" t="str">
            <v>199502032022212007</v>
          </cell>
          <cell r="B442" t="str">
            <v>KHAIRUN NISA, S.Pd</v>
          </cell>
          <cell r="C442">
            <v>1</v>
          </cell>
          <cell r="D442">
            <v>1</v>
          </cell>
          <cell r="E442">
            <v>2966500</v>
          </cell>
          <cell r="F442">
            <v>355980</v>
          </cell>
          <cell r="G442">
            <v>0</v>
          </cell>
          <cell r="H442">
            <v>185000</v>
          </cell>
          <cell r="I442">
            <v>3507480</v>
          </cell>
          <cell r="J442">
            <v>0</v>
          </cell>
          <cell r="K442">
            <v>400000</v>
          </cell>
          <cell r="L442">
            <v>2966500</v>
          </cell>
          <cell r="N442">
            <v>3366500</v>
          </cell>
          <cell r="O442">
            <v>6873980</v>
          </cell>
          <cell r="P442">
            <v>68740</v>
          </cell>
          <cell r="Q442">
            <v>274960</v>
          </cell>
          <cell r="R442">
            <v>35075</v>
          </cell>
          <cell r="S442">
            <v>140300</v>
          </cell>
          <cell r="T442">
            <v>33665</v>
          </cell>
          <cell r="U442">
            <v>134660</v>
          </cell>
          <cell r="V442" t="str">
            <v>SDN KARANG MEKAR 08</v>
          </cell>
          <cell r="W442" t="str">
            <v>0180306002751</v>
          </cell>
          <cell r="X442" t="str">
            <v>6371024302950008</v>
          </cell>
          <cell r="Y442" t="str">
            <v>938021581736000</v>
          </cell>
          <cell r="Z442" t="str">
            <v>T - 14</v>
          </cell>
          <cell r="AA442" t="str">
            <v>4535773674130022</v>
          </cell>
          <cell r="AC442">
            <v>33665</v>
          </cell>
          <cell r="AD442">
            <v>0</v>
          </cell>
        </row>
        <row r="443">
          <cell r="A443" t="str">
            <v>197206092022212005</v>
          </cell>
          <cell r="B443" t="str">
            <v>HERNITATI, S.Ag</v>
          </cell>
          <cell r="C443">
            <v>0</v>
          </cell>
          <cell r="D443">
            <v>0</v>
          </cell>
          <cell r="E443">
            <v>2966500</v>
          </cell>
          <cell r="F443">
            <v>0</v>
          </cell>
          <cell r="G443">
            <v>0</v>
          </cell>
          <cell r="H443">
            <v>185000</v>
          </cell>
          <cell r="I443">
            <v>3151500</v>
          </cell>
          <cell r="J443">
            <v>0</v>
          </cell>
          <cell r="K443">
            <v>400000</v>
          </cell>
          <cell r="L443">
            <v>2966500</v>
          </cell>
          <cell r="N443">
            <v>3366500</v>
          </cell>
          <cell r="O443">
            <v>6518000</v>
          </cell>
          <cell r="P443">
            <v>65180</v>
          </cell>
          <cell r="Q443">
            <v>260720</v>
          </cell>
          <cell r="R443">
            <v>31515</v>
          </cell>
          <cell r="S443">
            <v>126060</v>
          </cell>
          <cell r="T443">
            <v>33665</v>
          </cell>
          <cell r="U443">
            <v>134660</v>
          </cell>
          <cell r="V443" t="str">
            <v>SDN KARANG MEKAR 09</v>
          </cell>
          <cell r="W443" t="str">
            <v>3200512153</v>
          </cell>
          <cell r="X443" t="str">
            <v>6371024906720006</v>
          </cell>
          <cell r="Y443" t="str">
            <v>160346268731000</v>
          </cell>
          <cell r="Z443" t="str">
            <v>T - 15</v>
          </cell>
          <cell r="AA443" t="str">
            <v>0238750652300063</v>
          </cell>
          <cell r="AC443">
            <v>33665</v>
          </cell>
          <cell r="AD443">
            <v>0</v>
          </cell>
        </row>
        <row r="444">
          <cell r="A444" t="str">
            <v>197404102022212004</v>
          </cell>
          <cell r="B444" t="str">
            <v>RUSMIYATI, S.Pd</v>
          </cell>
          <cell r="C444">
            <v>0</v>
          </cell>
          <cell r="D444">
            <v>0</v>
          </cell>
          <cell r="E444">
            <v>2966500</v>
          </cell>
          <cell r="F444">
            <v>0</v>
          </cell>
          <cell r="G444">
            <v>0</v>
          </cell>
          <cell r="H444">
            <v>185000</v>
          </cell>
          <cell r="I444">
            <v>3151500</v>
          </cell>
          <cell r="J444">
            <v>0</v>
          </cell>
          <cell r="K444">
            <v>400000</v>
          </cell>
          <cell r="L444">
            <v>2966500</v>
          </cell>
          <cell r="N444">
            <v>3366500</v>
          </cell>
          <cell r="O444">
            <v>6518000</v>
          </cell>
          <cell r="P444">
            <v>65180</v>
          </cell>
          <cell r="Q444">
            <v>260720</v>
          </cell>
          <cell r="R444">
            <v>31515</v>
          </cell>
          <cell r="S444">
            <v>126060</v>
          </cell>
          <cell r="T444">
            <v>33665</v>
          </cell>
          <cell r="U444">
            <v>134660</v>
          </cell>
          <cell r="V444" t="str">
            <v>SDN KARANG MEKAR 09</v>
          </cell>
          <cell r="W444" t="str">
            <v>3200510525</v>
          </cell>
          <cell r="X444" t="str">
            <v>6303045004740002</v>
          </cell>
          <cell r="Y444" t="str">
            <v>165276593731000</v>
          </cell>
          <cell r="Z444" t="str">
            <v>T - 15</v>
          </cell>
          <cell r="AA444" t="str">
            <v>7742752654300022</v>
          </cell>
          <cell r="AC444">
            <v>33665</v>
          </cell>
          <cell r="AD444">
            <v>0</v>
          </cell>
        </row>
        <row r="445">
          <cell r="A445" t="str">
            <v>198304032022212008</v>
          </cell>
          <cell r="B445" t="str">
            <v>AIDA SUSANTI, S.Pd</v>
          </cell>
          <cell r="C445">
            <v>0</v>
          </cell>
          <cell r="D445">
            <v>0</v>
          </cell>
          <cell r="E445">
            <v>2966500</v>
          </cell>
          <cell r="F445">
            <v>0</v>
          </cell>
          <cell r="G445">
            <v>0</v>
          </cell>
          <cell r="H445">
            <v>185000</v>
          </cell>
          <cell r="I445">
            <v>3151500</v>
          </cell>
          <cell r="J445">
            <v>0</v>
          </cell>
          <cell r="K445">
            <v>900000</v>
          </cell>
          <cell r="M445">
            <v>250000</v>
          </cell>
          <cell r="N445">
            <v>1150000</v>
          </cell>
          <cell r="O445">
            <v>4301500</v>
          </cell>
          <cell r="P445">
            <v>43015</v>
          </cell>
          <cell r="Q445">
            <v>172060</v>
          </cell>
          <cell r="R445">
            <v>31515</v>
          </cell>
          <cell r="S445">
            <v>126060</v>
          </cell>
          <cell r="T445">
            <v>11500</v>
          </cell>
          <cell r="U445">
            <v>46000</v>
          </cell>
          <cell r="V445" t="str">
            <v>SDN KARANG MEKAR 09</v>
          </cell>
          <cell r="W445" t="str">
            <v>3200587811</v>
          </cell>
          <cell r="X445" t="str">
            <v>6371024304830014</v>
          </cell>
          <cell r="Y445" t="str">
            <v>902161744736000</v>
          </cell>
          <cell r="Z445" t="str">
            <v>T - 15</v>
          </cell>
          <cell r="AA445" t="str">
            <v>8735761662130202</v>
          </cell>
          <cell r="AC445">
            <v>11500</v>
          </cell>
          <cell r="AD445">
            <v>0</v>
          </cell>
        </row>
        <row r="446">
          <cell r="A446" t="str">
            <v>198512272022212017</v>
          </cell>
          <cell r="B446" t="str">
            <v>RAHMI REHANI, S.Pd</v>
          </cell>
          <cell r="C446">
            <v>0</v>
          </cell>
          <cell r="D446">
            <v>0</v>
          </cell>
          <cell r="E446">
            <v>2966500</v>
          </cell>
          <cell r="F446">
            <v>0</v>
          </cell>
          <cell r="G446">
            <v>0</v>
          </cell>
          <cell r="H446">
            <v>185000</v>
          </cell>
          <cell r="I446">
            <v>3151500</v>
          </cell>
          <cell r="J446">
            <v>0</v>
          </cell>
          <cell r="K446">
            <v>900000</v>
          </cell>
          <cell r="M446">
            <v>250000</v>
          </cell>
          <cell r="N446">
            <v>1150000</v>
          </cell>
          <cell r="O446">
            <v>4301500</v>
          </cell>
          <cell r="P446">
            <v>43015</v>
          </cell>
          <cell r="Q446">
            <v>172060</v>
          </cell>
          <cell r="R446">
            <v>31515</v>
          </cell>
          <cell r="S446">
            <v>126060</v>
          </cell>
          <cell r="T446">
            <v>11500</v>
          </cell>
          <cell r="U446">
            <v>46000</v>
          </cell>
          <cell r="V446" t="str">
            <v>SDN KARANG MEKAR 09</v>
          </cell>
          <cell r="W446" t="str">
            <v>3200588214</v>
          </cell>
          <cell r="X446" t="str">
            <v>6303036712850003</v>
          </cell>
          <cell r="Y446" t="str">
            <v>961400322732000</v>
          </cell>
          <cell r="Z446" t="str">
            <v>T - 15</v>
          </cell>
          <cell r="AA446" t="str">
            <v>8559763664230203</v>
          </cell>
          <cell r="AC446">
            <v>11500</v>
          </cell>
          <cell r="AD446">
            <v>0</v>
          </cell>
        </row>
        <row r="447">
          <cell r="A447" t="str">
            <v>199011012022212008</v>
          </cell>
          <cell r="B447" t="str">
            <v>HUMAIRO, S.Pd</v>
          </cell>
          <cell r="C447">
            <v>0</v>
          </cell>
          <cell r="D447">
            <v>0</v>
          </cell>
          <cell r="E447">
            <v>2966500</v>
          </cell>
          <cell r="F447">
            <v>0</v>
          </cell>
          <cell r="G447">
            <v>0</v>
          </cell>
          <cell r="H447">
            <v>185000</v>
          </cell>
          <cell r="I447">
            <v>3151500</v>
          </cell>
          <cell r="J447">
            <v>0</v>
          </cell>
          <cell r="K447">
            <v>900000</v>
          </cell>
          <cell r="M447">
            <v>250000</v>
          </cell>
          <cell r="N447">
            <v>1150000</v>
          </cell>
          <cell r="O447">
            <v>4301500</v>
          </cell>
          <cell r="P447">
            <v>43015</v>
          </cell>
          <cell r="Q447">
            <v>172060</v>
          </cell>
          <cell r="R447">
            <v>31515</v>
          </cell>
          <cell r="S447">
            <v>126060</v>
          </cell>
          <cell r="T447">
            <v>11500</v>
          </cell>
          <cell r="U447">
            <v>46000</v>
          </cell>
          <cell r="V447" t="str">
            <v>SDN KARANG MEKAR 09</v>
          </cell>
          <cell r="W447" t="str">
            <v>3200588068</v>
          </cell>
          <cell r="X447" t="str">
            <v>6371044111900004</v>
          </cell>
          <cell r="Y447" t="str">
            <v>976957456731000</v>
          </cell>
          <cell r="Z447" t="str">
            <v>T - 15</v>
          </cell>
          <cell r="AA447" t="str">
            <v>9433768669130073</v>
          </cell>
          <cell r="AC447">
            <v>11500</v>
          </cell>
          <cell r="AD447">
            <v>0</v>
          </cell>
        </row>
        <row r="448">
          <cell r="A448" t="str">
            <v>199407012022212007</v>
          </cell>
          <cell r="B448" t="str">
            <v>YULIA CHRISTINA, S.Pd</v>
          </cell>
          <cell r="C448">
            <v>0</v>
          </cell>
          <cell r="D448">
            <v>0</v>
          </cell>
          <cell r="E448">
            <v>2966500</v>
          </cell>
          <cell r="F448">
            <v>0</v>
          </cell>
          <cell r="G448">
            <v>0</v>
          </cell>
          <cell r="H448">
            <v>185000</v>
          </cell>
          <cell r="I448">
            <v>3151500</v>
          </cell>
          <cell r="J448">
            <v>0</v>
          </cell>
          <cell r="K448">
            <v>900000</v>
          </cell>
          <cell r="M448">
            <v>250000</v>
          </cell>
          <cell r="N448">
            <v>1150000</v>
          </cell>
          <cell r="O448">
            <v>4301500</v>
          </cell>
          <cell r="P448">
            <v>43015</v>
          </cell>
          <cell r="Q448">
            <v>172060</v>
          </cell>
          <cell r="R448">
            <v>31515</v>
          </cell>
          <cell r="S448">
            <v>126060</v>
          </cell>
          <cell r="T448">
            <v>11500</v>
          </cell>
          <cell r="U448">
            <v>46000</v>
          </cell>
          <cell r="V448" t="str">
            <v>SDN KARANG MEKAR 09</v>
          </cell>
          <cell r="W448" t="str">
            <v>3200588362</v>
          </cell>
          <cell r="X448" t="str">
            <v>6304164107940007</v>
          </cell>
          <cell r="Y448" t="str">
            <v>811521970731000</v>
          </cell>
          <cell r="Z448" t="str">
            <v>T - 15</v>
          </cell>
          <cell r="AA448" t="str">
            <v>8033772673230193</v>
          </cell>
          <cell r="AC448">
            <v>11500</v>
          </cell>
          <cell r="AD448">
            <v>0</v>
          </cell>
        </row>
        <row r="449">
          <cell r="A449" t="str">
            <v>199609112022212004</v>
          </cell>
          <cell r="B449" t="str">
            <v>RUSI MILITA, S.Pd</v>
          </cell>
          <cell r="C449">
            <v>1</v>
          </cell>
          <cell r="D449">
            <v>1</v>
          </cell>
          <cell r="E449">
            <v>2966500</v>
          </cell>
          <cell r="F449">
            <v>355980</v>
          </cell>
          <cell r="G449">
            <v>0</v>
          </cell>
          <cell r="H449">
            <v>185000</v>
          </cell>
          <cell r="I449">
            <v>3507480</v>
          </cell>
          <cell r="J449">
            <v>0</v>
          </cell>
          <cell r="K449">
            <v>900000</v>
          </cell>
          <cell r="M449">
            <v>250000</v>
          </cell>
          <cell r="N449">
            <v>1150000</v>
          </cell>
          <cell r="O449">
            <v>4657480</v>
          </cell>
          <cell r="P449">
            <v>46575</v>
          </cell>
          <cell r="Q449">
            <v>186300</v>
          </cell>
          <cell r="R449">
            <v>35075</v>
          </cell>
          <cell r="S449">
            <v>140300</v>
          </cell>
          <cell r="T449">
            <v>11500</v>
          </cell>
          <cell r="U449">
            <v>46000</v>
          </cell>
          <cell r="V449" t="str">
            <v>SDN KARANG MEKAR 09</v>
          </cell>
          <cell r="W449" t="str">
            <v>0010301426504</v>
          </cell>
          <cell r="X449" t="str">
            <v>6371025109960005</v>
          </cell>
          <cell r="Y449" t="str">
            <v>650266851732000</v>
          </cell>
          <cell r="Z449" t="str">
            <v>T - 15</v>
          </cell>
          <cell r="AA449" t="str">
            <v>2243774675230053</v>
          </cell>
          <cell r="AC449">
            <v>11500</v>
          </cell>
          <cell r="AD449">
            <v>0</v>
          </cell>
        </row>
        <row r="450">
          <cell r="A450" t="str">
            <v>198008302022212004</v>
          </cell>
          <cell r="B450" t="str">
            <v>SRI HARTATI, S.Pd</v>
          </cell>
          <cell r="C450">
            <v>1</v>
          </cell>
          <cell r="D450">
            <v>2</v>
          </cell>
          <cell r="E450">
            <v>2966500</v>
          </cell>
          <cell r="F450">
            <v>415310</v>
          </cell>
          <cell r="G450">
            <v>0</v>
          </cell>
          <cell r="H450">
            <v>185000</v>
          </cell>
          <cell r="I450">
            <v>3566810</v>
          </cell>
          <cell r="J450">
            <v>0</v>
          </cell>
          <cell r="K450">
            <v>900000</v>
          </cell>
          <cell r="M450">
            <v>250000</v>
          </cell>
          <cell r="N450">
            <v>1150000</v>
          </cell>
          <cell r="O450">
            <v>4716810</v>
          </cell>
          <cell r="P450">
            <v>47168</v>
          </cell>
          <cell r="Q450">
            <v>188672</v>
          </cell>
          <cell r="R450">
            <v>35668</v>
          </cell>
          <cell r="S450">
            <v>142672</v>
          </cell>
          <cell r="T450">
            <v>11500</v>
          </cell>
          <cell r="U450">
            <v>46000</v>
          </cell>
          <cell r="V450" t="str">
            <v>SDN KEBUN BUNGA 01</v>
          </cell>
          <cell r="W450" t="str">
            <v>0010301153854</v>
          </cell>
          <cell r="X450" t="str">
            <v>6371017008800003</v>
          </cell>
          <cell r="Y450" t="str">
            <v>160175287731000</v>
          </cell>
          <cell r="Z450" t="str">
            <v>T - 18</v>
          </cell>
          <cell r="AA450" t="str">
            <v>1162758660300043</v>
          </cell>
          <cell r="AC450">
            <v>11500</v>
          </cell>
          <cell r="AD450">
            <v>0</v>
          </cell>
        </row>
        <row r="451">
          <cell r="A451" t="str">
            <v>198204302022212011</v>
          </cell>
          <cell r="B451" t="str">
            <v>YAYIN ITA PRIHARTINI, S.Pd</v>
          </cell>
          <cell r="C451">
            <v>0</v>
          </cell>
          <cell r="D451">
            <v>0</v>
          </cell>
          <cell r="E451">
            <v>2966500</v>
          </cell>
          <cell r="F451">
            <v>0</v>
          </cell>
          <cell r="G451">
            <v>0</v>
          </cell>
          <cell r="H451">
            <v>185000</v>
          </cell>
          <cell r="I451">
            <v>3151500</v>
          </cell>
          <cell r="J451">
            <v>0</v>
          </cell>
          <cell r="K451">
            <v>900000</v>
          </cell>
          <cell r="M451">
            <v>250000</v>
          </cell>
          <cell r="N451">
            <v>1150000</v>
          </cell>
          <cell r="O451">
            <v>4301500</v>
          </cell>
          <cell r="P451">
            <v>43015</v>
          </cell>
          <cell r="Q451">
            <v>172060</v>
          </cell>
          <cell r="R451">
            <v>31515</v>
          </cell>
          <cell r="S451">
            <v>126060</v>
          </cell>
          <cell r="T451">
            <v>11500</v>
          </cell>
          <cell r="U451">
            <v>46000</v>
          </cell>
          <cell r="V451" t="str">
            <v>SDN KEBUN BUNGA 01</v>
          </cell>
          <cell r="W451" t="str">
            <v>3200484273</v>
          </cell>
          <cell r="X451" t="str">
            <v>3515017004820002</v>
          </cell>
          <cell r="Y451" t="str">
            <v>453631228603000</v>
          </cell>
          <cell r="Z451" t="str">
            <v>T - 18</v>
          </cell>
          <cell r="AA451" t="str">
            <v>8762760661300112</v>
          </cell>
          <cell r="AC451">
            <v>11500</v>
          </cell>
          <cell r="AD451">
            <v>0</v>
          </cell>
        </row>
        <row r="452">
          <cell r="A452" t="str">
            <v>198503172022212020</v>
          </cell>
          <cell r="B452" t="str">
            <v>DEPI MARISA, S.Pd</v>
          </cell>
          <cell r="C452">
            <v>1</v>
          </cell>
          <cell r="D452">
            <v>1</v>
          </cell>
          <cell r="E452">
            <v>2966500</v>
          </cell>
          <cell r="F452">
            <v>355980</v>
          </cell>
          <cell r="G452">
            <v>0</v>
          </cell>
          <cell r="H452">
            <v>185000</v>
          </cell>
          <cell r="I452">
            <v>3507480</v>
          </cell>
          <cell r="J452">
            <v>0</v>
          </cell>
          <cell r="K452">
            <v>900000</v>
          </cell>
          <cell r="M452">
            <v>250000</v>
          </cell>
          <cell r="N452">
            <v>1150000</v>
          </cell>
          <cell r="O452">
            <v>4657480</v>
          </cell>
          <cell r="P452">
            <v>46575</v>
          </cell>
          <cell r="Q452">
            <v>186300</v>
          </cell>
          <cell r="R452">
            <v>35075</v>
          </cell>
          <cell r="S452">
            <v>140300</v>
          </cell>
          <cell r="T452">
            <v>11500</v>
          </cell>
          <cell r="U452">
            <v>46000</v>
          </cell>
          <cell r="V452" t="str">
            <v>SDN KEBUN BUNGA 01</v>
          </cell>
          <cell r="W452" t="str">
            <v>0010301153999</v>
          </cell>
          <cell r="X452" t="str">
            <v>6371025703850002</v>
          </cell>
          <cell r="Y452" t="str">
            <v>164837098731000</v>
          </cell>
          <cell r="Z452" t="str">
            <v>T - 18</v>
          </cell>
          <cell r="AA452" t="str">
            <v>6649763664300052</v>
          </cell>
          <cell r="AC452">
            <v>11500</v>
          </cell>
          <cell r="AD452">
            <v>0</v>
          </cell>
        </row>
        <row r="453">
          <cell r="A453" t="str">
            <v>199604272022212005</v>
          </cell>
          <cell r="B453" t="str">
            <v>WINDA APRILISA, S.Pd</v>
          </cell>
          <cell r="C453">
            <v>0</v>
          </cell>
          <cell r="D453">
            <v>0</v>
          </cell>
          <cell r="E453">
            <v>2966500</v>
          </cell>
          <cell r="F453">
            <v>0</v>
          </cell>
          <cell r="G453">
            <v>0</v>
          </cell>
          <cell r="H453">
            <v>185000</v>
          </cell>
          <cell r="I453">
            <v>3151500</v>
          </cell>
          <cell r="J453">
            <v>0</v>
          </cell>
          <cell r="K453">
            <v>900000</v>
          </cell>
          <cell r="M453">
            <v>250000</v>
          </cell>
          <cell r="N453">
            <v>1150000</v>
          </cell>
          <cell r="O453">
            <v>4301500</v>
          </cell>
          <cell r="P453">
            <v>43015</v>
          </cell>
          <cell r="Q453">
            <v>172060</v>
          </cell>
          <cell r="R453">
            <v>31515</v>
          </cell>
          <cell r="S453">
            <v>126060</v>
          </cell>
          <cell r="T453">
            <v>11500</v>
          </cell>
          <cell r="U453">
            <v>46000</v>
          </cell>
          <cell r="V453" t="str">
            <v>SDN KEBUN BUNGA 01</v>
          </cell>
          <cell r="W453" t="str">
            <v>3200484362</v>
          </cell>
          <cell r="X453" t="str">
            <v>6371046704960006</v>
          </cell>
          <cell r="Y453" t="str">
            <v>965048531731000</v>
          </cell>
          <cell r="Z453" t="str">
            <v>T - 18</v>
          </cell>
          <cell r="AA453" t="str">
            <v>8759774675230032</v>
          </cell>
          <cell r="AC453">
            <v>11500</v>
          </cell>
          <cell r="AD453">
            <v>0</v>
          </cell>
        </row>
        <row r="454">
          <cell r="A454" t="str">
            <v>199803202022212003</v>
          </cell>
          <cell r="B454" t="str">
            <v>YULIA PUTRI HANI, S.Pd</v>
          </cell>
          <cell r="C454">
            <v>0</v>
          </cell>
          <cell r="D454">
            <v>0</v>
          </cell>
          <cell r="E454">
            <v>2966500</v>
          </cell>
          <cell r="F454">
            <v>0</v>
          </cell>
          <cell r="G454">
            <v>0</v>
          </cell>
          <cell r="H454">
            <v>185000</v>
          </cell>
          <cell r="I454">
            <v>3151500</v>
          </cell>
          <cell r="J454">
            <v>0</v>
          </cell>
          <cell r="K454">
            <v>900000</v>
          </cell>
          <cell r="M454">
            <v>250000</v>
          </cell>
          <cell r="N454">
            <v>1150000</v>
          </cell>
          <cell r="O454">
            <v>4301500</v>
          </cell>
          <cell r="P454">
            <v>43015</v>
          </cell>
          <cell r="Q454">
            <v>172060</v>
          </cell>
          <cell r="R454">
            <v>31515</v>
          </cell>
          <cell r="S454">
            <v>126060</v>
          </cell>
          <cell r="T454">
            <v>11500</v>
          </cell>
          <cell r="U454">
            <v>46000</v>
          </cell>
          <cell r="V454" t="str">
            <v>SDN KEBUN BUNGA 01</v>
          </cell>
          <cell r="W454" t="str">
            <v>0010301467552</v>
          </cell>
          <cell r="X454" t="str">
            <v>6304136003980001</v>
          </cell>
          <cell r="Y454" t="str">
            <v>916298573731000</v>
          </cell>
          <cell r="Z454" t="str">
            <v>T - 18</v>
          </cell>
          <cell r="AA454" t="str">
            <v>1652776677230022</v>
          </cell>
          <cell r="AC454">
            <v>11500</v>
          </cell>
          <cell r="AD454">
            <v>0</v>
          </cell>
        </row>
        <row r="455">
          <cell r="A455" t="str">
            <v>197006292022212001</v>
          </cell>
          <cell r="B455" t="str">
            <v>JUNI CHASANAH, S.Pd.</v>
          </cell>
          <cell r="C455">
            <v>1</v>
          </cell>
          <cell r="D455">
            <v>0</v>
          </cell>
          <cell r="E455">
            <v>2966500</v>
          </cell>
          <cell r="F455">
            <v>296650</v>
          </cell>
          <cell r="G455">
            <v>0</v>
          </cell>
          <cell r="H455">
            <v>185000</v>
          </cell>
          <cell r="I455">
            <v>3448150</v>
          </cell>
          <cell r="J455">
            <v>0</v>
          </cell>
          <cell r="K455">
            <v>900000</v>
          </cell>
          <cell r="M455">
            <v>250000</v>
          </cell>
          <cell r="N455">
            <v>1150000</v>
          </cell>
          <cell r="O455">
            <v>4598150</v>
          </cell>
          <cell r="P455">
            <v>45982</v>
          </cell>
          <cell r="Q455">
            <v>183928</v>
          </cell>
          <cell r="R455">
            <v>34482</v>
          </cell>
          <cell r="S455">
            <v>137928</v>
          </cell>
          <cell r="T455">
            <v>11500</v>
          </cell>
          <cell r="U455">
            <v>46000</v>
          </cell>
          <cell r="V455" t="str">
            <v>SDN KEBUN BUNGA 03</v>
          </cell>
          <cell r="W455" t="str">
            <v>0010301142534</v>
          </cell>
          <cell r="X455" t="str">
            <v>6371026906700003</v>
          </cell>
          <cell r="Y455" t="str">
            <v>166058347731000</v>
          </cell>
          <cell r="Z455" t="str">
            <v>T - 20</v>
          </cell>
          <cell r="AA455" t="str">
            <v>9961748650300042</v>
          </cell>
          <cell r="AC455">
            <v>11500</v>
          </cell>
          <cell r="AD455">
            <v>0</v>
          </cell>
        </row>
        <row r="456">
          <cell r="A456" t="str">
            <v>198307162022212012</v>
          </cell>
          <cell r="B456" t="str">
            <v>FITRIA, S.Pd.</v>
          </cell>
          <cell r="C456">
            <v>1</v>
          </cell>
          <cell r="D456">
            <v>2</v>
          </cell>
          <cell r="E456">
            <v>2966500</v>
          </cell>
          <cell r="F456">
            <v>415310</v>
          </cell>
          <cell r="G456">
            <v>0</v>
          </cell>
          <cell r="H456">
            <v>185000</v>
          </cell>
          <cell r="I456">
            <v>3566810</v>
          </cell>
          <cell r="J456">
            <v>0</v>
          </cell>
          <cell r="K456">
            <v>900000</v>
          </cell>
          <cell r="M456">
            <v>250000</v>
          </cell>
          <cell r="N456">
            <v>1150000</v>
          </cell>
          <cell r="O456">
            <v>4716810</v>
          </cell>
          <cell r="P456">
            <v>47168</v>
          </cell>
          <cell r="Q456">
            <v>188672</v>
          </cell>
          <cell r="R456">
            <v>35668</v>
          </cell>
          <cell r="S456">
            <v>142672</v>
          </cell>
          <cell r="T456">
            <v>11500</v>
          </cell>
          <cell r="U456">
            <v>46000</v>
          </cell>
          <cell r="V456" t="str">
            <v>SDN KEBUN BUNGA 03</v>
          </cell>
          <cell r="W456" t="str">
            <v>0010301152602</v>
          </cell>
          <cell r="X456" t="str">
            <v>6371055607830009</v>
          </cell>
          <cell r="Y456" t="str">
            <v>166058339731000</v>
          </cell>
          <cell r="Z456" t="str">
            <v>T - 20</v>
          </cell>
          <cell r="AA456" t="str">
            <v>5048761663300023</v>
          </cell>
          <cell r="AC456">
            <v>11500</v>
          </cell>
          <cell r="AD456">
            <v>0</v>
          </cell>
        </row>
        <row r="457">
          <cell r="A457" t="str">
            <v>198909122022212008</v>
          </cell>
          <cell r="B457" t="str">
            <v>TUTI AISYAH, S.Pd</v>
          </cell>
          <cell r="C457">
            <v>1</v>
          </cell>
          <cell r="D457">
            <v>2</v>
          </cell>
          <cell r="E457">
            <v>2966500</v>
          </cell>
          <cell r="F457">
            <v>415310</v>
          </cell>
          <cell r="G457">
            <v>0</v>
          </cell>
          <cell r="H457">
            <v>185000</v>
          </cell>
          <cell r="I457">
            <v>3566810</v>
          </cell>
          <cell r="J457">
            <v>0</v>
          </cell>
          <cell r="K457">
            <v>900000</v>
          </cell>
          <cell r="M457">
            <v>250000</v>
          </cell>
          <cell r="N457">
            <v>1150000</v>
          </cell>
          <cell r="O457">
            <v>4716810</v>
          </cell>
          <cell r="P457">
            <v>47168</v>
          </cell>
          <cell r="Q457">
            <v>188672</v>
          </cell>
          <cell r="R457">
            <v>35668</v>
          </cell>
          <cell r="S457">
            <v>142672</v>
          </cell>
          <cell r="T457">
            <v>11500</v>
          </cell>
          <cell r="U457">
            <v>46000</v>
          </cell>
          <cell r="V457" t="str">
            <v>SDN KEBUN BUNGA 03</v>
          </cell>
          <cell r="W457" t="str">
            <v>0160301042886</v>
          </cell>
          <cell r="X457" t="str">
            <v>6371015209890007</v>
          </cell>
          <cell r="Y457" t="str">
            <v>920082757736000</v>
          </cell>
          <cell r="Z457" t="str">
            <v>T - 20</v>
          </cell>
          <cell r="AA457" t="str">
            <v>3244767668130113</v>
          </cell>
          <cell r="AC457">
            <v>11500</v>
          </cell>
          <cell r="AD457">
            <v>0</v>
          </cell>
        </row>
        <row r="458">
          <cell r="A458" t="str">
            <v>199310192022212011</v>
          </cell>
          <cell r="B458" t="str">
            <v>SITI MARHAMAH, S.Pd</v>
          </cell>
          <cell r="C458">
            <v>0</v>
          </cell>
          <cell r="D458">
            <v>0</v>
          </cell>
          <cell r="E458">
            <v>2966500</v>
          </cell>
          <cell r="F458">
            <v>0</v>
          </cell>
          <cell r="G458">
            <v>0</v>
          </cell>
          <cell r="H458">
            <v>185000</v>
          </cell>
          <cell r="I458">
            <v>3151500</v>
          </cell>
          <cell r="J458">
            <v>0</v>
          </cell>
          <cell r="K458">
            <v>400000</v>
          </cell>
          <cell r="L458">
            <v>2966500</v>
          </cell>
          <cell r="N458">
            <v>3366500</v>
          </cell>
          <cell r="O458">
            <v>6518000</v>
          </cell>
          <cell r="P458">
            <v>65180</v>
          </cell>
          <cell r="Q458">
            <v>260720</v>
          </cell>
          <cell r="R458">
            <v>31515</v>
          </cell>
          <cell r="S458">
            <v>126060</v>
          </cell>
          <cell r="T458">
            <v>33665</v>
          </cell>
          <cell r="U458">
            <v>134660</v>
          </cell>
          <cell r="V458" t="str">
            <v>SDN KEBUN BUNGA 03</v>
          </cell>
          <cell r="W458" t="str">
            <v>0160301055618</v>
          </cell>
          <cell r="X458" t="str">
            <v>6371025910930011</v>
          </cell>
          <cell r="Y458" t="str">
            <v>920082682736000</v>
          </cell>
          <cell r="Z458" t="str">
            <v>T - 20</v>
          </cell>
          <cell r="AA458" t="str">
            <v>2351771672130033</v>
          </cell>
          <cell r="AC458">
            <v>33665</v>
          </cell>
          <cell r="AD458">
            <v>0</v>
          </cell>
        </row>
        <row r="459">
          <cell r="A459" t="str">
            <v>199512072022212004</v>
          </cell>
          <cell r="B459" t="str">
            <v>IKA VRENTINA, S.Pd</v>
          </cell>
          <cell r="C459">
            <v>0</v>
          </cell>
          <cell r="D459">
            <v>0</v>
          </cell>
          <cell r="E459">
            <v>2966500</v>
          </cell>
          <cell r="F459">
            <v>0</v>
          </cell>
          <cell r="G459">
            <v>0</v>
          </cell>
          <cell r="H459">
            <v>185000</v>
          </cell>
          <cell r="I459">
            <v>3151500</v>
          </cell>
          <cell r="J459">
            <v>0</v>
          </cell>
          <cell r="K459">
            <v>900000</v>
          </cell>
          <cell r="M459">
            <v>250000</v>
          </cell>
          <cell r="N459">
            <v>1150000</v>
          </cell>
          <cell r="O459">
            <v>4301500</v>
          </cell>
          <cell r="P459">
            <v>43015</v>
          </cell>
          <cell r="Q459">
            <v>172060</v>
          </cell>
          <cell r="R459">
            <v>31515</v>
          </cell>
          <cell r="S459">
            <v>126060</v>
          </cell>
          <cell r="T459">
            <v>11500</v>
          </cell>
          <cell r="U459">
            <v>46000</v>
          </cell>
          <cell r="V459" t="str">
            <v>SDN KEBUN BUNGA 03</v>
          </cell>
          <cell r="W459" t="str">
            <v>3200511211</v>
          </cell>
          <cell r="X459" t="str">
            <v>6303044712950007</v>
          </cell>
          <cell r="Y459" t="str">
            <v>436751697732000</v>
          </cell>
          <cell r="Z459" t="str">
            <v>T - 20</v>
          </cell>
          <cell r="AA459" t="str">
            <v>6539773674230123</v>
          </cell>
          <cell r="AC459">
            <v>11500</v>
          </cell>
          <cell r="AD459">
            <v>0</v>
          </cell>
        </row>
        <row r="460">
          <cell r="A460" t="str">
            <v>198903012022212006</v>
          </cell>
          <cell r="B460" t="str">
            <v>NURUL FAZRIAH, S.Pd</v>
          </cell>
          <cell r="C460">
            <v>0</v>
          </cell>
          <cell r="D460">
            <v>0</v>
          </cell>
          <cell r="E460">
            <v>2966500</v>
          </cell>
          <cell r="F460">
            <v>0</v>
          </cell>
          <cell r="G460">
            <v>0</v>
          </cell>
          <cell r="H460">
            <v>185000</v>
          </cell>
          <cell r="I460">
            <v>3151500</v>
          </cell>
          <cell r="J460">
            <v>0</v>
          </cell>
          <cell r="K460">
            <v>400000</v>
          </cell>
          <cell r="L460">
            <v>2966500</v>
          </cell>
          <cell r="N460">
            <v>3366500</v>
          </cell>
          <cell r="O460">
            <v>6518000</v>
          </cell>
          <cell r="P460">
            <v>65180</v>
          </cell>
          <cell r="Q460">
            <v>260720</v>
          </cell>
          <cell r="R460">
            <v>31515</v>
          </cell>
          <cell r="S460">
            <v>126060</v>
          </cell>
          <cell r="T460">
            <v>33665</v>
          </cell>
          <cell r="U460">
            <v>134660</v>
          </cell>
          <cell r="V460" t="str">
            <v>SDN KEBUN BUNGA 04</v>
          </cell>
          <cell r="W460" t="str">
            <v>3200510665</v>
          </cell>
          <cell r="X460" t="str">
            <v>6303024103890003</v>
          </cell>
          <cell r="Y460" t="str">
            <v>943625517731000</v>
          </cell>
          <cell r="Z460" t="str">
            <v>T - 21</v>
          </cell>
          <cell r="AA460" t="str">
            <v>7633767668230262</v>
          </cell>
          <cell r="AC460">
            <v>33665</v>
          </cell>
          <cell r="AD460">
            <v>0</v>
          </cell>
        </row>
        <row r="461">
          <cell r="A461" t="str">
            <v>198908242022212009</v>
          </cell>
          <cell r="B461" t="str">
            <v>SRI HANDAYANI, S.Pd</v>
          </cell>
          <cell r="C461">
            <v>0</v>
          </cell>
          <cell r="D461">
            <v>0</v>
          </cell>
          <cell r="E461">
            <v>2966500</v>
          </cell>
          <cell r="F461">
            <v>0</v>
          </cell>
          <cell r="G461">
            <v>0</v>
          </cell>
          <cell r="H461">
            <v>185000</v>
          </cell>
          <cell r="I461">
            <v>3151500</v>
          </cell>
          <cell r="J461">
            <v>0</v>
          </cell>
          <cell r="K461">
            <v>900000</v>
          </cell>
          <cell r="M461">
            <v>250000</v>
          </cell>
          <cell r="N461">
            <v>1150000</v>
          </cell>
          <cell r="O461">
            <v>4301500</v>
          </cell>
          <cell r="P461">
            <v>43015</v>
          </cell>
          <cell r="Q461">
            <v>172060</v>
          </cell>
          <cell r="R461">
            <v>31515</v>
          </cell>
          <cell r="S461">
            <v>126060</v>
          </cell>
          <cell r="T461">
            <v>11500</v>
          </cell>
          <cell r="U461">
            <v>46000</v>
          </cell>
          <cell r="V461" t="str">
            <v>SDN KEBUN BUNGA 04</v>
          </cell>
          <cell r="W461" t="str">
            <v>3200588017</v>
          </cell>
          <cell r="X461" t="str">
            <v>6371046408890004</v>
          </cell>
          <cell r="Y461" t="str">
            <v>434181871731000</v>
          </cell>
          <cell r="Z461" t="str">
            <v>T - 21</v>
          </cell>
          <cell r="AA461" t="str">
            <v>0156767668130173</v>
          </cell>
          <cell r="AC461">
            <v>11500</v>
          </cell>
          <cell r="AD461">
            <v>0</v>
          </cell>
        </row>
        <row r="462">
          <cell r="A462" t="str">
            <v>199010022022212005</v>
          </cell>
          <cell r="B462" t="str">
            <v>NOOR MULIYANA, S.Pd</v>
          </cell>
          <cell r="C462">
            <v>0</v>
          </cell>
          <cell r="D462">
            <v>0</v>
          </cell>
          <cell r="E462">
            <v>2966500</v>
          </cell>
          <cell r="F462">
            <v>0</v>
          </cell>
          <cell r="G462">
            <v>0</v>
          </cell>
          <cell r="H462">
            <v>185000</v>
          </cell>
          <cell r="I462">
            <v>3151500</v>
          </cell>
          <cell r="J462">
            <v>0</v>
          </cell>
          <cell r="K462">
            <v>900000</v>
          </cell>
          <cell r="M462">
            <v>250000</v>
          </cell>
          <cell r="N462">
            <v>1150000</v>
          </cell>
          <cell r="O462">
            <v>4301500</v>
          </cell>
          <cell r="P462">
            <v>43015</v>
          </cell>
          <cell r="Q462">
            <v>172060</v>
          </cell>
          <cell r="R462">
            <v>31515</v>
          </cell>
          <cell r="S462">
            <v>126060</v>
          </cell>
          <cell r="T462">
            <v>11500</v>
          </cell>
          <cell r="U462">
            <v>46000</v>
          </cell>
          <cell r="V462" t="str">
            <v>SDN KEBUN BUNGA 04</v>
          </cell>
          <cell r="W462" t="str">
            <v>0010301405085</v>
          </cell>
          <cell r="X462" t="str">
            <v>6371034210900008</v>
          </cell>
          <cell r="Y462" t="str">
            <v>169962362731000</v>
          </cell>
          <cell r="Z462" t="str">
            <v>T - 21</v>
          </cell>
          <cell r="AA462" t="str">
            <v>8334768669130063</v>
          </cell>
          <cell r="AC462">
            <v>11500</v>
          </cell>
          <cell r="AD462">
            <v>0</v>
          </cell>
        </row>
        <row r="463">
          <cell r="A463" t="str">
            <v>199506142022212008</v>
          </cell>
          <cell r="B463" t="str">
            <v>NIE'MATURRAHMAH, S.Pd</v>
          </cell>
          <cell r="C463">
            <v>0</v>
          </cell>
          <cell r="D463">
            <v>0</v>
          </cell>
          <cell r="E463">
            <v>2966500</v>
          </cell>
          <cell r="F463">
            <v>0</v>
          </cell>
          <cell r="G463">
            <v>0</v>
          </cell>
          <cell r="H463">
            <v>185000</v>
          </cell>
          <cell r="I463">
            <v>3151500</v>
          </cell>
          <cell r="J463">
            <v>0</v>
          </cell>
          <cell r="K463">
            <v>900000</v>
          </cell>
          <cell r="M463">
            <v>250000</v>
          </cell>
          <cell r="N463">
            <v>1150000</v>
          </cell>
          <cell r="O463">
            <v>4301500</v>
          </cell>
          <cell r="P463">
            <v>43015</v>
          </cell>
          <cell r="Q463">
            <v>172060</v>
          </cell>
          <cell r="R463">
            <v>31515</v>
          </cell>
          <cell r="S463">
            <v>126060</v>
          </cell>
          <cell r="T463">
            <v>11500</v>
          </cell>
          <cell r="U463">
            <v>46000</v>
          </cell>
          <cell r="V463" t="str">
            <v>SDN KEBUN BUNGA 04</v>
          </cell>
          <cell r="W463" t="str">
            <v>0180306002677</v>
          </cell>
          <cell r="X463" t="str">
            <v>6371015406950004</v>
          </cell>
          <cell r="Y463" t="str">
            <v>844299263731000</v>
          </cell>
          <cell r="Z463" t="str">
            <v>T - 21</v>
          </cell>
          <cell r="AA463" t="str">
            <v>0946773674130012</v>
          </cell>
          <cell r="AC463">
            <v>11500</v>
          </cell>
          <cell r="AD463">
            <v>0</v>
          </cell>
        </row>
        <row r="464">
          <cell r="A464" t="str">
            <v>199703072022212004</v>
          </cell>
          <cell r="B464" t="str">
            <v>DESSY NADYA PUTRI, S. Pd</v>
          </cell>
          <cell r="C464">
            <v>0</v>
          </cell>
          <cell r="D464">
            <v>0</v>
          </cell>
          <cell r="E464">
            <v>2966500</v>
          </cell>
          <cell r="F464">
            <v>0</v>
          </cell>
          <cell r="G464">
            <v>0</v>
          </cell>
          <cell r="H464">
            <v>185000</v>
          </cell>
          <cell r="I464">
            <v>3151500</v>
          </cell>
          <cell r="J464">
            <v>0</v>
          </cell>
          <cell r="K464">
            <v>900000</v>
          </cell>
          <cell r="M464">
            <v>250000</v>
          </cell>
          <cell r="N464">
            <v>1150000</v>
          </cell>
          <cell r="O464">
            <v>4301500</v>
          </cell>
          <cell r="P464">
            <v>43015</v>
          </cell>
          <cell r="Q464">
            <v>172060</v>
          </cell>
          <cell r="R464">
            <v>31515</v>
          </cell>
          <cell r="S464">
            <v>126060</v>
          </cell>
          <cell r="T464">
            <v>11500</v>
          </cell>
          <cell r="U464">
            <v>46000</v>
          </cell>
          <cell r="V464" t="str">
            <v>SDN KEBUN BUNGA 04</v>
          </cell>
          <cell r="W464" t="str">
            <v>0010301465408</v>
          </cell>
          <cell r="X464" t="str">
            <v>6371024703970010</v>
          </cell>
          <cell r="Y464" t="str">
            <v>420140634736000</v>
          </cell>
          <cell r="Z464" t="str">
            <v>T - 21</v>
          </cell>
          <cell r="AA464" t="str">
            <v>1639775676230032</v>
          </cell>
          <cell r="AC464">
            <v>11500</v>
          </cell>
          <cell r="AD464">
            <v>0</v>
          </cell>
        </row>
        <row r="465">
          <cell r="A465" t="str">
            <v>199703272022212004</v>
          </cell>
          <cell r="B465" t="str">
            <v>WIDYA PRATIWI, S.Pd</v>
          </cell>
          <cell r="C465">
            <v>0</v>
          </cell>
          <cell r="D465">
            <v>0</v>
          </cell>
          <cell r="E465">
            <v>2966500</v>
          </cell>
          <cell r="F465">
            <v>0</v>
          </cell>
          <cell r="G465">
            <v>0</v>
          </cell>
          <cell r="H465">
            <v>185000</v>
          </cell>
          <cell r="I465">
            <v>3151500</v>
          </cell>
          <cell r="J465">
            <v>0</v>
          </cell>
          <cell r="K465">
            <v>900000</v>
          </cell>
          <cell r="M465">
            <v>250000</v>
          </cell>
          <cell r="N465">
            <v>1150000</v>
          </cell>
          <cell r="O465">
            <v>4301500</v>
          </cell>
          <cell r="P465">
            <v>43015</v>
          </cell>
          <cell r="Q465">
            <v>172060</v>
          </cell>
          <cell r="R465">
            <v>31515</v>
          </cell>
          <cell r="S465">
            <v>126060</v>
          </cell>
          <cell r="T465">
            <v>11500</v>
          </cell>
          <cell r="U465">
            <v>46000</v>
          </cell>
          <cell r="V465" t="str">
            <v>SDN KEBUN BUNGA 04</v>
          </cell>
          <cell r="W465" t="str">
            <v>3200494619</v>
          </cell>
          <cell r="X465" t="str">
            <v>6371026703970007</v>
          </cell>
          <cell r="Y465" t="str">
            <v>927291526736000</v>
          </cell>
          <cell r="Z465" t="str">
            <v>T - 21</v>
          </cell>
          <cell r="AA465" t="str">
            <v>4659775676230082</v>
          </cell>
          <cell r="AC465">
            <v>11500</v>
          </cell>
          <cell r="AD465">
            <v>0</v>
          </cell>
        </row>
        <row r="466">
          <cell r="A466" t="str">
            <v>197307172022211003</v>
          </cell>
          <cell r="B466" t="str">
            <v>ANANG MUHNI, S.Pd</v>
          </cell>
          <cell r="C466">
            <v>0</v>
          </cell>
          <cell r="D466">
            <v>0</v>
          </cell>
          <cell r="E466">
            <v>2966500</v>
          </cell>
          <cell r="F466">
            <v>0</v>
          </cell>
          <cell r="G466">
            <v>0</v>
          </cell>
          <cell r="H466">
            <v>185000</v>
          </cell>
          <cell r="I466">
            <v>3151500</v>
          </cell>
          <cell r="J466">
            <v>0</v>
          </cell>
          <cell r="K466">
            <v>900000</v>
          </cell>
          <cell r="M466">
            <v>250000</v>
          </cell>
          <cell r="N466">
            <v>1150000</v>
          </cell>
          <cell r="O466">
            <v>4301500</v>
          </cell>
          <cell r="P466">
            <v>43015</v>
          </cell>
          <cell r="Q466">
            <v>172060</v>
          </cell>
          <cell r="R466">
            <v>31515</v>
          </cell>
          <cell r="S466">
            <v>126060</v>
          </cell>
          <cell r="T466">
            <v>11500</v>
          </cell>
          <cell r="U466">
            <v>46000</v>
          </cell>
          <cell r="V466" t="str">
            <v>SDN KEBUN BUNGA 05</v>
          </cell>
          <cell r="W466" t="str">
            <v>3200587781</v>
          </cell>
          <cell r="X466" t="str">
            <v>6371021707730020</v>
          </cell>
          <cell r="Y466" t="str">
            <v>969554484736000</v>
          </cell>
          <cell r="Z466" t="str">
            <v>T - 22</v>
          </cell>
          <cell r="AA466" t="str">
            <v>5049751653200063</v>
          </cell>
          <cell r="AC466">
            <v>11500</v>
          </cell>
          <cell r="AD466">
            <v>0</v>
          </cell>
        </row>
        <row r="467">
          <cell r="A467" t="str">
            <v>199111222022212007</v>
          </cell>
          <cell r="B467" t="str">
            <v>NOVIA SARI, S.Pd.</v>
          </cell>
          <cell r="C467">
            <v>0</v>
          </cell>
          <cell r="D467">
            <v>0</v>
          </cell>
          <cell r="E467">
            <v>2966500</v>
          </cell>
          <cell r="F467">
            <v>0</v>
          </cell>
          <cell r="G467">
            <v>0</v>
          </cell>
          <cell r="H467">
            <v>185000</v>
          </cell>
          <cell r="I467">
            <v>3151500</v>
          </cell>
          <cell r="J467">
            <v>0</v>
          </cell>
          <cell r="K467">
            <v>400000</v>
          </cell>
          <cell r="L467">
            <v>2966500</v>
          </cell>
          <cell r="N467">
            <v>3366500</v>
          </cell>
          <cell r="O467">
            <v>6518000</v>
          </cell>
          <cell r="P467">
            <v>65180</v>
          </cell>
          <cell r="Q467">
            <v>260720</v>
          </cell>
          <cell r="R467">
            <v>31515</v>
          </cell>
          <cell r="S467">
            <v>126060</v>
          </cell>
          <cell r="T467">
            <v>33665</v>
          </cell>
          <cell r="U467">
            <v>134660</v>
          </cell>
          <cell r="V467" t="str">
            <v>SDN KEBUN BUNGA 05</v>
          </cell>
          <cell r="W467" t="str">
            <v>2000104348</v>
          </cell>
          <cell r="X467" t="str">
            <v>6371016211910011</v>
          </cell>
          <cell r="Y467" t="str">
            <v>902716513736000</v>
          </cell>
          <cell r="Z467" t="str">
            <v>T - 22</v>
          </cell>
          <cell r="AA467" t="str">
            <v>3454769670130133</v>
          </cell>
          <cell r="AC467">
            <v>33665</v>
          </cell>
          <cell r="AD467">
            <v>0</v>
          </cell>
        </row>
        <row r="468">
          <cell r="A468" t="str">
            <v>199209212022212006</v>
          </cell>
          <cell r="B468" t="str">
            <v>HERDILLA MAULIDA, S.Pd.,Gr.</v>
          </cell>
          <cell r="C468">
            <v>0</v>
          </cell>
          <cell r="D468">
            <v>0</v>
          </cell>
          <cell r="E468">
            <v>2966500</v>
          </cell>
          <cell r="F468">
            <v>0</v>
          </cell>
          <cell r="G468">
            <v>0</v>
          </cell>
          <cell r="H468">
            <v>185000</v>
          </cell>
          <cell r="I468">
            <v>3151500</v>
          </cell>
          <cell r="J468">
            <v>0</v>
          </cell>
          <cell r="K468">
            <v>400000</v>
          </cell>
          <cell r="L468">
            <v>2966500</v>
          </cell>
          <cell r="N468">
            <v>3366500</v>
          </cell>
          <cell r="O468">
            <v>6518000</v>
          </cell>
          <cell r="P468">
            <v>65180</v>
          </cell>
          <cell r="Q468">
            <v>260720</v>
          </cell>
          <cell r="R468">
            <v>31515</v>
          </cell>
          <cell r="S468">
            <v>126060</v>
          </cell>
          <cell r="T468">
            <v>33665</v>
          </cell>
          <cell r="U468">
            <v>134660</v>
          </cell>
          <cell r="V468" t="str">
            <v>SDN KEBUN BUNGA 05</v>
          </cell>
          <cell r="W468" t="str">
            <v>3200524089</v>
          </cell>
          <cell r="X468" t="str">
            <v>6371026109920003</v>
          </cell>
          <cell r="Y468" t="str">
            <v>650878630731000</v>
          </cell>
          <cell r="Z468" t="str">
            <v>T - 22</v>
          </cell>
          <cell r="AA468">
            <v>0</v>
          </cell>
          <cell r="AC468">
            <v>33665</v>
          </cell>
          <cell r="AD468">
            <v>0</v>
          </cell>
        </row>
        <row r="469">
          <cell r="A469" t="str">
            <v>199505282022212005</v>
          </cell>
          <cell r="B469" t="str">
            <v>FITRIA SRI, S.Pd.,Gr.</v>
          </cell>
          <cell r="C469">
            <v>1</v>
          </cell>
          <cell r="D469">
            <v>1</v>
          </cell>
          <cell r="E469">
            <v>2966500</v>
          </cell>
          <cell r="F469">
            <v>355980</v>
          </cell>
          <cell r="G469">
            <v>0</v>
          </cell>
          <cell r="H469">
            <v>185000</v>
          </cell>
          <cell r="I469">
            <v>3507480</v>
          </cell>
          <cell r="J469">
            <v>0</v>
          </cell>
          <cell r="K469">
            <v>400000</v>
          </cell>
          <cell r="L469">
            <v>2966500</v>
          </cell>
          <cell r="N469">
            <v>3366500</v>
          </cell>
          <cell r="O469">
            <v>6873980</v>
          </cell>
          <cell r="P469">
            <v>68740</v>
          </cell>
          <cell r="Q469">
            <v>274960</v>
          </cell>
          <cell r="R469">
            <v>35075</v>
          </cell>
          <cell r="S469">
            <v>140300</v>
          </cell>
          <cell r="T469">
            <v>33665</v>
          </cell>
          <cell r="U469">
            <v>134660</v>
          </cell>
          <cell r="V469" t="str">
            <v>SDN KEBUN BUNGA 05</v>
          </cell>
          <cell r="W469" t="str">
            <v>3200588109</v>
          </cell>
          <cell r="X469" t="str">
            <v>6308056805950004</v>
          </cell>
          <cell r="Y469" t="str">
            <v>650202435731000</v>
          </cell>
          <cell r="Z469" t="str">
            <v>T - 22</v>
          </cell>
          <cell r="AA469">
            <v>0</v>
          </cell>
          <cell r="AC469">
            <v>33665</v>
          </cell>
          <cell r="AD469">
            <v>0</v>
          </cell>
        </row>
        <row r="470">
          <cell r="A470" t="str">
            <v>199704252022212004</v>
          </cell>
          <cell r="B470" t="str">
            <v>JUHAR LATIFAH HANI, S.Pd</v>
          </cell>
          <cell r="C470">
            <v>0</v>
          </cell>
          <cell r="D470">
            <v>0</v>
          </cell>
          <cell r="E470">
            <v>2966500</v>
          </cell>
          <cell r="F470">
            <v>0</v>
          </cell>
          <cell r="G470">
            <v>0</v>
          </cell>
          <cell r="H470">
            <v>185000</v>
          </cell>
          <cell r="I470">
            <v>3151500</v>
          </cell>
          <cell r="J470">
            <v>0</v>
          </cell>
          <cell r="K470">
            <v>900000</v>
          </cell>
          <cell r="M470">
            <v>250000</v>
          </cell>
          <cell r="N470">
            <v>1150000</v>
          </cell>
          <cell r="O470">
            <v>4301500</v>
          </cell>
          <cell r="P470">
            <v>43015</v>
          </cell>
          <cell r="Q470">
            <v>172060</v>
          </cell>
          <cell r="R470">
            <v>31515</v>
          </cell>
          <cell r="S470">
            <v>126060</v>
          </cell>
          <cell r="T470">
            <v>11500</v>
          </cell>
          <cell r="U470">
            <v>46000</v>
          </cell>
          <cell r="V470" t="str">
            <v>SDN KEBUN BUNGA 05</v>
          </cell>
          <cell r="W470" t="str">
            <v>3200588141</v>
          </cell>
          <cell r="X470" t="str">
            <v>6307066504970001</v>
          </cell>
          <cell r="Y470" t="str">
            <v>650190762731000</v>
          </cell>
          <cell r="Z470" t="str">
            <v>T - 22</v>
          </cell>
          <cell r="AA470" t="str">
            <v>5757775676230052</v>
          </cell>
          <cell r="AC470">
            <v>11500</v>
          </cell>
          <cell r="AD470">
            <v>0</v>
          </cell>
        </row>
        <row r="471">
          <cell r="A471" t="str">
            <v>198908012022212011</v>
          </cell>
          <cell r="B471" t="str">
            <v>AGUSTINA NOVITASARI, S.Pd</v>
          </cell>
          <cell r="C471">
            <v>1</v>
          </cell>
          <cell r="D471">
            <v>2</v>
          </cell>
          <cell r="E471">
            <v>2966500</v>
          </cell>
          <cell r="F471">
            <v>415310</v>
          </cell>
          <cell r="G471">
            <v>0</v>
          </cell>
          <cell r="H471">
            <v>185000</v>
          </cell>
          <cell r="I471">
            <v>3566810</v>
          </cell>
          <cell r="J471">
            <v>0</v>
          </cell>
          <cell r="K471">
            <v>900000</v>
          </cell>
          <cell r="M471">
            <v>250000</v>
          </cell>
          <cell r="N471">
            <v>1150000</v>
          </cell>
          <cell r="O471">
            <v>4716810</v>
          </cell>
          <cell r="P471">
            <v>47168</v>
          </cell>
          <cell r="Q471">
            <v>188672</v>
          </cell>
          <cell r="R471">
            <v>35668</v>
          </cell>
          <cell r="S471">
            <v>142672</v>
          </cell>
          <cell r="T471">
            <v>11500</v>
          </cell>
          <cell r="U471">
            <v>46000</v>
          </cell>
          <cell r="V471" t="str">
            <v>SDN KEBUN BUNGA 06</v>
          </cell>
          <cell r="W471" t="str">
            <v>3200520075</v>
          </cell>
          <cell r="X471" t="str">
            <v>6371024108890007</v>
          </cell>
          <cell r="Y471" t="str">
            <v>844056002731000</v>
          </cell>
          <cell r="Z471" t="str">
            <v>T - 23</v>
          </cell>
          <cell r="AA471" t="str">
            <v>3133767668130133</v>
          </cell>
          <cell r="AC471">
            <v>11500</v>
          </cell>
          <cell r="AD471">
            <v>0</v>
          </cell>
        </row>
        <row r="472">
          <cell r="A472" t="str">
            <v>199502062022212005</v>
          </cell>
          <cell r="B472" t="str">
            <v>KAMALIA HUSNA, S.Pd</v>
          </cell>
          <cell r="C472">
            <v>0</v>
          </cell>
          <cell r="D472">
            <v>0</v>
          </cell>
          <cell r="E472">
            <v>2966500</v>
          </cell>
          <cell r="F472">
            <v>0</v>
          </cell>
          <cell r="G472">
            <v>0</v>
          </cell>
          <cell r="H472">
            <v>185000</v>
          </cell>
          <cell r="I472">
            <v>3151500</v>
          </cell>
          <cell r="J472">
            <v>0</v>
          </cell>
          <cell r="K472">
            <v>900000</v>
          </cell>
          <cell r="M472">
            <v>250000</v>
          </cell>
          <cell r="N472">
            <v>1150000</v>
          </cell>
          <cell r="O472">
            <v>4301500</v>
          </cell>
          <cell r="P472">
            <v>43015</v>
          </cell>
          <cell r="Q472">
            <v>172060</v>
          </cell>
          <cell r="R472">
            <v>31515</v>
          </cell>
          <cell r="S472">
            <v>126060</v>
          </cell>
          <cell r="T472">
            <v>11500</v>
          </cell>
          <cell r="U472">
            <v>46000</v>
          </cell>
          <cell r="V472" t="str">
            <v>SDN KEBUN BUNGA 06</v>
          </cell>
          <cell r="W472" t="str">
            <v>3200524798</v>
          </cell>
          <cell r="X472" t="str">
            <v>6371024602950013</v>
          </cell>
          <cell r="Y472" t="str">
            <v>910727635736000</v>
          </cell>
          <cell r="Z472" t="str">
            <v>T - 23</v>
          </cell>
          <cell r="AA472" t="str">
            <v>2538773674130012</v>
          </cell>
          <cell r="AC472">
            <v>11500</v>
          </cell>
          <cell r="AD472">
            <v>0</v>
          </cell>
        </row>
        <row r="473">
          <cell r="A473" t="str">
            <v>199606052022211001</v>
          </cell>
          <cell r="B473" t="str">
            <v>MUHAMMAD ALPIANOR, S.Pd.</v>
          </cell>
          <cell r="C473">
            <v>1</v>
          </cell>
          <cell r="D473">
            <v>0</v>
          </cell>
          <cell r="E473">
            <v>2966500</v>
          </cell>
          <cell r="F473">
            <v>296650</v>
          </cell>
          <cell r="G473">
            <v>0</v>
          </cell>
          <cell r="H473">
            <v>185000</v>
          </cell>
          <cell r="I473">
            <v>3448150</v>
          </cell>
          <cell r="J473">
            <v>0</v>
          </cell>
          <cell r="K473">
            <v>900000</v>
          </cell>
          <cell r="M473">
            <v>250000</v>
          </cell>
          <cell r="N473">
            <v>1150000</v>
          </cell>
          <cell r="O473">
            <v>4598150</v>
          </cell>
          <cell r="P473">
            <v>45982</v>
          </cell>
          <cell r="Q473">
            <v>183928</v>
          </cell>
          <cell r="R473">
            <v>34482</v>
          </cell>
          <cell r="S473">
            <v>137928</v>
          </cell>
          <cell r="T473">
            <v>11500</v>
          </cell>
          <cell r="U473">
            <v>46000</v>
          </cell>
          <cell r="V473" t="str">
            <v>SDN KEBUN BUNGA 06</v>
          </cell>
          <cell r="W473" t="str">
            <v>3200587797</v>
          </cell>
          <cell r="X473" t="str">
            <v>6304010506960003</v>
          </cell>
          <cell r="Y473" t="str">
            <v>434251815731000</v>
          </cell>
          <cell r="Z473" t="str">
            <v>T - 23</v>
          </cell>
          <cell r="AA473" t="str">
            <v>1937774675130122</v>
          </cell>
          <cell r="AC473">
            <v>11500</v>
          </cell>
          <cell r="AD473">
            <v>0</v>
          </cell>
        </row>
        <row r="474">
          <cell r="A474" t="str">
            <v>199707152022212001</v>
          </cell>
          <cell r="B474" t="str">
            <v>MASTAIAH, S.Pd</v>
          </cell>
          <cell r="C474">
            <v>1</v>
          </cell>
          <cell r="D474">
            <v>1</v>
          </cell>
          <cell r="E474">
            <v>2966500</v>
          </cell>
          <cell r="F474">
            <v>355980</v>
          </cell>
          <cell r="G474">
            <v>0</v>
          </cell>
          <cell r="H474">
            <v>185000</v>
          </cell>
          <cell r="I474">
            <v>3507480</v>
          </cell>
          <cell r="J474">
            <v>0</v>
          </cell>
          <cell r="K474">
            <v>900000</v>
          </cell>
          <cell r="M474">
            <v>250000</v>
          </cell>
          <cell r="N474">
            <v>1150000</v>
          </cell>
          <cell r="O474">
            <v>4657480</v>
          </cell>
          <cell r="P474">
            <v>46575</v>
          </cell>
          <cell r="Q474">
            <v>186300</v>
          </cell>
          <cell r="R474">
            <v>35075</v>
          </cell>
          <cell r="S474">
            <v>140300</v>
          </cell>
          <cell r="T474">
            <v>11500</v>
          </cell>
          <cell r="U474">
            <v>46000</v>
          </cell>
          <cell r="V474" t="str">
            <v>SDN KEBUN BUNGA 06</v>
          </cell>
          <cell r="W474" t="str">
            <v>0010301466042</v>
          </cell>
          <cell r="X474" t="str">
            <v>6303075507970005</v>
          </cell>
          <cell r="Y474" t="str">
            <v>413078627732000</v>
          </cell>
          <cell r="Z474" t="str">
            <v>T - 23</v>
          </cell>
          <cell r="AA474" t="str">
            <v>4047775676239953</v>
          </cell>
          <cell r="AC474">
            <v>11500</v>
          </cell>
          <cell r="AD474">
            <v>0</v>
          </cell>
        </row>
        <row r="475">
          <cell r="A475" t="str">
            <v>196609052022212001</v>
          </cell>
          <cell r="B475" t="str">
            <v>SYAKDIAH, S.Pd</v>
          </cell>
          <cell r="C475">
            <v>1</v>
          </cell>
          <cell r="D475">
            <v>0</v>
          </cell>
          <cell r="E475">
            <v>2966500</v>
          </cell>
          <cell r="F475">
            <v>296650</v>
          </cell>
          <cell r="G475">
            <v>0</v>
          </cell>
          <cell r="H475">
            <v>185000</v>
          </cell>
          <cell r="I475">
            <v>3448150</v>
          </cell>
          <cell r="J475">
            <v>0</v>
          </cell>
          <cell r="K475">
            <v>400000</v>
          </cell>
          <cell r="L475">
            <v>2966500</v>
          </cell>
          <cell r="N475">
            <v>3366500</v>
          </cell>
          <cell r="O475">
            <v>6814650</v>
          </cell>
          <cell r="P475">
            <v>68147</v>
          </cell>
          <cell r="Q475">
            <v>272588</v>
          </cell>
          <cell r="R475">
            <v>34482</v>
          </cell>
          <cell r="S475">
            <v>137928</v>
          </cell>
          <cell r="T475">
            <v>33665</v>
          </cell>
          <cell r="U475">
            <v>134660</v>
          </cell>
          <cell r="V475" t="str">
            <v>SDN KEBUN BUNGA 09</v>
          </cell>
          <cell r="W475" t="str">
            <v>3200520218</v>
          </cell>
          <cell r="X475" t="str">
            <v>6303044509660004</v>
          </cell>
          <cell r="Y475" t="str">
            <v>165142217732000</v>
          </cell>
          <cell r="Z475" t="str">
            <v>T - 25</v>
          </cell>
          <cell r="AA475" t="str">
            <v>8537744647300022</v>
          </cell>
          <cell r="AC475">
            <v>33665</v>
          </cell>
          <cell r="AD475">
            <v>0</v>
          </cell>
        </row>
        <row r="476">
          <cell r="A476" t="str">
            <v>197405082022211002</v>
          </cell>
          <cell r="B476" t="str">
            <v>ZAINAL ABIDIN, S.Pd</v>
          </cell>
          <cell r="C476">
            <v>1</v>
          </cell>
          <cell r="D476">
            <v>0</v>
          </cell>
          <cell r="E476">
            <v>2966500</v>
          </cell>
          <cell r="F476">
            <v>296650</v>
          </cell>
          <cell r="G476">
            <v>0</v>
          </cell>
          <cell r="H476">
            <v>185000</v>
          </cell>
          <cell r="I476">
            <v>3448150</v>
          </cell>
          <cell r="J476">
            <v>0</v>
          </cell>
          <cell r="K476">
            <v>400000</v>
          </cell>
          <cell r="L476">
            <v>2966500</v>
          </cell>
          <cell r="N476">
            <v>3366500</v>
          </cell>
          <cell r="O476">
            <v>6814650</v>
          </cell>
          <cell r="P476">
            <v>68147</v>
          </cell>
          <cell r="Q476">
            <v>272588</v>
          </cell>
          <cell r="R476">
            <v>34482</v>
          </cell>
          <cell r="S476">
            <v>137928</v>
          </cell>
          <cell r="T476">
            <v>33665</v>
          </cell>
          <cell r="U476">
            <v>134660</v>
          </cell>
          <cell r="V476" t="str">
            <v>SDN KEBUN BUNGA 09</v>
          </cell>
          <cell r="W476" t="str">
            <v>3200539377</v>
          </cell>
          <cell r="X476" t="str">
            <v>6371050805740011</v>
          </cell>
          <cell r="Y476" t="str">
            <v>165276585731000</v>
          </cell>
          <cell r="Z476" t="str">
            <v>T - 25</v>
          </cell>
          <cell r="AA476" t="str">
            <v>3840752655200002</v>
          </cell>
          <cell r="AC476">
            <v>33665</v>
          </cell>
          <cell r="AD476">
            <v>0</v>
          </cell>
        </row>
        <row r="477">
          <cell r="A477" t="str">
            <v>197905252022212007</v>
          </cell>
          <cell r="B477" t="str">
            <v>NORJANNAH, S.Pd</v>
          </cell>
          <cell r="C477">
            <v>0</v>
          </cell>
          <cell r="D477">
            <v>0</v>
          </cell>
          <cell r="E477">
            <v>2966500</v>
          </cell>
          <cell r="F477">
            <v>0</v>
          </cell>
          <cell r="G477">
            <v>0</v>
          </cell>
          <cell r="H477">
            <v>185000</v>
          </cell>
          <cell r="I477">
            <v>3151500</v>
          </cell>
          <cell r="J477">
            <v>0</v>
          </cell>
          <cell r="K477">
            <v>400000</v>
          </cell>
          <cell r="L477">
            <v>2966500</v>
          </cell>
          <cell r="N477">
            <v>3366500</v>
          </cell>
          <cell r="O477">
            <v>6518000</v>
          </cell>
          <cell r="P477">
            <v>65180</v>
          </cell>
          <cell r="Q477">
            <v>260720</v>
          </cell>
          <cell r="R477">
            <v>31515</v>
          </cell>
          <cell r="S477">
            <v>126060</v>
          </cell>
          <cell r="T477">
            <v>33665</v>
          </cell>
          <cell r="U477">
            <v>134660</v>
          </cell>
          <cell r="V477" t="str">
            <v>SDN KURIPAN 01</v>
          </cell>
          <cell r="W477" t="str">
            <v>3200587773</v>
          </cell>
          <cell r="X477" t="str">
            <v>6372046505790004</v>
          </cell>
          <cell r="Y477" t="str">
            <v>165142043732000</v>
          </cell>
          <cell r="Z477" t="str">
            <v>T - 26</v>
          </cell>
          <cell r="AA477" t="str">
            <v>0857757659300042</v>
          </cell>
          <cell r="AC477">
            <v>33665</v>
          </cell>
          <cell r="AD477">
            <v>0</v>
          </cell>
        </row>
        <row r="478">
          <cell r="A478" t="str">
            <v>199101102022212005</v>
          </cell>
          <cell r="B478" t="str">
            <v>SITI ANITA, S.Pd</v>
          </cell>
          <cell r="C478">
            <v>1</v>
          </cell>
          <cell r="D478">
            <v>2</v>
          </cell>
          <cell r="E478">
            <v>2966500</v>
          </cell>
          <cell r="F478">
            <v>415310</v>
          </cell>
          <cell r="G478">
            <v>0</v>
          </cell>
          <cell r="H478">
            <v>185000</v>
          </cell>
          <cell r="I478">
            <v>3566810</v>
          </cell>
          <cell r="J478">
            <v>0</v>
          </cell>
          <cell r="K478">
            <v>900000</v>
          </cell>
          <cell r="M478">
            <v>250000</v>
          </cell>
          <cell r="N478">
            <v>1150000</v>
          </cell>
          <cell r="O478">
            <v>4716810</v>
          </cell>
          <cell r="P478">
            <v>47168</v>
          </cell>
          <cell r="Q478">
            <v>188672</v>
          </cell>
          <cell r="R478">
            <v>35668</v>
          </cell>
          <cell r="S478">
            <v>142672</v>
          </cell>
          <cell r="T478">
            <v>11500</v>
          </cell>
          <cell r="U478">
            <v>46000</v>
          </cell>
          <cell r="V478" t="str">
            <v>SDN KURIPAN 01</v>
          </cell>
          <cell r="W478" t="str">
            <v>0010301150577</v>
          </cell>
          <cell r="X478" t="str">
            <v>6303045001910003</v>
          </cell>
          <cell r="Y478" t="str">
            <v>910607191732000</v>
          </cell>
          <cell r="Z478" t="str">
            <v>T - 26</v>
          </cell>
          <cell r="AA478" t="str">
            <v>1442769670130102</v>
          </cell>
          <cell r="AC478">
            <v>11500</v>
          </cell>
          <cell r="AD478">
            <v>0</v>
          </cell>
        </row>
        <row r="479">
          <cell r="A479" t="str">
            <v>199110272022212008</v>
          </cell>
          <cell r="B479" t="str">
            <v>AYU LESTARI, S.Pd</v>
          </cell>
          <cell r="C479">
            <v>1</v>
          </cell>
          <cell r="D479">
            <v>2</v>
          </cell>
          <cell r="E479">
            <v>2966500</v>
          </cell>
          <cell r="F479">
            <v>415310</v>
          </cell>
          <cell r="G479">
            <v>0</v>
          </cell>
          <cell r="H479">
            <v>185000</v>
          </cell>
          <cell r="I479">
            <v>3566810</v>
          </cell>
          <cell r="J479">
            <v>0</v>
          </cell>
          <cell r="K479">
            <v>900000</v>
          </cell>
          <cell r="M479">
            <v>250000</v>
          </cell>
          <cell r="N479">
            <v>1150000</v>
          </cell>
          <cell r="O479">
            <v>4716810</v>
          </cell>
          <cell r="P479">
            <v>47168</v>
          </cell>
          <cell r="Q479">
            <v>188672</v>
          </cell>
          <cell r="R479">
            <v>35668</v>
          </cell>
          <cell r="S479">
            <v>142672</v>
          </cell>
          <cell r="T479">
            <v>11500</v>
          </cell>
          <cell r="U479">
            <v>46000</v>
          </cell>
          <cell r="V479" t="str">
            <v>SDN KURIPAN 01</v>
          </cell>
          <cell r="W479" t="str">
            <v>0010301153113</v>
          </cell>
          <cell r="X479" t="str">
            <v>6371026710910003</v>
          </cell>
          <cell r="Y479" t="str">
            <v>167356286731000</v>
          </cell>
          <cell r="Z479" t="str">
            <v>T - 26</v>
          </cell>
          <cell r="AA479" t="str">
            <v>8359769670130063</v>
          </cell>
          <cell r="AC479">
            <v>11500</v>
          </cell>
          <cell r="AD479">
            <v>0</v>
          </cell>
        </row>
        <row r="480">
          <cell r="A480" t="str">
            <v>199311242022212008</v>
          </cell>
          <cell r="B480" t="str">
            <v>NURUL MUIZAH, S.Pd</v>
          </cell>
          <cell r="C480">
            <v>1</v>
          </cell>
          <cell r="D480">
            <v>2</v>
          </cell>
          <cell r="E480">
            <v>2966500</v>
          </cell>
          <cell r="F480">
            <v>415310</v>
          </cell>
          <cell r="G480">
            <v>0</v>
          </cell>
          <cell r="H480">
            <v>185000</v>
          </cell>
          <cell r="I480">
            <v>3566810</v>
          </cell>
          <cell r="J480">
            <v>0</v>
          </cell>
          <cell r="K480">
            <v>900000</v>
          </cell>
          <cell r="M480">
            <v>250000</v>
          </cell>
          <cell r="N480">
            <v>1150000</v>
          </cell>
          <cell r="O480">
            <v>4716810</v>
          </cell>
          <cell r="P480">
            <v>47168</v>
          </cell>
          <cell r="Q480">
            <v>188672</v>
          </cell>
          <cell r="R480">
            <v>35668</v>
          </cell>
          <cell r="S480">
            <v>142672</v>
          </cell>
          <cell r="T480">
            <v>11500</v>
          </cell>
          <cell r="U480">
            <v>46000</v>
          </cell>
          <cell r="V480" t="str">
            <v>SDN KURIPAN 01</v>
          </cell>
          <cell r="W480" t="str">
            <v>0010301468748</v>
          </cell>
          <cell r="X480" t="str">
            <v>6309026411930001</v>
          </cell>
          <cell r="Y480" t="str">
            <v>924374788736000</v>
          </cell>
          <cell r="Z480" t="str">
            <v>T - 26</v>
          </cell>
          <cell r="AA480" t="str">
            <v>5456771672130023</v>
          </cell>
          <cell r="AC480">
            <v>11500</v>
          </cell>
          <cell r="AD480">
            <v>0</v>
          </cell>
        </row>
        <row r="481">
          <cell r="A481" t="str">
            <v>199505172022211004</v>
          </cell>
          <cell r="B481" t="str">
            <v>MUHAMMAD FIRDAUS, S.Pd</v>
          </cell>
          <cell r="C481">
            <v>1</v>
          </cell>
          <cell r="D481">
            <v>0</v>
          </cell>
          <cell r="E481">
            <v>2966500</v>
          </cell>
          <cell r="F481">
            <v>296650</v>
          </cell>
          <cell r="G481">
            <v>0</v>
          </cell>
          <cell r="H481">
            <v>185000</v>
          </cell>
          <cell r="I481">
            <v>3448150</v>
          </cell>
          <cell r="J481">
            <v>0</v>
          </cell>
          <cell r="K481">
            <v>900000</v>
          </cell>
          <cell r="M481">
            <v>250000</v>
          </cell>
          <cell r="N481">
            <v>1150000</v>
          </cell>
          <cell r="O481">
            <v>4598150</v>
          </cell>
          <cell r="P481">
            <v>45982</v>
          </cell>
          <cell r="Q481">
            <v>183928</v>
          </cell>
          <cell r="R481">
            <v>34482</v>
          </cell>
          <cell r="S481">
            <v>137928</v>
          </cell>
          <cell r="T481">
            <v>11500</v>
          </cell>
          <cell r="U481">
            <v>46000</v>
          </cell>
          <cell r="V481" t="str">
            <v>SDN KURIPAN 01</v>
          </cell>
          <cell r="W481" t="str">
            <v>0160301056446</v>
          </cell>
          <cell r="X481" t="str">
            <v>6303021705950004</v>
          </cell>
          <cell r="Y481" t="str">
            <v>924324973732000</v>
          </cell>
          <cell r="Z481" t="str">
            <v>T - 26</v>
          </cell>
          <cell r="AA481" t="str">
            <v>8849773674130002</v>
          </cell>
          <cell r="AC481">
            <v>11500</v>
          </cell>
          <cell r="AD481">
            <v>0</v>
          </cell>
        </row>
        <row r="482">
          <cell r="A482" t="str">
            <v>198702042022212009</v>
          </cell>
          <cell r="B482" t="str">
            <v>AULIA RAHMI, S.Pd</v>
          </cell>
          <cell r="C482">
            <v>0</v>
          </cell>
          <cell r="D482">
            <v>0</v>
          </cell>
          <cell r="E482">
            <v>2966500</v>
          </cell>
          <cell r="F482">
            <v>0</v>
          </cell>
          <cell r="G482">
            <v>0</v>
          </cell>
          <cell r="H482">
            <v>185000</v>
          </cell>
          <cell r="I482">
            <v>3151500</v>
          </cell>
          <cell r="J482">
            <v>0</v>
          </cell>
          <cell r="K482">
            <v>900000</v>
          </cell>
          <cell r="M482">
            <v>250000</v>
          </cell>
          <cell r="N482">
            <v>1150000</v>
          </cell>
          <cell r="O482">
            <v>4301500</v>
          </cell>
          <cell r="P482">
            <v>43015</v>
          </cell>
          <cell r="Q482">
            <v>172060</v>
          </cell>
          <cell r="R482">
            <v>31515</v>
          </cell>
          <cell r="S482">
            <v>126060</v>
          </cell>
          <cell r="T482">
            <v>11500</v>
          </cell>
          <cell r="U482">
            <v>46000</v>
          </cell>
          <cell r="V482" t="str">
            <v>SDN KURIPAN 02</v>
          </cell>
          <cell r="W482" t="str">
            <v>0010301156231</v>
          </cell>
          <cell r="X482" t="str">
            <v>6303044402870001</v>
          </cell>
          <cell r="Y482" t="str">
            <v>906295951732000</v>
          </cell>
          <cell r="Z482" t="str">
            <v>T - 27</v>
          </cell>
          <cell r="AA482" t="str">
            <v>9536765667130162</v>
          </cell>
          <cell r="AC482">
            <v>11500</v>
          </cell>
          <cell r="AD482">
            <v>0</v>
          </cell>
        </row>
        <row r="483">
          <cell r="A483" t="str">
            <v>199302252022212012</v>
          </cell>
          <cell r="B483" t="str">
            <v>DHITA EKA SEPTIANA, S.Pd</v>
          </cell>
          <cell r="C483">
            <v>0</v>
          </cell>
          <cell r="D483">
            <v>0</v>
          </cell>
          <cell r="E483">
            <v>2966500</v>
          </cell>
          <cell r="F483">
            <v>0</v>
          </cell>
          <cell r="G483">
            <v>0</v>
          </cell>
          <cell r="H483">
            <v>185000</v>
          </cell>
          <cell r="I483">
            <v>3151500</v>
          </cell>
          <cell r="J483">
            <v>0</v>
          </cell>
          <cell r="K483">
            <v>900000</v>
          </cell>
          <cell r="M483">
            <v>250000</v>
          </cell>
          <cell r="N483">
            <v>1150000</v>
          </cell>
          <cell r="O483">
            <v>4301500</v>
          </cell>
          <cell r="P483">
            <v>43015</v>
          </cell>
          <cell r="Q483">
            <v>172060</v>
          </cell>
          <cell r="R483">
            <v>31515</v>
          </cell>
          <cell r="S483">
            <v>126060</v>
          </cell>
          <cell r="T483">
            <v>11500</v>
          </cell>
          <cell r="U483">
            <v>46000</v>
          </cell>
          <cell r="V483" t="str">
            <v>SDN KURIPAN 02</v>
          </cell>
          <cell r="W483" t="str">
            <v>3200520498</v>
          </cell>
          <cell r="X483" t="str">
            <v>6371036502930005</v>
          </cell>
          <cell r="Y483" t="str">
            <v>747850766731000</v>
          </cell>
          <cell r="Z483" t="str">
            <v>T - 27</v>
          </cell>
          <cell r="AA483" t="str">
            <v>8557771672230182</v>
          </cell>
          <cell r="AC483">
            <v>11500</v>
          </cell>
          <cell r="AD483">
            <v>0</v>
          </cell>
        </row>
        <row r="484">
          <cell r="A484" t="str">
            <v>199310062022212010</v>
          </cell>
          <cell r="B484" t="str">
            <v>RIZQY SHOFIYA, S.Pd</v>
          </cell>
          <cell r="C484">
            <v>0</v>
          </cell>
          <cell r="D484">
            <v>0</v>
          </cell>
          <cell r="E484">
            <v>2966500</v>
          </cell>
          <cell r="F484">
            <v>0</v>
          </cell>
          <cell r="G484">
            <v>0</v>
          </cell>
          <cell r="H484">
            <v>185000</v>
          </cell>
          <cell r="I484">
            <v>3151500</v>
          </cell>
          <cell r="J484">
            <v>0</v>
          </cell>
          <cell r="K484">
            <v>400000</v>
          </cell>
          <cell r="L484">
            <v>2966500</v>
          </cell>
          <cell r="N484">
            <v>3366500</v>
          </cell>
          <cell r="O484">
            <v>6518000</v>
          </cell>
          <cell r="P484">
            <v>65180</v>
          </cell>
          <cell r="Q484">
            <v>260720</v>
          </cell>
          <cell r="R484">
            <v>31515</v>
          </cell>
          <cell r="S484">
            <v>126060</v>
          </cell>
          <cell r="T484">
            <v>33665</v>
          </cell>
          <cell r="U484">
            <v>134660</v>
          </cell>
          <cell r="V484" t="str">
            <v>SDN KURIPAN 02</v>
          </cell>
          <cell r="W484" t="str">
            <v>3200588238</v>
          </cell>
          <cell r="X484" t="str">
            <v>6371044610930006</v>
          </cell>
          <cell r="Y484" t="str">
            <v>415112648731000</v>
          </cell>
          <cell r="Z484" t="str">
            <v>T - 27</v>
          </cell>
          <cell r="AA484" t="str">
            <v>6338771672130053</v>
          </cell>
          <cell r="AC484">
            <v>33665</v>
          </cell>
          <cell r="AD484">
            <v>0</v>
          </cell>
        </row>
        <row r="485">
          <cell r="A485" t="str">
            <v>199407212022212004</v>
          </cell>
          <cell r="B485" t="str">
            <v>WULANDARI, S.Pd</v>
          </cell>
          <cell r="C485">
            <v>1</v>
          </cell>
          <cell r="D485">
            <v>1</v>
          </cell>
          <cell r="E485">
            <v>2966500</v>
          </cell>
          <cell r="F485">
            <v>355980</v>
          </cell>
          <cell r="G485">
            <v>0</v>
          </cell>
          <cell r="H485">
            <v>185000</v>
          </cell>
          <cell r="I485">
            <v>3507480</v>
          </cell>
          <cell r="J485">
            <v>0</v>
          </cell>
          <cell r="K485">
            <v>900000</v>
          </cell>
          <cell r="M485">
            <v>250000</v>
          </cell>
          <cell r="N485">
            <v>1150000</v>
          </cell>
          <cell r="O485">
            <v>4657480</v>
          </cell>
          <cell r="P485">
            <v>46575</v>
          </cell>
          <cell r="Q485">
            <v>186300</v>
          </cell>
          <cell r="R485">
            <v>35075</v>
          </cell>
          <cell r="S485">
            <v>140300</v>
          </cell>
          <cell r="T485">
            <v>11500</v>
          </cell>
          <cell r="U485">
            <v>46000</v>
          </cell>
          <cell r="V485" t="str">
            <v>SDN KURIPAN 02</v>
          </cell>
          <cell r="W485" t="str">
            <v>0430319032936</v>
          </cell>
          <cell r="X485" t="str">
            <v>6304056107940001</v>
          </cell>
          <cell r="Y485" t="str">
            <v>735352155731000</v>
          </cell>
          <cell r="Z485" t="str">
            <v>T - 27</v>
          </cell>
          <cell r="AA485" t="str">
            <v>2053772673230173</v>
          </cell>
          <cell r="AC485">
            <v>11500</v>
          </cell>
          <cell r="AD485">
            <v>0</v>
          </cell>
        </row>
        <row r="486">
          <cell r="A486" t="str">
            <v>199411232022212003</v>
          </cell>
          <cell r="B486" t="str">
            <v>RAHMAWATI, S.Pd</v>
          </cell>
          <cell r="C486">
            <v>0</v>
          </cell>
          <cell r="D486">
            <v>0</v>
          </cell>
          <cell r="E486">
            <v>2966500</v>
          </cell>
          <cell r="F486">
            <v>0</v>
          </cell>
          <cell r="G486">
            <v>0</v>
          </cell>
          <cell r="H486">
            <v>185000</v>
          </cell>
          <cell r="I486">
            <v>3151500</v>
          </cell>
          <cell r="J486">
            <v>0</v>
          </cell>
          <cell r="K486">
            <v>900000</v>
          </cell>
          <cell r="M486">
            <v>250000</v>
          </cell>
          <cell r="N486">
            <v>1150000</v>
          </cell>
          <cell r="O486">
            <v>4301500</v>
          </cell>
          <cell r="P486">
            <v>43015</v>
          </cell>
          <cell r="Q486">
            <v>172060</v>
          </cell>
          <cell r="R486">
            <v>31515</v>
          </cell>
          <cell r="S486">
            <v>126060</v>
          </cell>
          <cell r="T486">
            <v>11500</v>
          </cell>
          <cell r="U486">
            <v>46000</v>
          </cell>
          <cell r="V486" t="str">
            <v>SDN KURIPAN 02</v>
          </cell>
          <cell r="W486" t="str">
            <v>0180306002632</v>
          </cell>
          <cell r="X486" t="str">
            <v>6371026311940008</v>
          </cell>
          <cell r="Y486" t="str">
            <v>412684854736000</v>
          </cell>
          <cell r="Z486" t="str">
            <v>T - 27</v>
          </cell>
          <cell r="AA486" t="str">
            <v>7455772673230163</v>
          </cell>
          <cell r="AC486">
            <v>11500</v>
          </cell>
          <cell r="AD486">
            <v>0</v>
          </cell>
        </row>
        <row r="487">
          <cell r="A487" t="str">
            <v>196905222022212001</v>
          </cell>
          <cell r="B487" t="str">
            <v>JAHRAH, S.Pd</v>
          </cell>
          <cell r="C487">
            <v>0</v>
          </cell>
          <cell r="D487">
            <v>1</v>
          </cell>
          <cell r="E487">
            <v>2966500</v>
          </cell>
          <cell r="F487">
            <v>59330</v>
          </cell>
          <cell r="G487">
            <v>0</v>
          </cell>
          <cell r="H487">
            <v>185000</v>
          </cell>
          <cell r="I487">
            <v>3210830</v>
          </cell>
          <cell r="J487">
            <v>0</v>
          </cell>
          <cell r="K487">
            <v>400000</v>
          </cell>
          <cell r="L487">
            <v>2966500</v>
          </cell>
          <cell r="N487">
            <v>3366500</v>
          </cell>
          <cell r="O487">
            <v>6577330</v>
          </cell>
          <cell r="P487">
            <v>65773</v>
          </cell>
          <cell r="Q487">
            <v>263092</v>
          </cell>
          <cell r="R487">
            <v>32108</v>
          </cell>
          <cell r="S487">
            <v>128432</v>
          </cell>
          <cell r="T487">
            <v>33665</v>
          </cell>
          <cell r="U487">
            <v>134660</v>
          </cell>
          <cell r="V487" t="str">
            <v>SDN PEKAPURAN RAYA 01</v>
          </cell>
          <cell r="W487" t="str">
            <v>0010301151634</v>
          </cell>
          <cell r="X487" t="str">
            <v>6371026505690004</v>
          </cell>
          <cell r="Y487" t="str">
            <v>156560559731000</v>
          </cell>
          <cell r="Z487" t="str">
            <v>T - 29</v>
          </cell>
          <cell r="AA487" t="str">
            <v>2854747650300012</v>
          </cell>
          <cell r="AC487">
            <v>33665</v>
          </cell>
          <cell r="AD487">
            <v>0</v>
          </cell>
        </row>
        <row r="488">
          <cell r="A488" t="str">
            <v>199401092022212007</v>
          </cell>
          <cell r="B488" t="str">
            <v>NOOR MANIS PURNAMA SARI, S.Pd</v>
          </cell>
          <cell r="C488">
            <v>1</v>
          </cell>
          <cell r="D488">
            <v>0</v>
          </cell>
          <cell r="E488">
            <v>2966500</v>
          </cell>
          <cell r="F488">
            <v>296650</v>
          </cell>
          <cell r="G488">
            <v>0</v>
          </cell>
          <cell r="H488">
            <v>185000</v>
          </cell>
          <cell r="I488">
            <v>3448150</v>
          </cell>
          <cell r="J488">
            <v>0</v>
          </cell>
          <cell r="K488">
            <v>900000</v>
          </cell>
          <cell r="M488">
            <v>250000</v>
          </cell>
          <cell r="N488">
            <v>1150000</v>
          </cell>
          <cell r="O488">
            <v>4598150</v>
          </cell>
          <cell r="P488">
            <v>45982</v>
          </cell>
          <cell r="Q488">
            <v>183928</v>
          </cell>
          <cell r="R488">
            <v>34482</v>
          </cell>
          <cell r="S488">
            <v>137928</v>
          </cell>
          <cell r="T488">
            <v>11500</v>
          </cell>
          <cell r="U488">
            <v>46000</v>
          </cell>
          <cell r="V488" t="str">
            <v>SDN PEKAPURAN RAYA 01</v>
          </cell>
          <cell r="W488" t="str">
            <v>0320301022698</v>
          </cell>
          <cell r="X488" t="str">
            <v>6371024901940010</v>
          </cell>
          <cell r="Y488" t="str">
            <v>935653345736000</v>
          </cell>
          <cell r="Z488" t="str">
            <v>T - 29</v>
          </cell>
          <cell r="AA488" t="str">
            <v>2441772673130022</v>
          </cell>
          <cell r="AC488">
            <v>11500</v>
          </cell>
          <cell r="AD488">
            <v>0</v>
          </cell>
        </row>
        <row r="489">
          <cell r="A489" t="str">
            <v>199605292022212003</v>
          </cell>
          <cell r="B489" t="str">
            <v>NA'IMATUL AUFA, S.Pd.</v>
          </cell>
          <cell r="C489">
            <v>0</v>
          </cell>
          <cell r="D489">
            <v>0</v>
          </cell>
          <cell r="E489">
            <v>2966500</v>
          </cell>
          <cell r="F489">
            <v>0</v>
          </cell>
          <cell r="G489">
            <v>0</v>
          </cell>
          <cell r="H489">
            <v>185000</v>
          </cell>
          <cell r="I489">
            <v>3151500</v>
          </cell>
          <cell r="J489">
            <v>0</v>
          </cell>
          <cell r="K489">
            <v>400000</v>
          </cell>
          <cell r="L489">
            <v>2966500</v>
          </cell>
          <cell r="N489">
            <v>3366500</v>
          </cell>
          <cell r="O489">
            <v>6518000</v>
          </cell>
          <cell r="P489">
            <v>65180</v>
          </cell>
          <cell r="Q489">
            <v>260720</v>
          </cell>
          <cell r="R489">
            <v>31515</v>
          </cell>
          <cell r="S489">
            <v>126060</v>
          </cell>
          <cell r="T489">
            <v>33665</v>
          </cell>
          <cell r="U489">
            <v>134660</v>
          </cell>
          <cell r="V489" t="str">
            <v>SDN PEKAPURAN RAYA 02</v>
          </cell>
          <cell r="W489" t="str">
            <v>0380301028642</v>
          </cell>
          <cell r="X489" t="str">
            <v>6308056905960006</v>
          </cell>
          <cell r="Y489" t="str">
            <v>412482291736000</v>
          </cell>
          <cell r="Z489" t="str">
            <v>T - 30</v>
          </cell>
          <cell r="AA489" t="str">
            <v>1861774675130022</v>
          </cell>
          <cell r="AC489">
            <v>33665</v>
          </cell>
          <cell r="AD489">
            <v>0</v>
          </cell>
        </row>
        <row r="490">
          <cell r="A490" t="str">
            <v>197009262022212003</v>
          </cell>
          <cell r="B490" t="str">
            <v>RISNAWATI, S.Pd</v>
          </cell>
          <cell r="C490">
            <v>1</v>
          </cell>
          <cell r="D490">
            <v>1</v>
          </cell>
          <cell r="E490">
            <v>2966500</v>
          </cell>
          <cell r="F490">
            <v>355980</v>
          </cell>
          <cell r="G490">
            <v>0</v>
          </cell>
          <cell r="H490">
            <v>185000</v>
          </cell>
          <cell r="I490">
            <v>3507480</v>
          </cell>
          <cell r="J490">
            <v>0</v>
          </cell>
          <cell r="K490">
            <v>400000</v>
          </cell>
          <cell r="L490">
            <v>2966500</v>
          </cell>
          <cell r="N490">
            <v>3366500</v>
          </cell>
          <cell r="O490">
            <v>6873980</v>
          </cell>
          <cell r="P490">
            <v>68740</v>
          </cell>
          <cell r="Q490">
            <v>274960</v>
          </cell>
          <cell r="R490">
            <v>35075</v>
          </cell>
          <cell r="S490">
            <v>140300</v>
          </cell>
          <cell r="T490">
            <v>33665</v>
          </cell>
          <cell r="U490">
            <v>134660</v>
          </cell>
          <cell r="V490" t="str">
            <v>SDN PEKAPURAN RAYA 03</v>
          </cell>
          <cell r="W490" t="str">
            <v>3200518078</v>
          </cell>
          <cell r="X490" t="str">
            <v>6371016609700001</v>
          </cell>
          <cell r="Y490" t="str">
            <v>167321868731000</v>
          </cell>
          <cell r="Z490" t="str">
            <v>T - 31</v>
          </cell>
          <cell r="AA490" t="str">
            <v>2258748651300003</v>
          </cell>
          <cell r="AC490">
            <v>33665</v>
          </cell>
          <cell r="AD490">
            <v>0</v>
          </cell>
        </row>
        <row r="491">
          <cell r="A491" t="str">
            <v>197103072022212005</v>
          </cell>
          <cell r="B491" t="str">
            <v>MUJIHATI, S.Pd</v>
          </cell>
          <cell r="C491">
            <v>0</v>
          </cell>
          <cell r="D491">
            <v>0</v>
          </cell>
          <cell r="E491">
            <v>2966500</v>
          </cell>
          <cell r="F491">
            <v>0</v>
          </cell>
          <cell r="G491">
            <v>0</v>
          </cell>
          <cell r="H491">
            <v>185000</v>
          </cell>
          <cell r="I491">
            <v>3151500</v>
          </cell>
          <cell r="J491">
            <v>0</v>
          </cell>
          <cell r="K491">
            <v>400000</v>
          </cell>
          <cell r="L491">
            <v>2966500</v>
          </cell>
          <cell r="N491">
            <v>3366500</v>
          </cell>
          <cell r="O491">
            <v>6518000</v>
          </cell>
          <cell r="P491">
            <v>65180</v>
          </cell>
          <cell r="Q491">
            <v>260720</v>
          </cell>
          <cell r="R491">
            <v>31515</v>
          </cell>
          <cell r="S491">
            <v>126060</v>
          </cell>
          <cell r="T491">
            <v>33665</v>
          </cell>
          <cell r="U491">
            <v>134660</v>
          </cell>
          <cell r="V491" t="str">
            <v>SDN PEKAPURAN RAYA 03</v>
          </cell>
          <cell r="W491" t="str">
            <v>3200517821</v>
          </cell>
          <cell r="X491" t="str">
            <v>6371054703710011</v>
          </cell>
          <cell r="Y491" t="str">
            <v>167356963731000</v>
          </cell>
          <cell r="Z491" t="str">
            <v>T - 31</v>
          </cell>
          <cell r="AA491" t="str">
            <v>6639749652300002</v>
          </cell>
          <cell r="AC491">
            <v>33665</v>
          </cell>
          <cell r="AD491">
            <v>0</v>
          </cell>
        </row>
        <row r="492">
          <cell r="A492" t="str">
            <v>197507082022211002</v>
          </cell>
          <cell r="B492" t="str">
            <v>YULIANSYAH, S.Pd</v>
          </cell>
          <cell r="C492">
            <v>0</v>
          </cell>
          <cell r="D492">
            <v>0</v>
          </cell>
          <cell r="E492">
            <v>2966500</v>
          </cell>
          <cell r="F492">
            <v>0</v>
          </cell>
          <cell r="G492">
            <v>0</v>
          </cell>
          <cell r="H492">
            <v>185000</v>
          </cell>
          <cell r="I492">
            <v>3151500</v>
          </cell>
          <cell r="J492">
            <v>0</v>
          </cell>
          <cell r="K492">
            <v>400000</v>
          </cell>
          <cell r="L492">
            <v>2966500</v>
          </cell>
          <cell r="N492">
            <v>3366500</v>
          </cell>
          <cell r="O492">
            <v>6518000</v>
          </cell>
          <cell r="P492">
            <v>65180</v>
          </cell>
          <cell r="Q492">
            <v>260720</v>
          </cell>
          <cell r="R492">
            <v>31515</v>
          </cell>
          <cell r="S492">
            <v>126060</v>
          </cell>
          <cell r="T492">
            <v>33665</v>
          </cell>
          <cell r="U492">
            <v>134660</v>
          </cell>
          <cell r="V492" t="str">
            <v>SDN PEKAPURAN RAYA 03</v>
          </cell>
          <cell r="W492" t="str">
            <v>3200533266</v>
          </cell>
          <cell r="X492" t="str">
            <v>6371050807750003</v>
          </cell>
          <cell r="Y492" t="str">
            <v>156819799731000</v>
          </cell>
          <cell r="Z492" t="str">
            <v>T - 31</v>
          </cell>
          <cell r="AA492" t="str">
            <v>1040753655200023</v>
          </cell>
          <cell r="AC492">
            <v>33665</v>
          </cell>
          <cell r="AD492">
            <v>0</v>
          </cell>
        </row>
        <row r="493">
          <cell r="A493" t="str">
            <v>198009022022212006</v>
          </cell>
          <cell r="B493" t="str">
            <v>FATMAH HIDAYATI, S.Pd</v>
          </cell>
          <cell r="C493">
            <v>1</v>
          </cell>
          <cell r="D493">
            <v>2</v>
          </cell>
          <cell r="E493">
            <v>2966500</v>
          </cell>
          <cell r="F493">
            <v>415310</v>
          </cell>
          <cell r="G493">
            <v>0</v>
          </cell>
          <cell r="H493">
            <v>185000</v>
          </cell>
          <cell r="I493">
            <v>3566810</v>
          </cell>
          <cell r="J493">
            <v>0</v>
          </cell>
          <cell r="K493">
            <v>400000</v>
          </cell>
          <cell r="L493">
            <v>2966500</v>
          </cell>
          <cell r="N493">
            <v>3366500</v>
          </cell>
          <cell r="O493">
            <v>6933310</v>
          </cell>
          <cell r="P493">
            <v>69333</v>
          </cell>
          <cell r="Q493">
            <v>277332</v>
          </cell>
          <cell r="R493">
            <v>35668</v>
          </cell>
          <cell r="S493">
            <v>142672</v>
          </cell>
          <cell r="T493">
            <v>33665</v>
          </cell>
          <cell r="U493">
            <v>134660</v>
          </cell>
          <cell r="V493" t="str">
            <v>SDN PEKAPURAN RAYA 03</v>
          </cell>
          <cell r="W493" t="str">
            <v>3200513214</v>
          </cell>
          <cell r="X493" t="str">
            <v>6371024209800006</v>
          </cell>
          <cell r="Y493" t="str">
            <v>158163501731000</v>
          </cell>
          <cell r="Z493" t="str">
            <v>T - 31</v>
          </cell>
          <cell r="AA493" t="str">
            <v>6234758659300013</v>
          </cell>
          <cell r="AC493">
            <v>33665</v>
          </cell>
          <cell r="AD493">
            <v>0</v>
          </cell>
        </row>
        <row r="494">
          <cell r="A494" t="str">
            <v>198104042022212008</v>
          </cell>
          <cell r="B494" t="str">
            <v>WARDIYAH, S.Pd.I</v>
          </cell>
          <cell r="C494">
            <v>0</v>
          </cell>
          <cell r="D494">
            <v>0</v>
          </cell>
          <cell r="E494">
            <v>2966500</v>
          </cell>
          <cell r="F494">
            <v>0</v>
          </cell>
          <cell r="G494">
            <v>0</v>
          </cell>
          <cell r="H494">
            <v>185000</v>
          </cell>
          <cell r="I494">
            <v>3151500</v>
          </cell>
          <cell r="J494">
            <v>0</v>
          </cell>
          <cell r="K494">
            <v>400000</v>
          </cell>
          <cell r="L494">
            <v>2966500</v>
          </cell>
          <cell r="N494">
            <v>3366500</v>
          </cell>
          <cell r="O494">
            <v>6518000</v>
          </cell>
          <cell r="P494">
            <v>65180</v>
          </cell>
          <cell r="Q494">
            <v>260720</v>
          </cell>
          <cell r="R494">
            <v>31515</v>
          </cell>
          <cell r="S494">
            <v>126060</v>
          </cell>
          <cell r="T494">
            <v>33665</v>
          </cell>
          <cell r="U494">
            <v>134660</v>
          </cell>
          <cell r="V494" t="str">
            <v>SDN PEKAPURAN RAYA 03</v>
          </cell>
          <cell r="W494" t="str">
            <v>3200510778</v>
          </cell>
          <cell r="X494" t="str">
            <v>6371054404810014</v>
          </cell>
          <cell r="Y494" t="str">
            <v>166293381731000</v>
          </cell>
          <cell r="Z494" t="str">
            <v>T - 31</v>
          </cell>
          <cell r="AA494" t="str">
            <v>6736759662300012</v>
          </cell>
          <cell r="AC494">
            <v>33665</v>
          </cell>
          <cell r="AD494">
            <v>0</v>
          </cell>
        </row>
        <row r="495">
          <cell r="A495" t="str">
            <v>198305042022212014</v>
          </cell>
          <cell r="B495" t="str">
            <v>NINA RAUDATUL ZANAH, S.Pd</v>
          </cell>
          <cell r="C495">
            <v>1</v>
          </cell>
          <cell r="D495">
            <v>0</v>
          </cell>
          <cell r="E495">
            <v>2966500</v>
          </cell>
          <cell r="F495">
            <v>296650</v>
          </cell>
          <cell r="G495">
            <v>0</v>
          </cell>
          <cell r="H495">
            <v>185000</v>
          </cell>
          <cell r="I495">
            <v>3448150</v>
          </cell>
          <cell r="J495">
            <v>0</v>
          </cell>
          <cell r="K495">
            <v>468000</v>
          </cell>
          <cell r="M495">
            <v>250000</v>
          </cell>
          <cell r="N495">
            <v>718000</v>
          </cell>
          <cell r="O495">
            <v>4166150</v>
          </cell>
          <cell r="P495">
            <v>41662</v>
          </cell>
          <cell r="Q495">
            <v>166648</v>
          </cell>
          <cell r="R495">
            <v>34482</v>
          </cell>
          <cell r="S495">
            <v>137928</v>
          </cell>
          <cell r="T495">
            <v>7180</v>
          </cell>
          <cell r="U495">
            <v>28720</v>
          </cell>
          <cell r="V495" t="str">
            <v>SDN PEKAPURAN RAYA 03</v>
          </cell>
          <cell r="W495" t="str">
            <v>0320301022673</v>
          </cell>
          <cell r="X495" t="str">
            <v>6371014405830014</v>
          </cell>
          <cell r="Y495" t="str">
            <v>148998909731000</v>
          </cell>
          <cell r="Z495" t="str">
            <v>T - 31</v>
          </cell>
          <cell r="AA495" t="str">
            <v>3836761662300022</v>
          </cell>
          <cell r="AC495">
            <v>11500</v>
          </cell>
          <cell r="AD495">
            <v>-4320</v>
          </cell>
        </row>
        <row r="496">
          <cell r="A496" t="str">
            <v>198307052022211009</v>
          </cell>
          <cell r="B496" t="str">
            <v>FUAD RAHMAN, S.Pd.I</v>
          </cell>
          <cell r="C496">
            <v>1</v>
          </cell>
          <cell r="D496">
            <v>2</v>
          </cell>
          <cell r="E496">
            <v>2966500</v>
          </cell>
          <cell r="F496">
            <v>415310</v>
          </cell>
          <cell r="G496">
            <v>0</v>
          </cell>
          <cell r="H496">
            <v>185000</v>
          </cell>
          <cell r="I496">
            <v>3566810</v>
          </cell>
          <cell r="J496">
            <v>0</v>
          </cell>
          <cell r="K496">
            <v>900000</v>
          </cell>
          <cell r="M496">
            <v>250000</v>
          </cell>
          <cell r="N496">
            <v>1150000</v>
          </cell>
          <cell r="O496">
            <v>4716810</v>
          </cell>
          <cell r="P496">
            <v>47168</v>
          </cell>
          <cell r="Q496">
            <v>188672</v>
          </cell>
          <cell r="R496">
            <v>35668</v>
          </cell>
          <cell r="S496">
            <v>142672</v>
          </cell>
          <cell r="T496">
            <v>11500</v>
          </cell>
          <cell r="U496">
            <v>46000</v>
          </cell>
          <cell r="V496" t="str">
            <v>SDN PEKAPURAN RAYA 03</v>
          </cell>
          <cell r="W496" t="str">
            <v>0010301145949</v>
          </cell>
          <cell r="X496" t="str">
            <v>6371010507830018</v>
          </cell>
          <cell r="Y496" t="str">
            <v>167322767731000</v>
          </cell>
          <cell r="Z496" t="str">
            <v>T - 31</v>
          </cell>
          <cell r="AA496" t="str">
            <v>9037761663200033</v>
          </cell>
          <cell r="AC496">
            <v>11500</v>
          </cell>
          <cell r="AD496">
            <v>0</v>
          </cell>
        </row>
        <row r="497">
          <cell r="A497" t="str">
            <v>198508082022212027</v>
          </cell>
          <cell r="B497" t="str">
            <v>RINA MULYANI, S.Pd.</v>
          </cell>
          <cell r="C497">
            <v>1</v>
          </cell>
          <cell r="D497">
            <v>1</v>
          </cell>
          <cell r="E497">
            <v>2966500</v>
          </cell>
          <cell r="F497">
            <v>355980</v>
          </cell>
          <cell r="G497">
            <v>0</v>
          </cell>
          <cell r="H497">
            <v>185000</v>
          </cell>
          <cell r="I497">
            <v>3507480</v>
          </cell>
          <cell r="J497">
            <v>0</v>
          </cell>
          <cell r="K497">
            <v>900000</v>
          </cell>
          <cell r="M497">
            <v>250000</v>
          </cell>
          <cell r="N497">
            <v>1150000</v>
          </cell>
          <cell r="O497">
            <v>4657480</v>
          </cell>
          <cell r="P497">
            <v>46575</v>
          </cell>
          <cell r="Q497">
            <v>186300</v>
          </cell>
          <cell r="R497">
            <v>35075</v>
          </cell>
          <cell r="S497">
            <v>140300</v>
          </cell>
          <cell r="T497">
            <v>11500</v>
          </cell>
          <cell r="U497">
            <v>46000</v>
          </cell>
          <cell r="V497" t="str">
            <v>SDN PEKAPURAN RAYA 03</v>
          </cell>
          <cell r="W497" t="str">
            <v>0310319035378</v>
          </cell>
          <cell r="X497" t="str">
            <v>6371024808850010</v>
          </cell>
          <cell r="Y497" t="str">
            <v>937925808736000</v>
          </cell>
          <cell r="Z497" t="str">
            <v>T - 31</v>
          </cell>
          <cell r="AA497" t="str">
            <v>0140763664130213</v>
          </cell>
          <cell r="AC497">
            <v>11500</v>
          </cell>
          <cell r="AD497">
            <v>0</v>
          </cell>
        </row>
        <row r="498">
          <cell r="A498" t="str">
            <v>198603152022212041</v>
          </cell>
          <cell r="B498" t="str">
            <v>GUSTI MARLINA ERDAWATI, S.Pd</v>
          </cell>
          <cell r="C498">
            <v>0</v>
          </cell>
          <cell r="D498">
            <v>0</v>
          </cell>
          <cell r="E498">
            <v>2966500</v>
          </cell>
          <cell r="F498">
            <v>0</v>
          </cell>
          <cell r="G498">
            <v>0</v>
          </cell>
          <cell r="H498">
            <v>185000</v>
          </cell>
          <cell r="I498">
            <v>3151500</v>
          </cell>
          <cell r="J498">
            <v>0</v>
          </cell>
          <cell r="K498">
            <v>900000</v>
          </cell>
          <cell r="M498">
            <v>250000</v>
          </cell>
          <cell r="N498">
            <v>1150000</v>
          </cell>
          <cell r="O498">
            <v>4301500</v>
          </cell>
          <cell r="P498">
            <v>43015</v>
          </cell>
          <cell r="Q498">
            <v>172060</v>
          </cell>
          <cell r="R498">
            <v>31515</v>
          </cell>
          <cell r="S498">
            <v>126060</v>
          </cell>
          <cell r="T498">
            <v>11500</v>
          </cell>
          <cell r="U498">
            <v>46000</v>
          </cell>
          <cell r="V498" t="str">
            <v>SDN PEKAPURAN RAYA 03</v>
          </cell>
          <cell r="W498" t="str">
            <v>0010301154839</v>
          </cell>
          <cell r="X498" t="str">
            <v>6371025503860003</v>
          </cell>
          <cell r="Y498" t="str">
            <v>167387554731000</v>
          </cell>
          <cell r="Z498" t="str">
            <v>T - 31</v>
          </cell>
          <cell r="AA498" t="str">
            <v>7647764665210152</v>
          </cell>
          <cell r="AC498">
            <v>11500</v>
          </cell>
          <cell r="AD498">
            <v>0</v>
          </cell>
        </row>
        <row r="499">
          <cell r="A499" t="str">
            <v>199712292022212006</v>
          </cell>
          <cell r="B499" t="str">
            <v>DESY RAHMAYANTI, S.Pd</v>
          </cell>
          <cell r="C499">
            <v>1</v>
          </cell>
          <cell r="D499">
            <v>0</v>
          </cell>
          <cell r="E499">
            <v>2966500</v>
          </cell>
          <cell r="F499">
            <v>296650</v>
          </cell>
          <cell r="G499">
            <v>0</v>
          </cell>
          <cell r="H499">
            <v>185000</v>
          </cell>
          <cell r="I499">
            <v>3448150</v>
          </cell>
          <cell r="J499">
            <v>0</v>
          </cell>
          <cell r="K499">
            <v>900000</v>
          </cell>
          <cell r="M499">
            <v>250000</v>
          </cell>
          <cell r="N499">
            <v>1150000</v>
          </cell>
          <cell r="O499">
            <v>4598150</v>
          </cell>
          <cell r="P499">
            <v>45982</v>
          </cell>
          <cell r="Q499">
            <v>183928</v>
          </cell>
          <cell r="R499">
            <v>34482</v>
          </cell>
          <cell r="S499">
            <v>137928</v>
          </cell>
          <cell r="T499">
            <v>11500</v>
          </cell>
          <cell r="U499">
            <v>46000</v>
          </cell>
          <cell r="V499" t="str">
            <v>SDN PEKAPURAN RAYA 03</v>
          </cell>
          <cell r="W499" t="str">
            <v>3200504029</v>
          </cell>
          <cell r="X499" t="str">
            <v>6371036912970003</v>
          </cell>
          <cell r="Y499" t="str">
            <v>639821800731000</v>
          </cell>
          <cell r="Z499" t="str">
            <v>T - 31</v>
          </cell>
          <cell r="AA499" t="str">
            <v>7561775676230033</v>
          </cell>
          <cell r="AC499">
            <v>11500</v>
          </cell>
          <cell r="AD499">
            <v>0</v>
          </cell>
        </row>
        <row r="500">
          <cell r="A500" t="str">
            <v>198907212022212007</v>
          </cell>
          <cell r="B500" t="str">
            <v>LISA ANNISA, S.Pd</v>
          </cell>
          <cell r="C500">
            <v>0</v>
          </cell>
          <cell r="D500">
            <v>0</v>
          </cell>
          <cell r="E500">
            <v>2966500</v>
          </cell>
          <cell r="F500">
            <v>0</v>
          </cell>
          <cell r="G500">
            <v>0</v>
          </cell>
          <cell r="H500">
            <v>185000</v>
          </cell>
          <cell r="I500">
            <v>3151500</v>
          </cell>
          <cell r="J500">
            <v>0</v>
          </cell>
          <cell r="K500">
            <v>400000</v>
          </cell>
          <cell r="L500">
            <v>2966500</v>
          </cell>
          <cell r="N500">
            <v>3366500</v>
          </cell>
          <cell r="O500">
            <v>6518000</v>
          </cell>
          <cell r="P500">
            <v>65180</v>
          </cell>
          <cell r="Q500">
            <v>260720</v>
          </cell>
          <cell r="R500">
            <v>31515</v>
          </cell>
          <cell r="S500">
            <v>126060</v>
          </cell>
          <cell r="T500">
            <v>33665</v>
          </cell>
          <cell r="U500">
            <v>134660</v>
          </cell>
          <cell r="V500" t="str">
            <v>SDN PEKAPURAN RAYA 05</v>
          </cell>
          <cell r="W500" t="str">
            <v>0010301142506</v>
          </cell>
          <cell r="X500" t="str">
            <v>6371046107890009</v>
          </cell>
          <cell r="Y500" t="str">
            <v>723594362731000</v>
          </cell>
          <cell r="Z500" t="str">
            <v>T - 33</v>
          </cell>
          <cell r="AA500" t="str">
            <v>1053767668130063</v>
          </cell>
          <cell r="AC500">
            <v>33665</v>
          </cell>
          <cell r="AD500">
            <v>0</v>
          </cell>
        </row>
        <row r="501">
          <cell r="A501" t="str">
            <v>199502052022211003</v>
          </cell>
          <cell r="B501" t="str">
            <v>HUSNI FADILLAH, S.Pd.</v>
          </cell>
          <cell r="C501">
            <v>1</v>
          </cell>
          <cell r="D501">
            <v>0</v>
          </cell>
          <cell r="E501">
            <v>2966500</v>
          </cell>
          <cell r="F501">
            <v>296650</v>
          </cell>
          <cell r="G501">
            <v>0</v>
          </cell>
          <cell r="H501">
            <v>185000</v>
          </cell>
          <cell r="I501">
            <v>3448150</v>
          </cell>
          <cell r="J501">
            <v>0</v>
          </cell>
          <cell r="K501">
            <v>900000</v>
          </cell>
          <cell r="M501">
            <v>250000</v>
          </cell>
          <cell r="N501">
            <v>1150000</v>
          </cell>
          <cell r="O501">
            <v>4598150</v>
          </cell>
          <cell r="P501">
            <v>45982</v>
          </cell>
          <cell r="Q501">
            <v>183928</v>
          </cell>
          <cell r="R501">
            <v>34482</v>
          </cell>
          <cell r="S501">
            <v>137928</v>
          </cell>
          <cell r="T501">
            <v>11500</v>
          </cell>
          <cell r="U501">
            <v>46000</v>
          </cell>
          <cell r="V501" t="str">
            <v>SDN PEKAPURAN RAYA 05</v>
          </cell>
          <cell r="W501" t="str">
            <v>3200588338</v>
          </cell>
          <cell r="X501" t="str">
            <v>6303040502950013</v>
          </cell>
          <cell r="Y501" t="str">
            <v>412958720732000</v>
          </cell>
          <cell r="Z501" t="str">
            <v>T - 33</v>
          </cell>
          <cell r="AA501" t="str">
            <v>9537773674130052</v>
          </cell>
          <cell r="AC501">
            <v>11500</v>
          </cell>
          <cell r="AD501">
            <v>0</v>
          </cell>
        </row>
        <row r="502">
          <cell r="A502" t="str">
            <v>198006132022211004</v>
          </cell>
          <cell r="B502" t="str">
            <v>KARIMULLAH WAJHAH, S.Pd.I</v>
          </cell>
          <cell r="C502">
            <v>0</v>
          </cell>
          <cell r="D502">
            <v>0</v>
          </cell>
          <cell r="E502">
            <v>2966500</v>
          </cell>
          <cell r="F502">
            <v>0</v>
          </cell>
          <cell r="G502">
            <v>0</v>
          </cell>
          <cell r="H502">
            <v>185000</v>
          </cell>
          <cell r="I502">
            <v>3151500</v>
          </cell>
          <cell r="J502">
            <v>0</v>
          </cell>
          <cell r="K502">
            <v>400000</v>
          </cell>
          <cell r="L502">
            <v>2966500</v>
          </cell>
          <cell r="N502">
            <v>3366500</v>
          </cell>
          <cell r="O502">
            <v>6518000</v>
          </cell>
          <cell r="P502">
            <v>65180</v>
          </cell>
          <cell r="Q502">
            <v>260720</v>
          </cell>
          <cell r="R502">
            <v>31515</v>
          </cell>
          <cell r="S502">
            <v>126060</v>
          </cell>
          <cell r="T502">
            <v>33665</v>
          </cell>
          <cell r="U502">
            <v>134660</v>
          </cell>
          <cell r="V502" t="str">
            <v>SDN PEMURUS LUAR 01</v>
          </cell>
          <cell r="W502" t="str">
            <v>0010301157026</v>
          </cell>
          <cell r="X502" t="str">
            <v>6303041306800002</v>
          </cell>
          <cell r="Y502" t="str">
            <v>167179969732000</v>
          </cell>
          <cell r="Z502" t="str">
            <v>T - 34</v>
          </cell>
          <cell r="AA502" t="str">
            <v>4945758660200002</v>
          </cell>
          <cell r="AC502">
            <v>33665</v>
          </cell>
          <cell r="AD502">
            <v>0</v>
          </cell>
        </row>
        <row r="503">
          <cell r="A503" t="str">
            <v>199508042022212003</v>
          </cell>
          <cell r="B503" t="str">
            <v>NURINA SOFIAWATI, S.Pd.</v>
          </cell>
          <cell r="C503">
            <v>0</v>
          </cell>
          <cell r="D503">
            <v>0</v>
          </cell>
          <cell r="E503">
            <v>2966500</v>
          </cell>
          <cell r="F503">
            <v>0</v>
          </cell>
          <cell r="G503">
            <v>0</v>
          </cell>
          <cell r="H503">
            <v>185000</v>
          </cell>
          <cell r="I503">
            <v>3151500</v>
          </cell>
          <cell r="J503">
            <v>0</v>
          </cell>
          <cell r="K503">
            <v>400000</v>
          </cell>
          <cell r="L503">
            <v>2966500</v>
          </cell>
          <cell r="N503">
            <v>3366500</v>
          </cell>
          <cell r="O503">
            <v>6518000</v>
          </cell>
          <cell r="P503">
            <v>65180</v>
          </cell>
          <cell r="Q503">
            <v>260720</v>
          </cell>
          <cell r="R503">
            <v>31515</v>
          </cell>
          <cell r="S503">
            <v>126060</v>
          </cell>
          <cell r="T503">
            <v>33665</v>
          </cell>
          <cell r="U503">
            <v>134660</v>
          </cell>
          <cell r="V503" t="str">
            <v>SDN PEMURUS LUAR 01</v>
          </cell>
          <cell r="W503" t="str">
            <v>3200588125</v>
          </cell>
          <cell r="X503" t="str">
            <v>6371024408950012</v>
          </cell>
          <cell r="Y503" t="str">
            <v>533758579731000</v>
          </cell>
          <cell r="Z503" t="str">
            <v>T - 34</v>
          </cell>
          <cell r="AA503" t="str">
            <v>8136773674230143</v>
          </cell>
          <cell r="AC503">
            <v>33665</v>
          </cell>
          <cell r="AD503">
            <v>0</v>
          </cell>
        </row>
        <row r="504">
          <cell r="A504" t="str">
            <v>199602222022212003</v>
          </cell>
          <cell r="B504" t="str">
            <v>AYU ROLYTA, S.Pd</v>
          </cell>
          <cell r="C504">
            <v>0</v>
          </cell>
          <cell r="D504">
            <v>0</v>
          </cell>
          <cell r="E504">
            <v>2966500</v>
          </cell>
          <cell r="F504">
            <v>0</v>
          </cell>
          <cell r="G504">
            <v>0</v>
          </cell>
          <cell r="H504">
            <v>185000</v>
          </cell>
          <cell r="I504">
            <v>3151500</v>
          </cell>
          <cell r="J504">
            <v>0</v>
          </cell>
          <cell r="K504">
            <v>900000</v>
          </cell>
          <cell r="M504">
            <v>250000</v>
          </cell>
          <cell r="N504">
            <v>1150000</v>
          </cell>
          <cell r="O504">
            <v>4301500</v>
          </cell>
          <cell r="P504">
            <v>43015</v>
          </cell>
          <cell r="Q504">
            <v>172060</v>
          </cell>
          <cell r="R504">
            <v>31515</v>
          </cell>
          <cell r="S504">
            <v>126060</v>
          </cell>
          <cell r="T504">
            <v>11500</v>
          </cell>
          <cell r="U504">
            <v>46000</v>
          </cell>
          <cell r="V504" t="str">
            <v>SDN PEMURUS LUAR 01</v>
          </cell>
          <cell r="W504" t="str">
            <v>0380301029187</v>
          </cell>
          <cell r="X504" t="str">
            <v>6371016202960003</v>
          </cell>
          <cell r="Y504" t="str">
            <v>412611758736000</v>
          </cell>
          <cell r="Z504" t="str">
            <v>T - 34</v>
          </cell>
          <cell r="AA504" t="str">
            <v>7554774675230092</v>
          </cell>
          <cell r="AC504">
            <v>11500</v>
          </cell>
          <cell r="AD504">
            <v>0</v>
          </cell>
        </row>
        <row r="505">
          <cell r="A505" t="str">
            <v>196601112022212001</v>
          </cell>
          <cell r="B505" t="str">
            <v>TRI HARIANI SAWITRI, S.Pd</v>
          </cell>
          <cell r="C505">
            <v>0</v>
          </cell>
          <cell r="D505">
            <v>0</v>
          </cell>
          <cell r="E505">
            <v>2966500</v>
          </cell>
          <cell r="F505">
            <v>0</v>
          </cell>
          <cell r="G505">
            <v>0</v>
          </cell>
          <cell r="H505">
            <v>185000</v>
          </cell>
          <cell r="I505">
            <v>3151500</v>
          </cell>
          <cell r="J505">
            <v>0</v>
          </cell>
          <cell r="K505">
            <v>400000</v>
          </cell>
          <cell r="L505">
            <v>2966500</v>
          </cell>
          <cell r="N505">
            <v>3366500</v>
          </cell>
          <cell r="O505">
            <v>6518000</v>
          </cell>
          <cell r="P505">
            <v>65180</v>
          </cell>
          <cell r="Q505">
            <v>260720</v>
          </cell>
          <cell r="R505">
            <v>31515</v>
          </cell>
          <cell r="S505">
            <v>126060</v>
          </cell>
          <cell r="T505">
            <v>33665</v>
          </cell>
          <cell r="U505">
            <v>134660</v>
          </cell>
          <cell r="V505" t="str">
            <v>SDN PENGAMBANGAN 03</v>
          </cell>
          <cell r="W505" t="str">
            <v>3200513168</v>
          </cell>
          <cell r="X505" t="str">
            <v>6371055101660002</v>
          </cell>
          <cell r="Y505" t="str">
            <v>166055590731000</v>
          </cell>
          <cell r="Z505" t="str">
            <v>T - 38</v>
          </cell>
          <cell r="AA505" t="str">
            <v>8433744646300063</v>
          </cell>
          <cell r="AC505">
            <v>33665</v>
          </cell>
          <cell r="AD505">
            <v>0</v>
          </cell>
        </row>
        <row r="506">
          <cell r="A506" t="str">
            <v>199007132022212010</v>
          </cell>
          <cell r="B506" t="str">
            <v>YULIANI, S.Pd</v>
          </cell>
          <cell r="C506">
            <v>0</v>
          </cell>
          <cell r="D506">
            <v>0</v>
          </cell>
          <cell r="E506">
            <v>2966500</v>
          </cell>
          <cell r="F506">
            <v>0</v>
          </cell>
          <cell r="G506">
            <v>0</v>
          </cell>
          <cell r="H506">
            <v>185000</v>
          </cell>
          <cell r="I506">
            <v>3151500</v>
          </cell>
          <cell r="J506">
            <v>0</v>
          </cell>
          <cell r="K506">
            <v>400000</v>
          </cell>
          <cell r="L506">
            <v>2966500</v>
          </cell>
          <cell r="N506">
            <v>3366500</v>
          </cell>
          <cell r="O506">
            <v>6518000</v>
          </cell>
          <cell r="P506">
            <v>65180</v>
          </cell>
          <cell r="Q506">
            <v>260720</v>
          </cell>
          <cell r="R506">
            <v>31515</v>
          </cell>
          <cell r="S506">
            <v>126060</v>
          </cell>
          <cell r="T506">
            <v>33665</v>
          </cell>
          <cell r="U506">
            <v>134660</v>
          </cell>
          <cell r="V506" t="str">
            <v>SDN PENGAMBANGAN 03</v>
          </cell>
          <cell r="W506" t="str">
            <v>3200511289</v>
          </cell>
          <cell r="X506" t="str">
            <v>6371025307900006</v>
          </cell>
          <cell r="Y506" t="str">
            <v>943445908736000</v>
          </cell>
          <cell r="Z506" t="str">
            <v>T - 38</v>
          </cell>
          <cell r="AA506" t="str">
            <v>3045768669230303</v>
          </cell>
          <cell r="AC506">
            <v>33665</v>
          </cell>
          <cell r="AD506">
            <v>0</v>
          </cell>
        </row>
        <row r="507">
          <cell r="A507" t="str">
            <v>199208072022211003</v>
          </cell>
          <cell r="B507" t="str">
            <v>AHMAD SURYA PANI, S.Pd.</v>
          </cell>
          <cell r="C507">
            <v>0</v>
          </cell>
          <cell r="D507">
            <v>0</v>
          </cell>
          <cell r="E507">
            <v>2966500</v>
          </cell>
          <cell r="F507">
            <v>0</v>
          </cell>
          <cell r="G507">
            <v>0</v>
          </cell>
          <cell r="H507">
            <v>185000</v>
          </cell>
          <cell r="I507">
            <v>3151500</v>
          </cell>
          <cell r="J507">
            <v>0</v>
          </cell>
          <cell r="K507">
            <v>900000</v>
          </cell>
          <cell r="M507">
            <v>250000</v>
          </cell>
          <cell r="N507">
            <v>1150000</v>
          </cell>
          <cell r="O507">
            <v>4301500</v>
          </cell>
          <cell r="P507">
            <v>43015</v>
          </cell>
          <cell r="Q507">
            <v>172060</v>
          </cell>
          <cell r="R507">
            <v>31515</v>
          </cell>
          <cell r="S507">
            <v>126060</v>
          </cell>
          <cell r="T507">
            <v>11500</v>
          </cell>
          <cell r="U507">
            <v>46000</v>
          </cell>
          <cell r="V507" t="str">
            <v>SDN PENGAMBANGAN 03</v>
          </cell>
          <cell r="W507" t="str">
            <v>0220319013231</v>
          </cell>
          <cell r="X507" t="str">
            <v>6302060708920011</v>
          </cell>
          <cell r="Y507" t="str">
            <v>939294328734000</v>
          </cell>
          <cell r="Z507" t="str">
            <v>T - 38</v>
          </cell>
          <cell r="AA507" t="str">
            <v>7139770671130263</v>
          </cell>
          <cell r="AC507">
            <v>11500</v>
          </cell>
          <cell r="AD507">
            <v>0</v>
          </cell>
        </row>
        <row r="508">
          <cell r="A508" t="str">
            <v>199404032022212006</v>
          </cell>
          <cell r="B508" t="str">
            <v>HUSNUN MUFIDAH, S.Pd</v>
          </cell>
          <cell r="C508">
            <v>1</v>
          </cell>
          <cell r="D508">
            <v>1</v>
          </cell>
          <cell r="E508">
            <v>2966500</v>
          </cell>
          <cell r="F508">
            <v>355980</v>
          </cell>
          <cell r="G508">
            <v>0</v>
          </cell>
          <cell r="H508">
            <v>185000</v>
          </cell>
          <cell r="I508">
            <v>3507480</v>
          </cell>
          <cell r="J508">
            <v>0</v>
          </cell>
          <cell r="K508">
            <v>400000</v>
          </cell>
          <cell r="L508">
            <v>2966500</v>
          </cell>
          <cell r="N508">
            <v>3366500</v>
          </cell>
          <cell r="O508">
            <v>6873980</v>
          </cell>
          <cell r="P508">
            <v>68740</v>
          </cell>
          <cell r="Q508">
            <v>274960</v>
          </cell>
          <cell r="R508">
            <v>35075</v>
          </cell>
          <cell r="S508">
            <v>140300</v>
          </cell>
          <cell r="T508">
            <v>33665</v>
          </cell>
          <cell r="U508">
            <v>134660</v>
          </cell>
          <cell r="V508" t="str">
            <v>SDN PENGAMBANGAN 03</v>
          </cell>
          <cell r="W508" t="str">
            <v>0310319034766</v>
          </cell>
          <cell r="X508" t="str">
            <v>6371024304940003</v>
          </cell>
          <cell r="Y508" t="str">
            <v>940766017736000</v>
          </cell>
          <cell r="Z508" t="str">
            <v>T - 38</v>
          </cell>
          <cell r="AA508" t="str">
            <v>7735772673130012</v>
          </cell>
          <cell r="AC508">
            <v>33665</v>
          </cell>
          <cell r="AD508">
            <v>0</v>
          </cell>
        </row>
        <row r="509">
          <cell r="A509" t="str">
            <v>199511162022212005</v>
          </cell>
          <cell r="B509" t="str">
            <v>NOVI KARINA PUTRI, S.Pd</v>
          </cell>
          <cell r="C509">
            <v>1</v>
          </cell>
          <cell r="D509">
            <v>2</v>
          </cell>
          <cell r="E509">
            <v>2966500</v>
          </cell>
          <cell r="F509">
            <v>415310</v>
          </cell>
          <cell r="G509">
            <v>0</v>
          </cell>
          <cell r="H509">
            <v>185000</v>
          </cell>
          <cell r="I509">
            <v>3566810</v>
          </cell>
          <cell r="J509">
            <v>0</v>
          </cell>
          <cell r="K509">
            <v>900000</v>
          </cell>
          <cell r="M509">
            <v>250000</v>
          </cell>
          <cell r="N509">
            <v>1150000</v>
          </cell>
          <cell r="O509">
            <v>4716810</v>
          </cell>
          <cell r="P509">
            <v>47168</v>
          </cell>
          <cell r="Q509">
            <v>188672</v>
          </cell>
          <cell r="R509">
            <v>35668</v>
          </cell>
          <cell r="S509">
            <v>142672</v>
          </cell>
          <cell r="T509">
            <v>11500</v>
          </cell>
          <cell r="U509">
            <v>46000</v>
          </cell>
          <cell r="V509" t="str">
            <v>SDN PENGAMBANGAN 03</v>
          </cell>
          <cell r="W509" t="str">
            <v>0180306002521</v>
          </cell>
          <cell r="X509" t="str">
            <v>6371025611950006</v>
          </cell>
          <cell r="Y509" t="str">
            <v>847533056731000</v>
          </cell>
          <cell r="Z509" t="str">
            <v>T - 38</v>
          </cell>
          <cell r="AA509" t="str">
            <v>7448773674230093</v>
          </cell>
          <cell r="AC509">
            <v>11500</v>
          </cell>
          <cell r="AD509">
            <v>0</v>
          </cell>
        </row>
        <row r="510">
          <cell r="A510" t="str">
            <v>199703032022212006</v>
          </cell>
          <cell r="B510" t="str">
            <v>MIFTAHUL ZANNAH, S.Pd.</v>
          </cell>
          <cell r="C510">
            <v>0</v>
          </cell>
          <cell r="D510">
            <v>0</v>
          </cell>
          <cell r="E510">
            <v>2966500</v>
          </cell>
          <cell r="F510">
            <v>0</v>
          </cell>
          <cell r="G510">
            <v>0</v>
          </cell>
          <cell r="H510">
            <v>185000</v>
          </cell>
          <cell r="I510">
            <v>3151500</v>
          </cell>
          <cell r="J510">
            <v>0</v>
          </cell>
          <cell r="K510">
            <v>400000</v>
          </cell>
          <cell r="L510">
            <v>2966500</v>
          </cell>
          <cell r="N510">
            <v>3366500</v>
          </cell>
          <cell r="O510">
            <v>6518000</v>
          </cell>
          <cell r="P510">
            <v>65180</v>
          </cell>
          <cell r="Q510">
            <v>260720</v>
          </cell>
          <cell r="R510">
            <v>31515</v>
          </cell>
          <cell r="S510">
            <v>126060</v>
          </cell>
          <cell r="T510">
            <v>33665</v>
          </cell>
          <cell r="U510">
            <v>134660</v>
          </cell>
          <cell r="V510" t="str">
            <v>SDN PENGAMBANGAN 03</v>
          </cell>
          <cell r="W510" t="str">
            <v>3200507214</v>
          </cell>
          <cell r="X510" t="str">
            <v>6371024303970008</v>
          </cell>
          <cell r="Y510" t="str">
            <v>650409097731000</v>
          </cell>
          <cell r="Z510" t="str">
            <v>T - 38</v>
          </cell>
          <cell r="AA510" t="str">
            <v>3635775676230072</v>
          </cell>
          <cell r="AC510">
            <v>33665</v>
          </cell>
          <cell r="AD510">
            <v>0</v>
          </cell>
        </row>
        <row r="511">
          <cell r="A511" t="str">
            <v>197601012022212007</v>
          </cell>
          <cell r="B511" t="str">
            <v>NURLIYANI, S.Pd</v>
          </cell>
          <cell r="C511">
            <v>0</v>
          </cell>
          <cell r="D511">
            <v>1</v>
          </cell>
          <cell r="E511">
            <v>2966500</v>
          </cell>
          <cell r="F511">
            <v>59330</v>
          </cell>
          <cell r="G511">
            <v>0</v>
          </cell>
          <cell r="H511">
            <v>185000</v>
          </cell>
          <cell r="I511">
            <v>3210830</v>
          </cell>
          <cell r="J511">
            <v>0</v>
          </cell>
          <cell r="K511">
            <v>900000</v>
          </cell>
          <cell r="M511">
            <v>250000</v>
          </cell>
          <cell r="N511">
            <v>1150000</v>
          </cell>
          <cell r="O511">
            <v>4360830</v>
          </cell>
          <cell r="P511">
            <v>43608</v>
          </cell>
          <cell r="Q511">
            <v>174432</v>
          </cell>
          <cell r="R511">
            <v>32108</v>
          </cell>
          <cell r="S511">
            <v>128432</v>
          </cell>
          <cell r="T511">
            <v>11500</v>
          </cell>
          <cell r="U511">
            <v>46000</v>
          </cell>
          <cell r="V511" t="str">
            <v>SDN PENGAMBANGAN 05</v>
          </cell>
          <cell r="W511" t="str">
            <v>0010301152515</v>
          </cell>
          <cell r="X511" t="str">
            <v>6371054101760012</v>
          </cell>
          <cell r="Y511" t="str">
            <v>148749195731000</v>
          </cell>
          <cell r="Z511" t="str">
            <v>T - 39</v>
          </cell>
          <cell r="AA511" t="str">
            <v>3433754656300092</v>
          </cell>
          <cell r="AC511">
            <v>11500</v>
          </cell>
          <cell r="AD511">
            <v>0</v>
          </cell>
        </row>
        <row r="512">
          <cell r="A512" t="str">
            <v>198004182022211005</v>
          </cell>
          <cell r="B512" t="str">
            <v>ABDUL MUHAIMIN, S.Pd</v>
          </cell>
          <cell r="C512">
            <v>1</v>
          </cell>
          <cell r="D512">
            <v>2</v>
          </cell>
          <cell r="E512">
            <v>2966500</v>
          </cell>
          <cell r="F512">
            <v>415310</v>
          </cell>
          <cell r="G512">
            <v>0</v>
          </cell>
          <cell r="H512">
            <v>185000</v>
          </cell>
          <cell r="I512">
            <v>3566810</v>
          </cell>
          <cell r="J512">
            <v>0</v>
          </cell>
          <cell r="K512">
            <v>900000</v>
          </cell>
          <cell r="M512">
            <v>250000</v>
          </cell>
          <cell r="N512">
            <v>1150000</v>
          </cell>
          <cell r="O512">
            <v>4716810</v>
          </cell>
          <cell r="P512">
            <v>47168</v>
          </cell>
          <cell r="Q512">
            <v>188672</v>
          </cell>
          <cell r="R512">
            <v>35668</v>
          </cell>
          <cell r="S512">
            <v>142672</v>
          </cell>
          <cell r="T512">
            <v>11500</v>
          </cell>
          <cell r="U512">
            <v>46000</v>
          </cell>
          <cell r="V512" t="str">
            <v>SDN PENGAMBANGAN 05</v>
          </cell>
          <cell r="W512" t="str">
            <v>0010301156486</v>
          </cell>
          <cell r="X512" t="str">
            <v>6371021804800005</v>
          </cell>
          <cell r="Y512" t="str">
            <v>150607513731000</v>
          </cell>
          <cell r="Z512" t="str">
            <v>T - 39</v>
          </cell>
          <cell r="AA512" t="str">
            <v>1750758660200032</v>
          </cell>
          <cell r="AC512">
            <v>11500</v>
          </cell>
          <cell r="AD512">
            <v>0</v>
          </cell>
        </row>
        <row r="513">
          <cell r="A513" t="str">
            <v>198209102022211007</v>
          </cell>
          <cell r="B513" t="str">
            <v>KHAIRUZZAINI, S.Th.I.</v>
          </cell>
          <cell r="C513">
            <v>1</v>
          </cell>
          <cell r="D513">
            <v>2</v>
          </cell>
          <cell r="E513">
            <v>2966500</v>
          </cell>
          <cell r="F513">
            <v>415310</v>
          </cell>
          <cell r="G513">
            <v>0</v>
          </cell>
          <cell r="H513">
            <v>185000</v>
          </cell>
          <cell r="I513">
            <v>3566810</v>
          </cell>
          <cell r="J513">
            <v>0</v>
          </cell>
          <cell r="K513">
            <v>900000</v>
          </cell>
          <cell r="M513">
            <v>250000</v>
          </cell>
          <cell r="N513">
            <v>1150000</v>
          </cell>
          <cell r="O513">
            <v>4716810</v>
          </cell>
          <cell r="P513">
            <v>47168</v>
          </cell>
          <cell r="Q513">
            <v>188672</v>
          </cell>
          <cell r="R513">
            <v>35668</v>
          </cell>
          <cell r="S513">
            <v>142672</v>
          </cell>
          <cell r="T513">
            <v>11500</v>
          </cell>
          <cell r="U513">
            <v>46000</v>
          </cell>
          <cell r="V513" t="str">
            <v>SDN PENGAMBANGAN 05</v>
          </cell>
          <cell r="W513" t="str">
            <v>3200517198</v>
          </cell>
          <cell r="X513" t="str">
            <v>6371051009820007</v>
          </cell>
          <cell r="Y513" t="str">
            <v>538516758731000</v>
          </cell>
          <cell r="Z513" t="str">
            <v>T - 39</v>
          </cell>
          <cell r="AA513" t="str">
            <v>6242760661130183</v>
          </cell>
          <cell r="AC513">
            <v>11500</v>
          </cell>
          <cell r="AD513">
            <v>0</v>
          </cell>
        </row>
        <row r="514">
          <cell r="A514" t="str">
            <v>198901102022212004</v>
          </cell>
          <cell r="B514" t="str">
            <v>NOVITA EKA SARIANA, S.Pd</v>
          </cell>
          <cell r="C514">
            <v>0</v>
          </cell>
          <cell r="D514">
            <v>0</v>
          </cell>
          <cell r="E514">
            <v>2966500</v>
          </cell>
          <cell r="F514">
            <v>0</v>
          </cell>
          <cell r="G514">
            <v>0</v>
          </cell>
          <cell r="H514">
            <v>185000</v>
          </cell>
          <cell r="I514">
            <v>3151500</v>
          </cell>
          <cell r="J514">
            <v>0</v>
          </cell>
          <cell r="K514">
            <v>900000</v>
          </cell>
          <cell r="M514">
            <v>250000</v>
          </cell>
          <cell r="N514">
            <v>1150000</v>
          </cell>
          <cell r="O514">
            <v>4301500</v>
          </cell>
          <cell r="P514">
            <v>43015</v>
          </cell>
          <cell r="Q514">
            <v>172060</v>
          </cell>
          <cell r="R514">
            <v>31515</v>
          </cell>
          <cell r="S514">
            <v>126060</v>
          </cell>
          <cell r="T514">
            <v>11500</v>
          </cell>
          <cell r="U514">
            <v>46000</v>
          </cell>
          <cell r="V514" t="str">
            <v>SDN PENGAMBANGAN 05</v>
          </cell>
          <cell r="W514" t="str">
            <v>3200537369</v>
          </cell>
          <cell r="X514" t="str">
            <v>6371015001890008</v>
          </cell>
          <cell r="Y514" t="str">
            <v>164096273731000</v>
          </cell>
          <cell r="Z514" t="str">
            <v>T - 39</v>
          </cell>
          <cell r="AA514" t="str">
            <v>6442767668130162</v>
          </cell>
          <cell r="AC514">
            <v>11500</v>
          </cell>
          <cell r="AD514">
            <v>0</v>
          </cell>
        </row>
        <row r="515">
          <cell r="A515" t="str">
            <v>199011082022211007</v>
          </cell>
          <cell r="B515" t="str">
            <v>RIZKI HUMAIRAH, S.Pd</v>
          </cell>
          <cell r="C515">
            <v>1</v>
          </cell>
          <cell r="D515">
            <v>0</v>
          </cell>
          <cell r="E515">
            <v>2966500</v>
          </cell>
          <cell r="F515">
            <v>296650</v>
          </cell>
          <cell r="G515">
            <v>0</v>
          </cell>
          <cell r="H515">
            <v>185000</v>
          </cell>
          <cell r="I515">
            <v>3448150</v>
          </cell>
          <cell r="J515">
            <v>0</v>
          </cell>
          <cell r="K515">
            <v>900000</v>
          </cell>
          <cell r="M515">
            <v>250000</v>
          </cell>
          <cell r="N515">
            <v>1150000</v>
          </cell>
          <cell r="O515">
            <v>4598150</v>
          </cell>
          <cell r="P515">
            <v>45982</v>
          </cell>
          <cell r="Q515">
            <v>183928</v>
          </cell>
          <cell r="R515">
            <v>34482</v>
          </cell>
          <cell r="S515">
            <v>137928</v>
          </cell>
          <cell r="T515">
            <v>11500</v>
          </cell>
          <cell r="U515">
            <v>46000</v>
          </cell>
          <cell r="V515" t="str">
            <v>SDN PENGAMBANGAN 05</v>
          </cell>
          <cell r="W515" t="str">
            <v>3200588079</v>
          </cell>
          <cell r="X515" t="str">
            <v>6303030811900001</v>
          </cell>
          <cell r="Y515" t="str">
            <v>849962469732000</v>
          </cell>
          <cell r="Z515" t="str">
            <v>T - 39</v>
          </cell>
          <cell r="AA515" t="str">
            <v>0440768669130083</v>
          </cell>
          <cell r="AC515">
            <v>11500</v>
          </cell>
          <cell r="AD515">
            <v>0</v>
          </cell>
        </row>
        <row r="516">
          <cell r="A516" t="str">
            <v>199307172022212006</v>
          </cell>
          <cell r="B516" t="str">
            <v>DWI NUR ENDAH LESTARI, S.Pd</v>
          </cell>
          <cell r="C516">
            <v>1</v>
          </cell>
          <cell r="D516">
            <v>1</v>
          </cell>
          <cell r="E516">
            <v>2966500</v>
          </cell>
          <cell r="F516">
            <v>355980</v>
          </cell>
          <cell r="G516">
            <v>0</v>
          </cell>
          <cell r="H516">
            <v>185000</v>
          </cell>
          <cell r="I516">
            <v>3507480</v>
          </cell>
          <cell r="J516">
            <v>0</v>
          </cell>
          <cell r="K516">
            <v>648000</v>
          </cell>
          <cell r="M516">
            <v>250000</v>
          </cell>
          <cell r="N516">
            <v>898000</v>
          </cell>
          <cell r="O516">
            <v>4405480</v>
          </cell>
          <cell r="P516">
            <v>44055</v>
          </cell>
          <cell r="Q516">
            <v>176220</v>
          </cell>
          <cell r="R516">
            <v>35075</v>
          </cell>
          <cell r="S516">
            <v>140300</v>
          </cell>
          <cell r="T516">
            <v>8980</v>
          </cell>
          <cell r="U516">
            <v>35920</v>
          </cell>
          <cell r="V516" t="str">
            <v>SDN PENGAMBANGAN 05</v>
          </cell>
          <cell r="W516" t="str">
            <v>0180306056197</v>
          </cell>
          <cell r="X516" t="str">
            <v>6371045707930007</v>
          </cell>
          <cell r="Y516" t="str">
            <v>940095060731000</v>
          </cell>
          <cell r="Z516" t="str">
            <v>T - 39</v>
          </cell>
          <cell r="AA516" t="str">
            <v>1049771672130043</v>
          </cell>
          <cell r="AC516">
            <v>11500</v>
          </cell>
          <cell r="AD516">
            <v>-2520</v>
          </cell>
        </row>
        <row r="517">
          <cell r="A517" t="str">
            <v>199312012022212012</v>
          </cell>
          <cell r="B517" t="str">
            <v>RABIATUL NOOR HAMSYA, S.Pd</v>
          </cell>
          <cell r="C517">
            <v>0</v>
          </cell>
          <cell r="D517">
            <v>0</v>
          </cell>
          <cell r="E517">
            <v>2966500</v>
          </cell>
          <cell r="F517">
            <v>0</v>
          </cell>
          <cell r="G517">
            <v>0</v>
          </cell>
          <cell r="H517">
            <v>185000</v>
          </cell>
          <cell r="I517">
            <v>3151500</v>
          </cell>
          <cell r="J517">
            <v>0</v>
          </cell>
          <cell r="K517">
            <v>400000</v>
          </cell>
          <cell r="L517">
            <v>2966500</v>
          </cell>
          <cell r="N517">
            <v>3366500</v>
          </cell>
          <cell r="O517">
            <v>6518000</v>
          </cell>
          <cell r="P517">
            <v>65180</v>
          </cell>
          <cell r="Q517">
            <v>260720</v>
          </cell>
          <cell r="R517">
            <v>31515</v>
          </cell>
          <cell r="S517">
            <v>126060</v>
          </cell>
          <cell r="T517">
            <v>33665</v>
          </cell>
          <cell r="U517">
            <v>134660</v>
          </cell>
          <cell r="V517" t="str">
            <v>SDN PENGAMBANGAN 05</v>
          </cell>
          <cell r="W517" t="str">
            <v>0010301464258</v>
          </cell>
          <cell r="X517" t="str">
            <v>6371024112930007</v>
          </cell>
          <cell r="Y517" t="str">
            <v>939589636736000</v>
          </cell>
          <cell r="Z517" t="str">
            <v>T - 39</v>
          </cell>
          <cell r="AA517" t="str">
            <v>5533771672130023</v>
          </cell>
          <cell r="AC517">
            <v>33665</v>
          </cell>
          <cell r="AD517">
            <v>0</v>
          </cell>
        </row>
        <row r="518">
          <cell r="A518" t="str">
            <v>199703022022212003</v>
          </cell>
          <cell r="B518" t="str">
            <v>YASMIN PERMATASARI, S.Pd.</v>
          </cell>
          <cell r="C518">
            <v>0</v>
          </cell>
          <cell r="D518">
            <v>0</v>
          </cell>
          <cell r="E518">
            <v>2966500</v>
          </cell>
          <cell r="F518">
            <v>0</v>
          </cell>
          <cell r="G518">
            <v>0</v>
          </cell>
          <cell r="H518">
            <v>185000</v>
          </cell>
          <cell r="I518">
            <v>3151500</v>
          </cell>
          <cell r="J518">
            <v>0</v>
          </cell>
          <cell r="K518">
            <v>900000</v>
          </cell>
          <cell r="M518">
            <v>0</v>
          </cell>
          <cell r="N518">
            <v>900000</v>
          </cell>
          <cell r="O518">
            <v>4051500</v>
          </cell>
          <cell r="P518">
            <v>40515</v>
          </cell>
          <cell r="Q518">
            <v>162060</v>
          </cell>
          <cell r="R518">
            <v>31515</v>
          </cell>
          <cell r="S518">
            <v>126060</v>
          </cell>
          <cell r="T518">
            <v>9000</v>
          </cell>
          <cell r="U518">
            <v>36000</v>
          </cell>
          <cell r="V518" t="str">
            <v>SDN PENGAMBANGAN 05</v>
          </cell>
          <cell r="W518" t="str">
            <v>3200494643</v>
          </cell>
          <cell r="X518" t="str">
            <v>6371044203970004</v>
          </cell>
          <cell r="Y518" t="str">
            <v>639994110731000</v>
          </cell>
          <cell r="Z518" t="str">
            <v>T - 39</v>
          </cell>
          <cell r="AA518" t="str">
            <v>BELUM ADA NUPTK</v>
          </cell>
          <cell r="AC518">
            <v>11500</v>
          </cell>
          <cell r="AD518">
            <v>-2500</v>
          </cell>
        </row>
        <row r="519">
          <cell r="A519" t="str">
            <v>198806162022212004</v>
          </cell>
          <cell r="B519" t="str">
            <v>JULIAWATI, S.Pd</v>
          </cell>
          <cell r="C519">
            <v>0</v>
          </cell>
          <cell r="D519">
            <v>0</v>
          </cell>
          <cell r="E519">
            <v>2966500</v>
          </cell>
          <cell r="F519">
            <v>0</v>
          </cell>
          <cell r="G519">
            <v>0</v>
          </cell>
          <cell r="H519">
            <v>185000</v>
          </cell>
          <cell r="I519">
            <v>3151500</v>
          </cell>
          <cell r="J519">
            <v>0</v>
          </cell>
          <cell r="K519">
            <v>900000</v>
          </cell>
          <cell r="M519">
            <v>250000</v>
          </cell>
          <cell r="N519">
            <v>1150000</v>
          </cell>
          <cell r="O519">
            <v>4301500</v>
          </cell>
          <cell r="P519">
            <v>43015</v>
          </cell>
          <cell r="Q519">
            <v>172060</v>
          </cell>
          <cell r="R519">
            <v>31515</v>
          </cell>
          <cell r="S519">
            <v>126060</v>
          </cell>
          <cell r="T519">
            <v>11500</v>
          </cell>
          <cell r="U519">
            <v>46000</v>
          </cell>
          <cell r="V519" t="str">
            <v>SDN PENGAMBANGAN 06</v>
          </cell>
          <cell r="W519" t="str">
            <v>0010301147842</v>
          </cell>
          <cell r="X519" t="str">
            <v>6371025606880012</v>
          </cell>
          <cell r="Y519" t="str">
            <v>843029679731000</v>
          </cell>
          <cell r="Z519" t="str">
            <v>T - 40</v>
          </cell>
          <cell r="AA519" t="str">
            <v>5948766667130132</v>
          </cell>
          <cell r="AC519">
            <v>11500</v>
          </cell>
          <cell r="AD519">
            <v>0</v>
          </cell>
        </row>
        <row r="520">
          <cell r="A520" t="str">
            <v>199108202022211003</v>
          </cell>
          <cell r="B520" t="str">
            <v>YAN RIZKY APRIMANAGA, S.Pd</v>
          </cell>
          <cell r="C520">
            <v>0</v>
          </cell>
          <cell r="D520">
            <v>0</v>
          </cell>
          <cell r="E520">
            <v>2966500</v>
          </cell>
          <cell r="F520">
            <v>0</v>
          </cell>
          <cell r="G520">
            <v>0</v>
          </cell>
          <cell r="H520">
            <v>185000</v>
          </cell>
          <cell r="I520">
            <v>3151500</v>
          </cell>
          <cell r="J520">
            <v>0</v>
          </cell>
          <cell r="K520">
            <v>900000</v>
          </cell>
          <cell r="M520">
            <v>250000</v>
          </cell>
          <cell r="N520">
            <v>1150000</v>
          </cell>
          <cell r="O520">
            <v>4301500</v>
          </cell>
          <cell r="P520">
            <v>43015</v>
          </cell>
          <cell r="Q520">
            <v>172060</v>
          </cell>
          <cell r="R520">
            <v>31515</v>
          </cell>
          <cell r="S520">
            <v>126060</v>
          </cell>
          <cell r="T520">
            <v>11500</v>
          </cell>
          <cell r="U520">
            <v>46000</v>
          </cell>
          <cell r="V520" t="str">
            <v>SDN PENGAMBANGAN 06</v>
          </cell>
          <cell r="W520" t="str">
            <v>0010301471779</v>
          </cell>
          <cell r="X520" t="str">
            <v>6304052008910001</v>
          </cell>
          <cell r="Y520" t="str">
            <v>932667132731000</v>
          </cell>
          <cell r="Z520" t="str">
            <v>T - 40</v>
          </cell>
          <cell r="AA520" t="str">
            <v>6152769670130243</v>
          </cell>
          <cell r="AC520">
            <v>11500</v>
          </cell>
          <cell r="AD520">
            <v>0</v>
          </cell>
        </row>
        <row r="521">
          <cell r="A521" t="str">
            <v>197210232022212003</v>
          </cell>
          <cell r="B521" t="str">
            <v>HARTATI, S.Ag</v>
          </cell>
          <cell r="C521">
            <v>0</v>
          </cell>
          <cell r="D521">
            <v>0</v>
          </cell>
          <cell r="E521">
            <v>2966500</v>
          </cell>
          <cell r="F521">
            <v>0</v>
          </cell>
          <cell r="G521">
            <v>0</v>
          </cell>
          <cell r="H521">
            <v>185000</v>
          </cell>
          <cell r="I521">
            <v>3151500</v>
          </cell>
          <cell r="J521">
            <v>0</v>
          </cell>
          <cell r="K521">
            <v>400000</v>
          </cell>
          <cell r="L521">
            <v>2966500</v>
          </cell>
          <cell r="N521">
            <v>3366500</v>
          </cell>
          <cell r="O521">
            <v>6518000</v>
          </cell>
          <cell r="P521">
            <v>65180</v>
          </cell>
          <cell r="Q521">
            <v>260720</v>
          </cell>
          <cell r="R521">
            <v>31515</v>
          </cell>
          <cell r="S521">
            <v>126060</v>
          </cell>
          <cell r="T521">
            <v>33665</v>
          </cell>
          <cell r="U521">
            <v>134660</v>
          </cell>
          <cell r="V521" t="str">
            <v>SDN PENGAMBANGAN 08</v>
          </cell>
          <cell r="W521" t="str">
            <v>3200495003</v>
          </cell>
          <cell r="X521" t="str">
            <v>6304056310720006</v>
          </cell>
          <cell r="Y521" t="str">
            <v>160175766731000</v>
          </cell>
          <cell r="Z521" t="str">
            <v>T - 41</v>
          </cell>
          <cell r="AA521" t="str">
            <v>3355750652300043</v>
          </cell>
          <cell r="AC521">
            <v>33665</v>
          </cell>
          <cell r="AD521">
            <v>0</v>
          </cell>
        </row>
        <row r="522">
          <cell r="A522" t="str">
            <v>197310302022212001</v>
          </cell>
          <cell r="B522" t="str">
            <v>MUSLIHANI, S.Ag</v>
          </cell>
          <cell r="C522">
            <v>1</v>
          </cell>
          <cell r="D522">
            <v>1</v>
          </cell>
          <cell r="E522">
            <v>2966500</v>
          </cell>
          <cell r="F522">
            <v>355980</v>
          </cell>
          <cell r="G522">
            <v>0</v>
          </cell>
          <cell r="H522">
            <v>185000</v>
          </cell>
          <cell r="I522">
            <v>3507480</v>
          </cell>
          <cell r="J522">
            <v>0</v>
          </cell>
          <cell r="K522">
            <v>400000</v>
          </cell>
          <cell r="L522">
            <v>2966500</v>
          </cell>
          <cell r="N522">
            <v>3366500</v>
          </cell>
          <cell r="O522">
            <v>6873980</v>
          </cell>
          <cell r="P522">
            <v>68740</v>
          </cell>
          <cell r="Q522">
            <v>274960</v>
          </cell>
          <cell r="R522">
            <v>35075</v>
          </cell>
          <cell r="S522">
            <v>140300</v>
          </cell>
          <cell r="T522">
            <v>33665</v>
          </cell>
          <cell r="U522">
            <v>134660</v>
          </cell>
          <cell r="V522" t="str">
            <v>SDN PENGAMBANGAN 08</v>
          </cell>
          <cell r="W522" t="str">
            <v>3200495078</v>
          </cell>
          <cell r="X522" t="str">
            <v>6371047010730004</v>
          </cell>
          <cell r="Y522" t="str">
            <v>160175774731000</v>
          </cell>
          <cell r="Z522" t="str">
            <v>T - 41</v>
          </cell>
          <cell r="AA522" t="str">
            <v>3362751653300033</v>
          </cell>
          <cell r="AC522">
            <v>33665</v>
          </cell>
          <cell r="AD522">
            <v>0</v>
          </cell>
        </row>
        <row r="523">
          <cell r="A523" t="str">
            <v>197508092022212002</v>
          </cell>
          <cell r="B523" t="str">
            <v>MISBAH, S.Pd</v>
          </cell>
          <cell r="C523">
            <v>1</v>
          </cell>
          <cell r="D523">
            <v>2</v>
          </cell>
          <cell r="E523">
            <v>2966500</v>
          </cell>
          <cell r="F523">
            <v>415310</v>
          </cell>
          <cell r="G523">
            <v>0</v>
          </cell>
          <cell r="H523">
            <v>185000</v>
          </cell>
          <cell r="I523">
            <v>3566810</v>
          </cell>
          <cell r="J523">
            <v>0</v>
          </cell>
          <cell r="K523">
            <v>900000</v>
          </cell>
          <cell r="M523">
            <v>250000</v>
          </cell>
          <cell r="N523">
            <v>1150000</v>
          </cell>
          <cell r="O523">
            <v>4716810</v>
          </cell>
          <cell r="P523">
            <v>47168</v>
          </cell>
          <cell r="Q523">
            <v>188672</v>
          </cell>
          <cell r="R523">
            <v>35668</v>
          </cell>
          <cell r="S523">
            <v>142672</v>
          </cell>
          <cell r="T523">
            <v>11500</v>
          </cell>
          <cell r="U523">
            <v>46000</v>
          </cell>
          <cell r="V523" t="str">
            <v>SDN PENGAMBANGAN 08</v>
          </cell>
          <cell r="W523" t="str">
            <v>0010301120630</v>
          </cell>
          <cell r="X523" t="str">
            <v>6371024908750005</v>
          </cell>
          <cell r="Y523" t="str">
            <v>167251065731000</v>
          </cell>
          <cell r="Z523" t="str">
            <v>T - 41</v>
          </cell>
          <cell r="AA523" t="str">
            <v>9141753655300013</v>
          </cell>
          <cell r="AC523">
            <v>11500</v>
          </cell>
          <cell r="AD523">
            <v>0</v>
          </cell>
        </row>
        <row r="524">
          <cell r="A524" t="str">
            <v>198507222022212008</v>
          </cell>
          <cell r="B524" t="str">
            <v>RUSMALINA, S.Pd</v>
          </cell>
          <cell r="C524">
            <v>0</v>
          </cell>
          <cell r="D524">
            <v>0</v>
          </cell>
          <cell r="E524">
            <v>2966500</v>
          </cell>
          <cell r="F524">
            <v>0</v>
          </cell>
          <cell r="G524">
            <v>0</v>
          </cell>
          <cell r="H524">
            <v>185000</v>
          </cell>
          <cell r="I524">
            <v>3151500</v>
          </cell>
          <cell r="J524">
            <v>0</v>
          </cell>
          <cell r="K524">
            <v>900000</v>
          </cell>
          <cell r="M524">
            <v>250000</v>
          </cell>
          <cell r="N524">
            <v>1150000</v>
          </cell>
          <cell r="O524">
            <v>4301500</v>
          </cell>
          <cell r="P524">
            <v>43015</v>
          </cell>
          <cell r="Q524">
            <v>172060</v>
          </cell>
          <cell r="R524">
            <v>31515</v>
          </cell>
          <cell r="S524">
            <v>126060</v>
          </cell>
          <cell r="T524">
            <v>11500</v>
          </cell>
          <cell r="U524">
            <v>46000</v>
          </cell>
          <cell r="V524" t="str">
            <v>SDN PENGAMBANGAN 08</v>
          </cell>
          <cell r="W524" t="str">
            <v>3200587765</v>
          </cell>
          <cell r="X524" t="str">
            <v>6306056207850001</v>
          </cell>
          <cell r="Y524" t="str">
            <v>651228553732000</v>
          </cell>
          <cell r="Z524" t="str">
            <v>T - 41</v>
          </cell>
          <cell r="AA524" t="str">
            <v>3054763664230113</v>
          </cell>
          <cell r="AC524">
            <v>11500</v>
          </cell>
          <cell r="AD524">
            <v>0</v>
          </cell>
        </row>
        <row r="525">
          <cell r="A525" t="str">
            <v>198511102022211010</v>
          </cell>
          <cell r="B525" t="str">
            <v>M. LUTHFI, S.Pd.I</v>
          </cell>
          <cell r="C525">
            <v>1</v>
          </cell>
          <cell r="D525">
            <v>1</v>
          </cell>
          <cell r="E525">
            <v>2966500</v>
          </cell>
          <cell r="F525">
            <v>355980</v>
          </cell>
          <cell r="G525">
            <v>0</v>
          </cell>
          <cell r="H525">
            <v>185000</v>
          </cell>
          <cell r="I525">
            <v>3507480</v>
          </cell>
          <cell r="J525">
            <v>0</v>
          </cell>
          <cell r="K525">
            <v>900000</v>
          </cell>
          <cell r="M525">
            <v>250000</v>
          </cell>
          <cell r="N525">
            <v>1150000</v>
          </cell>
          <cell r="O525">
            <v>4657480</v>
          </cell>
          <cell r="P525">
            <v>46575</v>
          </cell>
          <cell r="Q525">
            <v>186300</v>
          </cell>
          <cell r="R525">
            <v>35075</v>
          </cell>
          <cell r="S525">
            <v>140300</v>
          </cell>
          <cell r="T525">
            <v>11500</v>
          </cell>
          <cell r="U525">
            <v>46000</v>
          </cell>
          <cell r="V525" t="str">
            <v>SDN PENGAMBANGAN 08</v>
          </cell>
          <cell r="W525" t="str">
            <v>0010301153476</v>
          </cell>
          <cell r="X525" t="str">
            <v>6303041011850004</v>
          </cell>
          <cell r="Y525" t="str">
            <v>725744429732000</v>
          </cell>
          <cell r="Z525" t="str">
            <v>T - 41</v>
          </cell>
          <cell r="AA525" t="str">
            <v>9442763664130183</v>
          </cell>
          <cell r="AC525">
            <v>11500</v>
          </cell>
          <cell r="AD525">
            <v>0</v>
          </cell>
        </row>
        <row r="526">
          <cell r="A526" t="str">
            <v>199509042022211003</v>
          </cell>
          <cell r="B526" t="str">
            <v>MUHAMMAD FADHLIANNOOR, S.Pd</v>
          </cell>
          <cell r="C526">
            <v>1</v>
          </cell>
          <cell r="D526">
            <v>1</v>
          </cell>
          <cell r="E526">
            <v>2966500</v>
          </cell>
          <cell r="F526">
            <v>355980</v>
          </cell>
          <cell r="G526">
            <v>0</v>
          </cell>
          <cell r="H526">
            <v>185000</v>
          </cell>
          <cell r="I526">
            <v>3507480</v>
          </cell>
          <cell r="J526">
            <v>0</v>
          </cell>
          <cell r="K526">
            <v>900000</v>
          </cell>
          <cell r="M526">
            <v>250000</v>
          </cell>
          <cell r="N526">
            <v>1150000</v>
          </cell>
          <cell r="O526">
            <v>4657480</v>
          </cell>
          <cell r="P526">
            <v>46575</v>
          </cell>
          <cell r="Q526">
            <v>186300</v>
          </cell>
          <cell r="R526">
            <v>35075</v>
          </cell>
          <cell r="S526">
            <v>140300</v>
          </cell>
          <cell r="T526">
            <v>11500</v>
          </cell>
          <cell r="U526">
            <v>46000</v>
          </cell>
          <cell r="V526" t="str">
            <v>SDN PENGAMBANGAN 08</v>
          </cell>
          <cell r="W526" t="str">
            <v>3200581945</v>
          </cell>
          <cell r="X526" t="str">
            <v>6308040409950001</v>
          </cell>
          <cell r="Y526" t="str">
            <v>956528889735000</v>
          </cell>
          <cell r="Z526" t="str">
            <v>T - 41</v>
          </cell>
          <cell r="AA526" t="str">
            <v>5236773674130023</v>
          </cell>
          <cell r="AC526">
            <v>11500</v>
          </cell>
          <cell r="AD526">
            <v>0</v>
          </cell>
        </row>
        <row r="527">
          <cell r="A527" t="str">
            <v>199511272022212007</v>
          </cell>
          <cell r="B527" t="str">
            <v>AQMARINA RAHMI, S.Pd</v>
          </cell>
          <cell r="C527">
            <v>0</v>
          </cell>
          <cell r="D527">
            <v>0</v>
          </cell>
          <cell r="E527">
            <v>2966500</v>
          </cell>
          <cell r="F527">
            <v>0</v>
          </cell>
          <cell r="G527">
            <v>0</v>
          </cell>
          <cell r="H527">
            <v>185000</v>
          </cell>
          <cell r="I527">
            <v>3151500</v>
          </cell>
          <cell r="J527">
            <v>0</v>
          </cell>
          <cell r="K527">
            <v>900000</v>
          </cell>
          <cell r="M527">
            <v>250000</v>
          </cell>
          <cell r="N527">
            <v>1150000</v>
          </cell>
          <cell r="O527">
            <v>4301500</v>
          </cell>
          <cell r="P527">
            <v>43015</v>
          </cell>
          <cell r="Q527">
            <v>172060</v>
          </cell>
          <cell r="R527">
            <v>31515</v>
          </cell>
          <cell r="S527">
            <v>126060</v>
          </cell>
          <cell r="T527">
            <v>11500</v>
          </cell>
          <cell r="U527">
            <v>46000</v>
          </cell>
          <cell r="V527" t="str">
            <v>SDN PENGAMBANGAN 08</v>
          </cell>
          <cell r="W527" t="str">
            <v>3200587803</v>
          </cell>
          <cell r="X527" t="str">
            <v>6371026711950006</v>
          </cell>
          <cell r="Y527" t="str">
            <v>412513392736000</v>
          </cell>
          <cell r="Z527" t="str">
            <v>T - 41</v>
          </cell>
          <cell r="AA527" t="str">
            <v>3459773674130043</v>
          </cell>
          <cell r="AC527">
            <v>11500</v>
          </cell>
          <cell r="AD527">
            <v>0</v>
          </cell>
        </row>
        <row r="528">
          <cell r="A528" t="str">
            <v>198605302022212014</v>
          </cell>
          <cell r="B528" t="str">
            <v>NORLIANI NINGSIH, S.Pd</v>
          </cell>
          <cell r="C528">
            <v>1</v>
          </cell>
          <cell r="D528">
            <v>1</v>
          </cell>
          <cell r="E528">
            <v>2966500</v>
          </cell>
          <cell r="F528">
            <v>355980</v>
          </cell>
          <cell r="G528">
            <v>0</v>
          </cell>
          <cell r="H528">
            <v>185000</v>
          </cell>
          <cell r="I528">
            <v>3507480</v>
          </cell>
          <cell r="J528">
            <v>0</v>
          </cell>
          <cell r="K528">
            <v>900000</v>
          </cell>
          <cell r="M528">
            <v>250000</v>
          </cell>
          <cell r="N528">
            <v>1150000</v>
          </cell>
          <cell r="O528">
            <v>4657480</v>
          </cell>
          <cell r="P528">
            <v>46575</v>
          </cell>
          <cell r="Q528">
            <v>186300</v>
          </cell>
          <cell r="R528">
            <v>35075</v>
          </cell>
          <cell r="S528">
            <v>140300</v>
          </cell>
          <cell r="T528">
            <v>11500</v>
          </cell>
          <cell r="U528">
            <v>46000</v>
          </cell>
          <cell r="V528" t="str">
            <v>SDN PENGAMBANGAN 09</v>
          </cell>
          <cell r="W528" t="str">
            <v>0010301154561</v>
          </cell>
          <cell r="X528" t="str">
            <v>6371057005860002</v>
          </cell>
          <cell r="Y528" t="str">
            <v>844591073731000</v>
          </cell>
          <cell r="Z528" t="str">
            <v>T - 42</v>
          </cell>
          <cell r="AA528" t="str">
            <v>0862764665130152</v>
          </cell>
          <cell r="AC528">
            <v>11500</v>
          </cell>
          <cell r="AD528">
            <v>0</v>
          </cell>
        </row>
        <row r="529">
          <cell r="A529" t="str">
            <v>199301182022212009</v>
          </cell>
          <cell r="B529" t="str">
            <v>SITI RAHMAH, S.Pd</v>
          </cell>
          <cell r="C529">
            <v>1</v>
          </cell>
          <cell r="D529">
            <v>0</v>
          </cell>
          <cell r="E529">
            <v>2966500</v>
          </cell>
          <cell r="F529">
            <v>296650</v>
          </cell>
          <cell r="G529">
            <v>0</v>
          </cell>
          <cell r="H529">
            <v>185000</v>
          </cell>
          <cell r="I529">
            <v>3448150</v>
          </cell>
          <cell r="J529">
            <v>0</v>
          </cell>
          <cell r="K529">
            <v>0</v>
          </cell>
          <cell r="M529">
            <v>0</v>
          </cell>
          <cell r="N529">
            <v>0</v>
          </cell>
          <cell r="O529">
            <v>3448150</v>
          </cell>
          <cell r="P529">
            <v>34482</v>
          </cell>
          <cell r="Q529">
            <v>137928</v>
          </cell>
          <cell r="R529">
            <v>34482</v>
          </cell>
          <cell r="S529">
            <v>137928</v>
          </cell>
          <cell r="T529">
            <v>0</v>
          </cell>
          <cell r="U529">
            <v>0</v>
          </cell>
          <cell r="V529" t="str">
            <v>SDN PENGAMBANGAN 09</v>
          </cell>
          <cell r="W529" t="str">
            <v>3200581988</v>
          </cell>
          <cell r="X529" t="str">
            <v>6303025801930001</v>
          </cell>
          <cell r="Y529" t="str">
            <v>650445125732000</v>
          </cell>
          <cell r="Z529" t="str">
            <v>T - 42</v>
          </cell>
          <cell r="AA529" t="str">
            <v>1450771672230162</v>
          </cell>
          <cell r="AC529">
            <v>11500</v>
          </cell>
          <cell r="AD529">
            <v>-11500</v>
          </cell>
        </row>
        <row r="530">
          <cell r="A530" t="str">
            <v>199405032022211006</v>
          </cell>
          <cell r="B530" t="str">
            <v>DAMBA PRASETIYA JATI KUSUMA, S.Pd</v>
          </cell>
          <cell r="C530">
            <v>1</v>
          </cell>
          <cell r="D530">
            <v>2</v>
          </cell>
          <cell r="E530">
            <v>2966500</v>
          </cell>
          <cell r="F530">
            <v>415310</v>
          </cell>
          <cell r="G530">
            <v>0</v>
          </cell>
          <cell r="H530">
            <v>185000</v>
          </cell>
          <cell r="I530">
            <v>3566810</v>
          </cell>
          <cell r="J530">
            <v>0</v>
          </cell>
          <cell r="K530">
            <v>900000</v>
          </cell>
          <cell r="M530">
            <v>250000</v>
          </cell>
          <cell r="N530">
            <v>1150000</v>
          </cell>
          <cell r="O530">
            <v>4716810</v>
          </cell>
          <cell r="P530">
            <v>47168</v>
          </cell>
          <cell r="Q530">
            <v>188672</v>
          </cell>
          <cell r="R530">
            <v>35668</v>
          </cell>
          <cell r="S530">
            <v>142672</v>
          </cell>
          <cell r="T530">
            <v>11500</v>
          </cell>
          <cell r="U530">
            <v>46000</v>
          </cell>
          <cell r="V530" t="str">
            <v>SDN PENGAMBANGAN 10</v>
          </cell>
          <cell r="W530" t="str">
            <v>0010301266555</v>
          </cell>
          <cell r="X530" t="str">
            <v>6371030305940006</v>
          </cell>
          <cell r="Y530" t="str">
            <v>816456255731000</v>
          </cell>
          <cell r="Z530" t="str">
            <v>T - 43</v>
          </cell>
          <cell r="AA530" t="str">
            <v>3835772673130022</v>
          </cell>
          <cell r="AC530">
            <v>11500</v>
          </cell>
          <cell r="AD530">
            <v>0</v>
          </cell>
        </row>
        <row r="531">
          <cell r="A531" t="str">
            <v>198402142022212007</v>
          </cell>
          <cell r="B531" t="str">
            <v>AULIA ROSYADA, S.Pd</v>
          </cell>
          <cell r="C531">
            <v>0</v>
          </cell>
          <cell r="D531">
            <v>0</v>
          </cell>
          <cell r="E531">
            <v>2966500</v>
          </cell>
          <cell r="F531">
            <v>0</v>
          </cell>
          <cell r="G531">
            <v>0</v>
          </cell>
          <cell r="H531">
            <v>185000</v>
          </cell>
          <cell r="I531">
            <v>3151500</v>
          </cell>
          <cell r="J531">
            <v>0</v>
          </cell>
          <cell r="K531">
            <v>900000</v>
          </cell>
          <cell r="M531">
            <v>250000</v>
          </cell>
          <cell r="N531">
            <v>1150000</v>
          </cell>
          <cell r="O531">
            <v>4301500</v>
          </cell>
          <cell r="P531">
            <v>43015</v>
          </cell>
          <cell r="Q531">
            <v>172060</v>
          </cell>
          <cell r="R531">
            <v>31515</v>
          </cell>
          <cell r="S531">
            <v>126060</v>
          </cell>
          <cell r="T531">
            <v>11500</v>
          </cell>
          <cell r="U531">
            <v>46000</v>
          </cell>
          <cell r="V531" t="str">
            <v>SDN SUNGAI BILU 01</v>
          </cell>
          <cell r="W531" t="str">
            <v>0010301142723</v>
          </cell>
          <cell r="X531" t="str">
            <v>6371015402840007</v>
          </cell>
          <cell r="Y531" t="str">
            <v>167357599731000</v>
          </cell>
          <cell r="Z531" t="str">
            <v>T - 46</v>
          </cell>
          <cell r="AA531" t="str">
            <v>8546762663130172</v>
          </cell>
          <cell r="AC531">
            <v>11500</v>
          </cell>
          <cell r="AD531">
            <v>0</v>
          </cell>
        </row>
        <row r="532">
          <cell r="A532" t="str">
            <v>198403062022212017</v>
          </cell>
          <cell r="B532" t="str">
            <v>SRI MARIYATI, S.Pd</v>
          </cell>
          <cell r="C532">
            <v>1</v>
          </cell>
          <cell r="D532">
            <v>2</v>
          </cell>
          <cell r="E532">
            <v>2966500</v>
          </cell>
          <cell r="F532">
            <v>415310</v>
          </cell>
          <cell r="G532">
            <v>0</v>
          </cell>
          <cell r="H532">
            <v>185000</v>
          </cell>
          <cell r="I532">
            <v>3566810</v>
          </cell>
          <cell r="J532">
            <v>0</v>
          </cell>
          <cell r="K532">
            <v>900000</v>
          </cell>
          <cell r="M532">
            <v>250000</v>
          </cell>
          <cell r="N532">
            <v>1150000</v>
          </cell>
          <cell r="O532">
            <v>4716810</v>
          </cell>
          <cell r="P532">
            <v>47168</v>
          </cell>
          <cell r="Q532">
            <v>188672</v>
          </cell>
          <cell r="R532">
            <v>35668</v>
          </cell>
          <cell r="S532">
            <v>142672</v>
          </cell>
          <cell r="T532">
            <v>11500</v>
          </cell>
          <cell r="U532">
            <v>46000</v>
          </cell>
          <cell r="V532" t="str">
            <v>SDN SUNGAI BILU 01</v>
          </cell>
          <cell r="W532" t="str">
            <v>0010301142543</v>
          </cell>
          <cell r="X532" t="str">
            <v>6371024603840010</v>
          </cell>
          <cell r="Y532" t="str">
            <v>167321751731000</v>
          </cell>
          <cell r="Z532" t="str">
            <v>T - 46</v>
          </cell>
          <cell r="AA532" t="str">
            <v>3638762663300132</v>
          </cell>
          <cell r="AC532">
            <v>11500</v>
          </cell>
          <cell r="AD532">
            <v>0</v>
          </cell>
        </row>
        <row r="533">
          <cell r="A533" t="str">
            <v>198909222022211005</v>
          </cell>
          <cell r="B533" t="str">
            <v>AHMAD FAHMI, S.Pd</v>
          </cell>
          <cell r="C533">
            <v>0</v>
          </cell>
          <cell r="D533">
            <v>0</v>
          </cell>
          <cell r="E533">
            <v>2966500</v>
          </cell>
          <cell r="F533">
            <v>0</v>
          </cell>
          <cell r="G533">
            <v>0</v>
          </cell>
          <cell r="H533">
            <v>185000</v>
          </cell>
          <cell r="I533">
            <v>3151500</v>
          </cell>
          <cell r="J533">
            <v>0</v>
          </cell>
          <cell r="K533">
            <v>400000</v>
          </cell>
          <cell r="L533">
            <v>2966500</v>
          </cell>
          <cell r="N533">
            <v>3366500</v>
          </cell>
          <cell r="O533">
            <v>6518000</v>
          </cell>
          <cell r="P533">
            <v>65180</v>
          </cell>
          <cell r="Q533">
            <v>260720</v>
          </cell>
          <cell r="R533">
            <v>31515</v>
          </cell>
          <cell r="S533">
            <v>126060</v>
          </cell>
          <cell r="T533">
            <v>33665</v>
          </cell>
          <cell r="U533">
            <v>134660</v>
          </cell>
          <cell r="V533" t="str">
            <v>SDN SUNGAI BILU 01</v>
          </cell>
          <cell r="W533" t="str">
            <v>0180306045836</v>
          </cell>
          <cell r="X533" t="str">
            <v>6303072209890004</v>
          </cell>
          <cell r="Y533" t="str">
            <v>814255170732000</v>
          </cell>
          <cell r="Z533" t="str">
            <v>T - 46</v>
          </cell>
          <cell r="AA533" t="str">
            <v>9254767668130063</v>
          </cell>
          <cell r="AC533">
            <v>33665</v>
          </cell>
          <cell r="AD533">
            <v>0</v>
          </cell>
        </row>
        <row r="534">
          <cell r="A534" t="str">
            <v>199005052022212009</v>
          </cell>
          <cell r="B534" t="str">
            <v>IRMA MEBRY ERVIANY, S.Pd</v>
          </cell>
          <cell r="C534">
            <v>0</v>
          </cell>
          <cell r="D534">
            <v>0</v>
          </cell>
          <cell r="E534">
            <v>2966500</v>
          </cell>
          <cell r="F534">
            <v>0</v>
          </cell>
          <cell r="G534">
            <v>0</v>
          </cell>
          <cell r="H534">
            <v>185000</v>
          </cell>
          <cell r="I534">
            <v>3151500</v>
          </cell>
          <cell r="J534">
            <v>0</v>
          </cell>
          <cell r="K534">
            <v>900000</v>
          </cell>
          <cell r="M534">
            <v>250000</v>
          </cell>
          <cell r="N534">
            <v>1150000</v>
          </cell>
          <cell r="O534">
            <v>4301500</v>
          </cell>
          <cell r="P534">
            <v>43015</v>
          </cell>
          <cell r="Q534">
            <v>172060</v>
          </cell>
          <cell r="R534">
            <v>31515</v>
          </cell>
          <cell r="S534">
            <v>126060</v>
          </cell>
          <cell r="T534">
            <v>11500</v>
          </cell>
          <cell r="U534">
            <v>46000</v>
          </cell>
          <cell r="V534" t="str">
            <v>SDN SUNGAI BILU 01</v>
          </cell>
          <cell r="W534" t="str">
            <v>3200511987</v>
          </cell>
          <cell r="X534" t="str">
            <v>6304074505900003</v>
          </cell>
          <cell r="Y534" t="str">
            <v>853952414731000</v>
          </cell>
          <cell r="Z534" t="str">
            <v>T - 46</v>
          </cell>
          <cell r="AA534" t="str">
            <v>6837768669230392</v>
          </cell>
          <cell r="AC534">
            <v>11500</v>
          </cell>
          <cell r="AD534">
            <v>0</v>
          </cell>
        </row>
        <row r="535">
          <cell r="A535" t="str">
            <v>199112252022212008</v>
          </cell>
          <cell r="B535" t="str">
            <v>RAHMA YUNITA, S.Pd</v>
          </cell>
          <cell r="C535">
            <v>0</v>
          </cell>
          <cell r="D535">
            <v>0</v>
          </cell>
          <cell r="E535">
            <v>2966500</v>
          </cell>
          <cell r="F535">
            <v>0</v>
          </cell>
          <cell r="G535">
            <v>0</v>
          </cell>
          <cell r="H535">
            <v>185000</v>
          </cell>
          <cell r="I535">
            <v>3151500</v>
          </cell>
          <cell r="J535">
            <v>0</v>
          </cell>
          <cell r="K535">
            <v>900000</v>
          </cell>
          <cell r="M535">
            <v>250000</v>
          </cell>
          <cell r="N535">
            <v>1150000</v>
          </cell>
          <cell r="O535">
            <v>4301500</v>
          </cell>
          <cell r="P535">
            <v>43015</v>
          </cell>
          <cell r="Q535">
            <v>172060</v>
          </cell>
          <cell r="R535">
            <v>31515</v>
          </cell>
          <cell r="S535">
            <v>126060</v>
          </cell>
          <cell r="T535">
            <v>11500</v>
          </cell>
          <cell r="U535">
            <v>46000</v>
          </cell>
          <cell r="V535" t="str">
            <v>SDN SUNGAI BILU 01</v>
          </cell>
          <cell r="W535" t="str">
            <v>0010301142562</v>
          </cell>
          <cell r="X535" t="str">
            <v>6371026512910011</v>
          </cell>
          <cell r="Y535" t="str">
            <v>841430986731000</v>
          </cell>
          <cell r="Z535" t="str">
            <v>T - 46</v>
          </cell>
          <cell r="AA535" t="str">
            <v>5557769670130043</v>
          </cell>
          <cell r="AC535">
            <v>11500</v>
          </cell>
          <cell r="AD535">
            <v>0</v>
          </cell>
        </row>
        <row r="536">
          <cell r="A536" t="str">
            <v>199609252022212002</v>
          </cell>
          <cell r="B536" t="str">
            <v>DINA ARYANTI, S.Pd.</v>
          </cell>
          <cell r="C536">
            <v>0</v>
          </cell>
          <cell r="D536">
            <v>0</v>
          </cell>
          <cell r="E536">
            <v>2966500</v>
          </cell>
          <cell r="F536">
            <v>0</v>
          </cell>
          <cell r="G536">
            <v>0</v>
          </cell>
          <cell r="H536">
            <v>185000</v>
          </cell>
          <cell r="I536">
            <v>3151500</v>
          </cell>
          <cell r="J536">
            <v>0</v>
          </cell>
          <cell r="K536">
            <v>900000</v>
          </cell>
          <cell r="M536">
            <v>250000</v>
          </cell>
          <cell r="N536">
            <v>1150000</v>
          </cell>
          <cell r="O536">
            <v>4301500</v>
          </cell>
          <cell r="P536">
            <v>43015</v>
          </cell>
          <cell r="Q536">
            <v>172060</v>
          </cell>
          <cell r="R536">
            <v>31515</v>
          </cell>
          <cell r="S536">
            <v>126060</v>
          </cell>
          <cell r="T536">
            <v>11500</v>
          </cell>
          <cell r="U536">
            <v>46000</v>
          </cell>
          <cell r="V536" t="str">
            <v>SDN SUNGAI BILU 01</v>
          </cell>
          <cell r="W536" t="str">
            <v>3200581918</v>
          </cell>
          <cell r="X536" t="str">
            <v>6371016509960010</v>
          </cell>
          <cell r="Y536" t="str">
            <v>930952734736000</v>
          </cell>
          <cell r="Z536" t="str">
            <v>T - 46</v>
          </cell>
          <cell r="AA536" t="str">
            <v>9257774675130003</v>
          </cell>
          <cell r="AC536">
            <v>11500</v>
          </cell>
          <cell r="AD536">
            <v>0</v>
          </cell>
        </row>
        <row r="537">
          <cell r="A537" t="str">
            <v>199701222022211002</v>
          </cell>
          <cell r="B537" t="str">
            <v>FIRMAN RAMADHANI, S.Pd.</v>
          </cell>
          <cell r="C537">
            <v>0</v>
          </cell>
          <cell r="D537">
            <v>0</v>
          </cell>
          <cell r="E537">
            <v>2966500</v>
          </cell>
          <cell r="F537">
            <v>0</v>
          </cell>
          <cell r="G537">
            <v>0</v>
          </cell>
          <cell r="H537">
            <v>185000</v>
          </cell>
          <cell r="I537">
            <v>3151500</v>
          </cell>
          <cell r="J537">
            <v>0</v>
          </cell>
          <cell r="K537">
            <v>900000</v>
          </cell>
          <cell r="M537">
            <v>250000</v>
          </cell>
          <cell r="N537">
            <v>1150000</v>
          </cell>
          <cell r="O537">
            <v>4301500</v>
          </cell>
          <cell r="P537">
            <v>43015</v>
          </cell>
          <cell r="Q537">
            <v>172060</v>
          </cell>
          <cell r="R537">
            <v>31515</v>
          </cell>
          <cell r="S537">
            <v>126060</v>
          </cell>
          <cell r="T537">
            <v>11500</v>
          </cell>
          <cell r="U537">
            <v>46000</v>
          </cell>
          <cell r="V537" t="str">
            <v>SDN SUNGAI BILU 01</v>
          </cell>
          <cell r="W537" t="str">
            <v>3200587986</v>
          </cell>
          <cell r="X537" t="str">
            <v>6371022201970005</v>
          </cell>
          <cell r="Y537" t="str">
            <v>650299977731000</v>
          </cell>
          <cell r="Z537" t="str">
            <v>T - 46</v>
          </cell>
          <cell r="AA537" t="str">
            <v>4454775676130042</v>
          </cell>
          <cell r="AC537">
            <v>11500</v>
          </cell>
          <cell r="AD537">
            <v>0</v>
          </cell>
        </row>
        <row r="538">
          <cell r="A538" t="str">
            <v>198611142022211001</v>
          </cell>
          <cell r="B538" t="str">
            <v>MUAMMAR ARIF, S.Pd</v>
          </cell>
          <cell r="C538">
            <v>1</v>
          </cell>
          <cell r="D538">
            <v>1</v>
          </cell>
          <cell r="E538">
            <v>2966500</v>
          </cell>
          <cell r="F538">
            <v>355980</v>
          </cell>
          <cell r="G538">
            <v>0</v>
          </cell>
          <cell r="H538">
            <v>185000</v>
          </cell>
          <cell r="I538">
            <v>3507480</v>
          </cell>
          <cell r="J538">
            <v>0</v>
          </cell>
          <cell r="K538">
            <v>900000</v>
          </cell>
          <cell r="M538">
            <v>250000</v>
          </cell>
          <cell r="N538">
            <v>1150000</v>
          </cell>
          <cell r="O538">
            <v>4657480</v>
          </cell>
          <cell r="P538">
            <v>46575</v>
          </cell>
          <cell r="Q538">
            <v>186300</v>
          </cell>
          <cell r="R538">
            <v>35075</v>
          </cell>
          <cell r="S538">
            <v>140300</v>
          </cell>
          <cell r="T538">
            <v>11500</v>
          </cell>
          <cell r="U538">
            <v>46000</v>
          </cell>
          <cell r="V538" t="str">
            <v>SDN SUNGAI BILU 03</v>
          </cell>
          <cell r="W538" t="str">
            <v>0180306052844</v>
          </cell>
          <cell r="X538" t="str">
            <v>6371031411860006</v>
          </cell>
          <cell r="Y538" t="str">
            <v>717223523731000</v>
          </cell>
          <cell r="Z538" t="str">
            <v>T - 48</v>
          </cell>
          <cell r="AA538" t="str">
            <v>1446764666130143</v>
          </cell>
          <cell r="AC538">
            <v>11500</v>
          </cell>
          <cell r="AD538">
            <v>0</v>
          </cell>
        </row>
        <row r="539">
          <cell r="A539" t="str">
            <v>198811132022212005</v>
          </cell>
          <cell r="B539" t="str">
            <v>SITI HAJAR, S.Pd</v>
          </cell>
          <cell r="C539">
            <v>0</v>
          </cell>
          <cell r="D539">
            <v>0</v>
          </cell>
          <cell r="E539">
            <v>2966500</v>
          </cell>
          <cell r="F539">
            <v>0</v>
          </cell>
          <cell r="G539">
            <v>0</v>
          </cell>
          <cell r="H539">
            <v>185000</v>
          </cell>
          <cell r="I539">
            <v>3151500</v>
          </cell>
          <cell r="J539">
            <v>0</v>
          </cell>
          <cell r="K539">
            <v>900000</v>
          </cell>
          <cell r="M539">
            <v>250000</v>
          </cell>
          <cell r="N539">
            <v>1150000</v>
          </cell>
          <cell r="O539">
            <v>4301500</v>
          </cell>
          <cell r="P539">
            <v>43015</v>
          </cell>
          <cell r="Q539">
            <v>172060</v>
          </cell>
          <cell r="R539">
            <v>31515</v>
          </cell>
          <cell r="S539">
            <v>126060</v>
          </cell>
          <cell r="T539">
            <v>11500</v>
          </cell>
          <cell r="U539">
            <v>46000</v>
          </cell>
          <cell r="V539" t="str">
            <v>SDN SUNGAI BILU 03</v>
          </cell>
          <cell r="W539" t="str">
            <v>0180306002389</v>
          </cell>
          <cell r="X539" t="str">
            <v>6371035311880003</v>
          </cell>
          <cell r="Y539" t="str">
            <v>717288781731000</v>
          </cell>
          <cell r="Z539" t="str">
            <v>T - 48</v>
          </cell>
          <cell r="AA539" t="str">
            <v>0445766667130103</v>
          </cell>
          <cell r="AC539">
            <v>11500</v>
          </cell>
          <cell r="AD539">
            <v>0</v>
          </cell>
        </row>
        <row r="540">
          <cell r="A540" t="str">
            <v>199202022022212010</v>
          </cell>
          <cell r="B540" t="str">
            <v>ENI DAMAIYANTI, S.Pd</v>
          </cell>
          <cell r="C540">
            <v>0</v>
          </cell>
          <cell r="D540">
            <v>0</v>
          </cell>
          <cell r="E540">
            <v>2966500</v>
          </cell>
          <cell r="F540">
            <v>0</v>
          </cell>
          <cell r="G540">
            <v>0</v>
          </cell>
          <cell r="H540">
            <v>185000</v>
          </cell>
          <cell r="I540">
            <v>3151500</v>
          </cell>
          <cell r="J540">
            <v>0</v>
          </cell>
          <cell r="K540">
            <v>900000</v>
          </cell>
          <cell r="M540">
            <v>250000</v>
          </cell>
          <cell r="N540">
            <v>1150000</v>
          </cell>
          <cell r="O540">
            <v>4301500</v>
          </cell>
          <cell r="P540">
            <v>43015</v>
          </cell>
          <cell r="Q540">
            <v>172060</v>
          </cell>
          <cell r="R540">
            <v>31515</v>
          </cell>
          <cell r="S540">
            <v>126060</v>
          </cell>
          <cell r="T540">
            <v>11500</v>
          </cell>
          <cell r="U540">
            <v>46000</v>
          </cell>
          <cell r="V540" t="str">
            <v>SDN SUNGAI BILU 03</v>
          </cell>
          <cell r="W540" t="str">
            <v>3200588157</v>
          </cell>
          <cell r="X540" t="str">
            <v>6371054202920013</v>
          </cell>
          <cell r="Y540" t="str">
            <v>532710183731000</v>
          </cell>
          <cell r="Z540" t="str">
            <v>T - 48</v>
          </cell>
          <cell r="AA540" t="str">
            <v>7534770671230372</v>
          </cell>
          <cell r="AC540">
            <v>11500</v>
          </cell>
          <cell r="AD540">
            <v>0</v>
          </cell>
        </row>
        <row r="541">
          <cell r="A541" t="str">
            <v>199212252022212012</v>
          </cell>
          <cell r="B541" t="str">
            <v>YANA KURNIA, S.Pd.</v>
          </cell>
          <cell r="C541">
            <v>0</v>
          </cell>
          <cell r="D541">
            <v>0</v>
          </cell>
          <cell r="E541">
            <v>2966500</v>
          </cell>
          <cell r="F541">
            <v>0</v>
          </cell>
          <cell r="G541">
            <v>0</v>
          </cell>
          <cell r="H541">
            <v>185000</v>
          </cell>
          <cell r="I541">
            <v>3151500</v>
          </cell>
          <cell r="J541">
            <v>0</v>
          </cell>
          <cell r="K541">
            <v>900000</v>
          </cell>
          <cell r="M541">
            <v>250000</v>
          </cell>
          <cell r="N541">
            <v>1150000</v>
          </cell>
          <cell r="O541">
            <v>4301500</v>
          </cell>
          <cell r="P541">
            <v>43015</v>
          </cell>
          <cell r="Q541">
            <v>172060</v>
          </cell>
          <cell r="R541">
            <v>31515</v>
          </cell>
          <cell r="S541">
            <v>126060</v>
          </cell>
          <cell r="T541">
            <v>11500</v>
          </cell>
          <cell r="U541">
            <v>46000</v>
          </cell>
          <cell r="V541" t="str">
            <v>SDN SUNGAI BILU 03</v>
          </cell>
          <cell r="W541" t="str">
            <v>0180306051987</v>
          </cell>
          <cell r="X541" t="str">
            <v>6371026512920011</v>
          </cell>
          <cell r="Y541" t="str">
            <v>923574552736000</v>
          </cell>
          <cell r="Z541" t="str">
            <v>T - 48</v>
          </cell>
          <cell r="AA541" t="str">
            <v>8557770671130063</v>
          </cell>
          <cell r="AC541">
            <v>11500</v>
          </cell>
          <cell r="AD541">
            <v>0</v>
          </cell>
        </row>
        <row r="542">
          <cell r="A542" t="str">
            <v>199711232022212003</v>
          </cell>
          <cell r="B542" t="str">
            <v>LIANA WAHYUNI, S.Pd.</v>
          </cell>
          <cell r="C542">
            <v>0</v>
          </cell>
          <cell r="D542">
            <v>0</v>
          </cell>
          <cell r="E542">
            <v>2966500</v>
          </cell>
          <cell r="F542">
            <v>0</v>
          </cell>
          <cell r="G542">
            <v>0</v>
          </cell>
          <cell r="H542">
            <v>185000</v>
          </cell>
          <cell r="I542">
            <v>3151500</v>
          </cell>
          <cell r="J542">
            <v>0</v>
          </cell>
          <cell r="K542">
            <v>900000</v>
          </cell>
          <cell r="M542">
            <v>250000</v>
          </cell>
          <cell r="N542">
            <v>1150000</v>
          </cell>
          <cell r="O542">
            <v>4301500</v>
          </cell>
          <cell r="P542">
            <v>43015</v>
          </cell>
          <cell r="Q542">
            <v>172060</v>
          </cell>
          <cell r="R542">
            <v>31515</v>
          </cell>
          <cell r="S542">
            <v>126060</v>
          </cell>
          <cell r="T542">
            <v>11500</v>
          </cell>
          <cell r="U542">
            <v>46000</v>
          </cell>
          <cell r="V542" t="str">
            <v>SDN SUNGAI BILU 03</v>
          </cell>
          <cell r="W542" t="str">
            <v>3200588303</v>
          </cell>
          <cell r="X542" t="str">
            <v>6371046311970004</v>
          </cell>
          <cell r="Y542" t="str">
            <v>650301864731000</v>
          </cell>
          <cell r="Z542" t="str">
            <v>T - 48</v>
          </cell>
          <cell r="AA542" t="str">
            <v>6455775676230023</v>
          </cell>
          <cell r="AC542">
            <v>11500</v>
          </cell>
          <cell r="AD542">
            <v>0</v>
          </cell>
        </row>
        <row r="543">
          <cell r="A543" t="str">
            <v>198009252022212007</v>
          </cell>
          <cell r="B543" t="str">
            <v>YENI YASTUTI, S.Pd</v>
          </cell>
          <cell r="C543">
            <v>0</v>
          </cell>
          <cell r="D543">
            <v>0</v>
          </cell>
          <cell r="E543">
            <v>2966500</v>
          </cell>
          <cell r="F543">
            <v>0</v>
          </cell>
          <cell r="G543">
            <v>0</v>
          </cell>
          <cell r="H543">
            <v>185000</v>
          </cell>
          <cell r="I543">
            <v>3151500</v>
          </cell>
          <cell r="J543">
            <v>0</v>
          </cell>
          <cell r="K543">
            <v>400000</v>
          </cell>
          <cell r="L543">
            <v>2966500</v>
          </cell>
          <cell r="N543">
            <v>3366500</v>
          </cell>
          <cell r="O543">
            <v>6518000</v>
          </cell>
          <cell r="P543">
            <v>65180</v>
          </cell>
          <cell r="Q543">
            <v>260720</v>
          </cell>
          <cell r="R543">
            <v>31515</v>
          </cell>
          <cell r="S543">
            <v>126060</v>
          </cell>
          <cell r="T543">
            <v>33665</v>
          </cell>
          <cell r="U543">
            <v>134660</v>
          </cell>
          <cell r="V543" t="str">
            <v>SDN SUNGAI LULUT 01</v>
          </cell>
          <cell r="W543" t="str">
            <v>3200588044</v>
          </cell>
          <cell r="X543" t="str">
            <v>6303046509800003</v>
          </cell>
          <cell r="Y543" t="str">
            <v>675246870732000</v>
          </cell>
          <cell r="Z543" t="str">
            <v>T - 50</v>
          </cell>
          <cell r="AA543" t="str">
            <v>1257758658300003</v>
          </cell>
          <cell r="AC543">
            <v>33665</v>
          </cell>
          <cell r="AD543">
            <v>0</v>
          </cell>
        </row>
        <row r="544">
          <cell r="A544" t="str">
            <v>198408162022212020</v>
          </cell>
          <cell r="B544" t="str">
            <v>SRI RAHAYU, S.Pd</v>
          </cell>
          <cell r="C544">
            <v>1</v>
          </cell>
          <cell r="D544">
            <v>2</v>
          </cell>
          <cell r="E544">
            <v>2966500</v>
          </cell>
          <cell r="F544">
            <v>415310</v>
          </cell>
          <cell r="G544">
            <v>0</v>
          </cell>
          <cell r="H544">
            <v>185000</v>
          </cell>
          <cell r="I544">
            <v>3566810</v>
          </cell>
          <cell r="J544">
            <v>0</v>
          </cell>
          <cell r="K544">
            <v>400000</v>
          </cell>
          <cell r="L544">
            <v>2966500</v>
          </cell>
          <cell r="N544">
            <v>3366500</v>
          </cell>
          <cell r="O544">
            <v>6933310</v>
          </cell>
          <cell r="P544">
            <v>69333</v>
          </cell>
          <cell r="Q544">
            <v>277332</v>
          </cell>
          <cell r="R544">
            <v>35668</v>
          </cell>
          <cell r="S544">
            <v>142672</v>
          </cell>
          <cell r="T544">
            <v>33665</v>
          </cell>
          <cell r="U544">
            <v>134660</v>
          </cell>
          <cell r="V544" t="str">
            <v>SDN SUNGAI LULUT 01</v>
          </cell>
          <cell r="W544" t="str">
            <v>3200511599</v>
          </cell>
          <cell r="X544" t="str">
            <v>6371025608840007</v>
          </cell>
          <cell r="Y544" t="str">
            <v>667691059731000</v>
          </cell>
          <cell r="Z544" t="str">
            <v>T - 50</v>
          </cell>
          <cell r="AA544" t="str">
            <v>4148762663130163</v>
          </cell>
          <cell r="AC544">
            <v>33665</v>
          </cell>
          <cell r="AD544">
            <v>0</v>
          </cell>
        </row>
        <row r="545">
          <cell r="A545" t="str">
            <v>197409022022212003</v>
          </cell>
          <cell r="B545" t="str">
            <v>DARMAWATI, S.Pd</v>
          </cell>
          <cell r="C545">
            <v>1</v>
          </cell>
          <cell r="D545">
            <v>1</v>
          </cell>
          <cell r="E545">
            <v>2966500</v>
          </cell>
          <cell r="F545">
            <v>355980</v>
          </cell>
          <cell r="G545">
            <v>0</v>
          </cell>
          <cell r="H545">
            <v>185000</v>
          </cell>
          <cell r="I545">
            <v>3507480</v>
          </cell>
          <cell r="J545">
            <v>0</v>
          </cell>
          <cell r="K545">
            <v>400000</v>
          </cell>
          <cell r="L545">
            <v>2966500</v>
          </cell>
          <cell r="N545">
            <v>3366500</v>
          </cell>
          <cell r="O545">
            <v>6873980</v>
          </cell>
          <cell r="P545">
            <v>68740</v>
          </cell>
          <cell r="Q545">
            <v>274960</v>
          </cell>
          <cell r="R545">
            <v>35075</v>
          </cell>
          <cell r="S545">
            <v>140300</v>
          </cell>
          <cell r="T545">
            <v>33665</v>
          </cell>
          <cell r="U545">
            <v>134660</v>
          </cell>
          <cell r="V545" t="str">
            <v>SDN SUNGAI LULUT 02</v>
          </cell>
          <cell r="W545" t="str">
            <v>3200507068</v>
          </cell>
          <cell r="X545" t="str">
            <v>6371024209740010</v>
          </cell>
          <cell r="Y545" t="str">
            <v>574352738731000</v>
          </cell>
          <cell r="Z545" t="str">
            <v>T - 51</v>
          </cell>
          <cell r="AA545" t="str">
            <v>9234752654300013</v>
          </cell>
          <cell r="AC545">
            <v>33665</v>
          </cell>
          <cell r="AD545">
            <v>0</v>
          </cell>
        </row>
        <row r="546">
          <cell r="A546" t="str">
            <v>198106052022212009</v>
          </cell>
          <cell r="B546" t="str">
            <v>ENDAH JUNIARTININGSIH, S.Pd</v>
          </cell>
          <cell r="C546">
            <v>1</v>
          </cell>
          <cell r="D546">
            <v>0</v>
          </cell>
          <cell r="E546">
            <v>2966500</v>
          </cell>
          <cell r="F546">
            <v>296650</v>
          </cell>
          <cell r="G546">
            <v>0</v>
          </cell>
          <cell r="H546">
            <v>185000</v>
          </cell>
          <cell r="I546">
            <v>3448150</v>
          </cell>
          <cell r="J546">
            <v>0</v>
          </cell>
          <cell r="K546">
            <v>900000</v>
          </cell>
          <cell r="M546">
            <v>250000</v>
          </cell>
          <cell r="N546">
            <v>1150000</v>
          </cell>
          <cell r="O546">
            <v>4598150</v>
          </cell>
          <cell r="P546">
            <v>45982</v>
          </cell>
          <cell r="Q546">
            <v>183928</v>
          </cell>
          <cell r="R546">
            <v>34482</v>
          </cell>
          <cell r="S546">
            <v>137928</v>
          </cell>
          <cell r="T546">
            <v>11500</v>
          </cell>
          <cell r="U546">
            <v>46000</v>
          </cell>
          <cell r="V546" t="str">
            <v>SDN SUNGAI LULUT 02</v>
          </cell>
          <cell r="W546" t="str">
            <v>0010301145992</v>
          </cell>
          <cell r="X546" t="str">
            <v>6371034506810017</v>
          </cell>
          <cell r="Y546" t="str">
            <v>167320373731000</v>
          </cell>
          <cell r="Z546" t="str">
            <v>T - 51</v>
          </cell>
          <cell r="AA546" t="str">
            <v>2937759659210022</v>
          </cell>
          <cell r="AC546">
            <v>11500</v>
          </cell>
          <cell r="AD546">
            <v>0</v>
          </cell>
        </row>
        <row r="547">
          <cell r="A547" t="str">
            <v>198911172022212005</v>
          </cell>
          <cell r="B547" t="str">
            <v>FITRIANI AISYAH, S.Pd</v>
          </cell>
          <cell r="C547">
            <v>1</v>
          </cell>
          <cell r="D547">
            <v>2</v>
          </cell>
          <cell r="E547">
            <v>2966500</v>
          </cell>
          <cell r="F547">
            <v>415310</v>
          </cell>
          <cell r="G547">
            <v>0</v>
          </cell>
          <cell r="H547">
            <v>185000</v>
          </cell>
          <cell r="I547">
            <v>3566810</v>
          </cell>
          <cell r="J547">
            <v>0</v>
          </cell>
          <cell r="K547">
            <v>900000</v>
          </cell>
          <cell r="M547">
            <v>250000</v>
          </cell>
          <cell r="N547">
            <v>1150000</v>
          </cell>
          <cell r="O547">
            <v>4716810</v>
          </cell>
          <cell r="P547">
            <v>47168</v>
          </cell>
          <cell r="Q547">
            <v>188672</v>
          </cell>
          <cell r="R547">
            <v>35668</v>
          </cell>
          <cell r="S547">
            <v>142672</v>
          </cell>
          <cell r="T547">
            <v>11500</v>
          </cell>
          <cell r="U547">
            <v>46000</v>
          </cell>
          <cell r="V547" t="str">
            <v>SDN SUNGAI LULUT 02</v>
          </cell>
          <cell r="W547" t="str">
            <v>0010301449948</v>
          </cell>
          <cell r="X547" t="str">
            <v>6371045711890010</v>
          </cell>
          <cell r="Y547" t="str">
            <v>923494413731000</v>
          </cell>
          <cell r="Z547" t="str">
            <v>T - 51</v>
          </cell>
          <cell r="AA547" t="str">
            <v>7449767668130163</v>
          </cell>
          <cell r="AC547">
            <v>11500</v>
          </cell>
          <cell r="AD547">
            <v>0</v>
          </cell>
        </row>
        <row r="548">
          <cell r="A548" t="str">
            <v>199301082022212008</v>
          </cell>
          <cell r="B548" t="str">
            <v>HENNY NORMIANTI, S.Pd</v>
          </cell>
          <cell r="C548">
            <v>1</v>
          </cell>
          <cell r="D548">
            <v>0</v>
          </cell>
          <cell r="E548">
            <v>2966500</v>
          </cell>
          <cell r="F548">
            <v>296650</v>
          </cell>
          <cell r="G548">
            <v>0</v>
          </cell>
          <cell r="H548">
            <v>185000</v>
          </cell>
          <cell r="I548">
            <v>3448150</v>
          </cell>
          <cell r="J548">
            <v>0</v>
          </cell>
          <cell r="K548">
            <v>900000</v>
          </cell>
          <cell r="M548">
            <v>250000</v>
          </cell>
          <cell r="N548">
            <v>1150000</v>
          </cell>
          <cell r="O548">
            <v>4598150</v>
          </cell>
          <cell r="P548">
            <v>45982</v>
          </cell>
          <cell r="Q548">
            <v>183928</v>
          </cell>
          <cell r="R548">
            <v>34482</v>
          </cell>
          <cell r="S548">
            <v>137928</v>
          </cell>
          <cell r="T548">
            <v>11500</v>
          </cell>
          <cell r="U548">
            <v>46000</v>
          </cell>
          <cell r="V548" t="str">
            <v>SDN SUNGAI LULUT 02</v>
          </cell>
          <cell r="W548" t="str">
            <v>3200502767</v>
          </cell>
          <cell r="X548" t="str">
            <v>6307034801930002</v>
          </cell>
          <cell r="Y548" t="str">
            <v>439700014731000</v>
          </cell>
          <cell r="Z548" t="str">
            <v>T - 51</v>
          </cell>
          <cell r="AA548" t="str">
            <v>9440771672230192</v>
          </cell>
          <cell r="AC548">
            <v>11500</v>
          </cell>
          <cell r="AD548">
            <v>0</v>
          </cell>
        </row>
        <row r="549">
          <cell r="A549" t="str">
            <v>197607072022212005</v>
          </cell>
          <cell r="B549" t="str">
            <v>MAHLIANI, S.Ag.</v>
          </cell>
          <cell r="C549">
            <v>0</v>
          </cell>
          <cell r="D549">
            <v>0</v>
          </cell>
          <cell r="E549">
            <v>2966500</v>
          </cell>
          <cell r="F549">
            <v>0</v>
          </cell>
          <cell r="G549">
            <v>0</v>
          </cell>
          <cell r="H549">
            <v>185000</v>
          </cell>
          <cell r="I549">
            <v>3151500</v>
          </cell>
          <cell r="J549">
            <v>0</v>
          </cell>
          <cell r="K549">
            <v>400000</v>
          </cell>
          <cell r="L549">
            <v>2966500</v>
          </cell>
          <cell r="N549">
            <v>3366500</v>
          </cell>
          <cell r="O549">
            <v>6518000</v>
          </cell>
          <cell r="P549">
            <v>65180</v>
          </cell>
          <cell r="Q549">
            <v>260720</v>
          </cell>
          <cell r="R549">
            <v>31515</v>
          </cell>
          <cell r="S549">
            <v>126060</v>
          </cell>
          <cell r="T549">
            <v>33665</v>
          </cell>
          <cell r="U549">
            <v>134660</v>
          </cell>
          <cell r="V549" t="str">
            <v>SDN SUNGAI LULUT 03</v>
          </cell>
          <cell r="W549" t="str">
            <v>3200510622</v>
          </cell>
          <cell r="X549" t="str">
            <v>6371024707760008</v>
          </cell>
          <cell r="Y549" t="str">
            <v>165507344731000</v>
          </cell>
          <cell r="Z549" t="str">
            <v>T - 52</v>
          </cell>
          <cell r="AA549" t="str">
            <v>6039754657300003</v>
          </cell>
          <cell r="AC549">
            <v>33665</v>
          </cell>
          <cell r="AD549">
            <v>0</v>
          </cell>
        </row>
        <row r="550">
          <cell r="A550" t="str">
            <v>199312312022212006</v>
          </cell>
          <cell r="B550" t="str">
            <v>MUFLIHATUL LATIFAH, S.Pd</v>
          </cell>
          <cell r="C550">
            <v>0</v>
          </cell>
          <cell r="D550">
            <v>0</v>
          </cell>
          <cell r="E550">
            <v>2966500</v>
          </cell>
          <cell r="F550">
            <v>0</v>
          </cell>
          <cell r="G550">
            <v>0</v>
          </cell>
          <cell r="H550">
            <v>185000</v>
          </cell>
          <cell r="I550">
            <v>3151500</v>
          </cell>
          <cell r="J550">
            <v>0</v>
          </cell>
          <cell r="K550">
            <v>900000</v>
          </cell>
          <cell r="M550">
            <v>250000</v>
          </cell>
          <cell r="N550">
            <v>1150000</v>
          </cell>
          <cell r="O550">
            <v>4301500</v>
          </cell>
          <cell r="P550">
            <v>43015</v>
          </cell>
          <cell r="Q550">
            <v>172060</v>
          </cell>
          <cell r="R550">
            <v>31515</v>
          </cell>
          <cell r="S550">
            <v>126060</v>
          </cell>
          <cell r="T550">
            <v>11500</v>
          </cell>
          <cell r="U550">
            <v>46000</v>
          </cell>
          <cell r="V550" t="str">
            <v>SDN SUNGAI LULUT 03</v>
          </cell>
          <cell r="W550" t="str">
            <v>3200513885</v>
          </cell>
          <cell r="X550" t="str">
            <v>6371017112930020</v>
          </cell>
          <cell r="Y550" t="str">
            <v>929441350736000</v>
          </cell>
          <cell r="Z550" t="str">
            <v>T - 52</v>
          </cell>
          <cell r="AA550" t="str">
            <v>9563771672130093</v>
          </cell>
          <cell r="AC550">
            <v>11500</v>
          </cell>
          <cell r="AD550">
            <v>0</v>
          </cell>
        </row>
        <row r="551">
          <cell r="A551" t="str">
            <v>198604232022212020</v>
          </cell>
          <cell r="B551" t="str">
            <v>EKA NISPU SARI, S.Pd</v>
          </cell>
          <cell r="C551">
            <v>0</v>
          </cell>
          <cell r="D551">
            <v>0</v>
          </cell>
          <cell r="E551">
            <v>2966500</v>
          </cell>
          <cell r="F551">
            <v>0</v>
          </cell>
          <cell r="G551">
            <v>0</v>
          </cell>
          <cell r="H551">
            <v>185000</v>
          </cell>
          <cell r="I551">
            <v>3151500</v>
          </cell>
          <cell r="J551">
            <v>0</v>
          </cell>
          <cell r="K551">
            <v>400000</v>
          </cell>
          <cell r="L551">
            <v>2966500</v>
          </cell>
          <cell r="N551">
            <v>3366500</v>
          </cell>
          <cell r="O551">
            <v>6518000</v>
          </cell>
          <cell r="P551">
            <v>65180</v>
          </cell>
          <cell r="Q551">
            <v>260720</v>
          </cell>
          <cell r="R551">
            <v>31515</v>
          </cell>
          <cell r="S551">
            <v>126060</v>
          </cell>
          <cell r="T551">
            <v>33665</v>
          </cell>
          <cell r="U551">
            <v>134660</v>
          </cell>
          <cell r="V551" t="str">
            <v>SDN SUNGAI LULUT 04</v>
          </cell>
          <cell r="W551" t="str">
            <v>3200588281</v>
          </cell>
          <cell r="X551" t="str">
            <v>6371026304860007</v>
          </cell>
          <cell r="Y551" t="str">
            <v>059964346731000</v>
          </cell>
          <cell r="Z551" t="str">
            <v>T - 53</v>
          </cell>
          <cell r="AA551" t="str">
            <v>5755764665130172</v>
          </cell>
          <cell r="AC551">
            <v>33665</v>
          </cell>
          <cell r="AD551">
            <v>0</v>
          </cell>
        </row>
        <row r="552">
          <cell r="A552" t="str">
            <v>198910072022212007</v>
          </cell>
          <cell r="B552" t="str">
            <v>NIKMATU ROCHMANIA, S.Pd</v>
          </cell>
          <cell r="C552">
            <v>1</v>
          </cell>
          <cell r="D552">
            <v>2</v>
          </cell>
          <cell r="E552">
            <v>2966500</v>
          </cell>
          <cell r="F552">
            <v>415310</v>
          </cell>
          <cell r="G552">
            <v>0</v>
          </cell>
          <cell r="H552">
            <v>185000</v>
          </cell>
          <cell r="I552">
            <v>3566810</v>
          </cell>
          <cell r="J552">
            <v>0</v>
          </cell>
          <cell r="K552">
            <v>900000</v>
          </cell>
          <cell r="M552">
            <v>250000</v>
          </cell>
          <cell r="N552">
            <v>1150000</v>
          </cell>
          <cell r="O552">
            <v>4716810</v>
          </cell>
          <cell r="P552">
            <v>47168</v>
          </cell>
          <cell r="Q552">
            <v>188672</v>
          </cell>
          <cell r="R552">
            <v>35668</v>
          </cell>
          <cell r="S552">
            <v>142672</v>
          </cell>
          <cell r="T552">
            <v>11500</v>
          </cell>
          <cell r="U552">
            <v>46000</v>
          </cell>
          <cell r="V552" t="str">
            <v>SDN SUNGAI LULUT 04</v>
          </cell>
          <cell r="W552" t="str">
            <v>0010301151452</v>
          </cell>
          <cell r="X552" t="str">
            <v>6303044710890006</v>
          </cell>
          <cell r="Y552" t="str">
            <v>168907145732000</v>
          </cell>
          <cell r="Z552" t="str">
            <v>T - 53</v>
          </cell>
          <cell r="AA552" t="str">
            <v>0339767668300033</v>
          </cell>
          <cell r="AC552">
            <v>11500</v>
          </cell>
          <cell r="AD552">
            <v>0</v>
          </cell>
        </row>
        <row r="553">
          <cell r="A553" t="str">
            <v>199508202022212008</v>
          </cell>
          <cell r="B553" t="str">
            <v>EMMILIYAN NOOR, S.Pd</v>
          </cell>
          <cell r="C553">
            <v>1</v>
          </cell>
          <cell r="D553">
            <v>1</v>
          </cell>
          <cell r="E553">
            <v>2966500</v>
          </cell>
          <cell r="F553">
            <v>355980</v>
          </cell>
          <cell r="G553">
            <v>0</v>
          </cell>
          <cell r="H553">
            <v>185000</v>
          </cell>
          <cell r="I553">
            <v>3507480</v>
          </cell>
          <cell r="J553">
            <v>0</v>
          </cell>
          <cell r="K553">
            <v>900000</v>
          </cell>
          <cell r="M553">
            <v>250000</v>
          </cell>
          <cell r="N553">
            <v>1150000</v>
          </cell>
          <cell r="O553">
            <v>4657480</v>
          </cell>
          <cell r="P553">
            <v>46575</v>
          </cell>
          <cell r="Q553">
            <v>186300</v>
          </cell>
          <cell r="R553">
            <v>35075</v>
          </cell>
          <cell r="S553">
            <v>140300</v>
          </cell>
          <cell r="T553">
            <v>11500</v>
          </cell>
          <cell r="U553">
            <v>46000</v>
          </cell>
          <cell r="V553" t="str">
            <v>SDN SUNGAI LULUT 04</v>
          </cell>
          <cell r="W553" t="str">
            <v>0310319035229</v>
          </cell>
          <cell r="X553" t="str">
            <v>6371026008950008</v>
          </cell>
          <cell r="Y553" t="str">
            <v>816484646731000</v>
          </cell>
          <cell r="Z553" t="str">
            <v>T - 53</v>
          </cell>
          <cell r="AA553" t="str">
            <v>5152773674230093</v>
          </cell>
          <cell r="AC553">
            <v>11500</v>
          </cell>
          <cell r="AD553">
            <v>0</v>
          </cell>
        </row>
        <row r="554">
          <cell r="A554" t="str">
            <v>197911032022212008</v>
          </cell>
          <cell r="B554" t="str">
            <v>MUNJIAH, S.Pd</v>
          </cell>
          <cell r="C554">
            <v>1</v>
          </cell>
          <cell r="D554">
            <v>2</v>
          </cell>
          <cell r="E554">
            <v>2966500</v>
          </cell>
          <cell r="F554">
            <v>415310</v>
          </cell>
          <cell r="G554">
            <v>0</v>
          </cell>
          <cell r="H554">
            <v>185000</v>
          </cell>
          <cell r="I554">
            <v>3566810</v>
          </cell>
          <cell r="J554">
            <v>0</v>
          </cell>
          <cell r="K554">
            <v>900000</v>
          </cell>
          <cell r="M554">
            <v>250000</v>
          </cell>
          <cell r="N554">
            <v>1150000</v>
          </cell>
          <cell r="O554">
            <v>4716810</v>
          </cell>
          <cell r="P554">
            <v>47168</v>
          </cell>
          <cell r="Q554">
            <v>188672</v>
          </cell>
          <cell r="R554">
            <v>35668</v>
          </cell>
          <cell r="S554">
            <v>142672</v>
          </cell>
          <cell r="T554">
            <v>11500</v>
          </cell>
          <cell r="U554">
            <v>46000</v>
          </cell>
          <cell r="V554" t="str">
            <v>SDN SUNGAI LULUT 05</v>
          </cell>
          <cell r="W554" t="str">
            <v>0010301155081</v>
          </cell>
          <cell r="X554" t="str">
            <v>6303024311790005</v>
          </cell>
          <cell r="Y554" t="str">
            <v>167330315732000</v>
          </cell>
          <cell r="Z554" t="str">
            <v>T - 54</v>
          </cell>
          <cell r="AA554" t="str">
            <v>9435757659300023</v>
          </cell>
          <cell r="AC554">
            <v>11500</v>
          </cell>
          <cell r="AD554">
            <v>0</v>
          </cell>
        </row>
        <row r="555">
          <cell r="A555" t="str">
            <v>198012312022212028</v>
          </cell>
          <cell r="B555" t="str">
            <v>SITI HASUNAH, S.Pd</v>
          </cell>
          <cell r="C555">
            <v>0</v>
          </cell>
          <cell r="D555">
            <v>0</v>
          </cell>
          <cell r="E555">
            <v>2966500</v>
          </cell>
          <cell r="F555">
            <v>0</v>
          </cell>
          <cell r="G555">
            <v>0</v>
          </cell>
          <cell r="H555">
            <v>185000</v>
          </cell>
          <cell r="I555">
            <v>3151500</v>
          </cell>
          <cell r="J555">
            <v>0</v>
          </cell>
          <cell r="K555">
            <v>900000</v>
          </cell>
          <cell r="M555">
            <v>250000</v>
          </cell>
          <cell r="N555">
            <v>1150000</v>
          </cell>
          <cell r="O555">
            <v>4301500</v>
          </cell>
          <cell r="P555">
            <v>43015</v>
          </cell>
          <cell r="Q555">
            <v>172060</v>
          </cell>
          <cell r="R555">
            <v>31515</v>
          </cell>
          <cell r="S555">
            <v>126060</v>
          </cell>
          <cell r="T555">
            <v>11500</v>
          </cell>
          <cell r="U555">
            <v>46000</v>
          </cell>
          <cell r="V555" t="str">
            <v>SDN SUNGAI LULUT 05</v>
          </cell>
          <cell r="W555" t="str">
            <v>0010301151333</v>
          </cell>
          <cell r="X555" t="str">
            <v>6303027112800004</v>
          </cell>
          <cell r="Y555" t="str">
            <v>149769754731000</v>
          </cell>
          <cell r="Z555" t="str">
            <v>T - 54</v>
          </cell>
          <cell r="AA555" t="str">
            <v>6563758660300133</v>
          </cell>
          <cell r="AC555">
            <v>11500</v>
          </cell>
          <cell r="AD555">
            <v>0</v>
          </cell>
        </row>
        <row r="556">
          <cell r="A556" t="str">
            <v>198303032022212020</v>
          </cell>
          <cell r="B556" t="str">
            <v>ARMANIAH, S.Pd</v>
          </cell>
          <cell r="C556">
            <v>1</v>
          </cell>
          <cell r="D556">
            <v>2</v>
          </cell>
          <cell r="E556">
            <v>2966500</v>
          </cell>
          <cell r="F556">
            <v>415310</v>
          </cell>
          <cell r="G556">
            <v>0</v>
          </cell>
          <cell r="H556">
            <v>185000</v>
          </cell>
          <cell r="I556">
            <v>3566810</v>
          </cell>
          <cell r="J556">
            <v>0</v>
          </cell>
          <cell r="K556">
            <v>900000</v>
          </cell>
          <cell r="M556">
            <v>250000</v>
          </cell>
          <cell r="N556">
            <v>1150000</v>
          </cell>
          <cell r="O556">
            <v>4716810</v>
          </cell>
          <cell r="P556">
            <v>47168</v>
          </cell>
          <cell r="Q556">
            <v>188672</v>
          </cell>
          <cell r="R556">
            <v>35668</v>
          </cell>
          <cell r="S556">
            <v>142672</v>
          </cell>
          <cell r="T556">
            <v>11500</v>
          </cell>
          <cell r="U556">
            <v>46000</v>
          </cell>
          <cell r="V556" t="str">
            <v>SDN SUNGAI LULUT 05</v>
          </cell>
          <cell r="W556" t="str">
            <v>0010301151365</v>
          </cell>
          <cell r="X556" t="str">
            <v>6303024303830008</v>
          </cell>
          <cell r="Y556" t="str">
            <v>167330489732000</v>
          </cell>
          <cell r="Z556" t="str">
            <v>T - 54</v>
          </cell>
          <cell r="AA556" t="str">
            <v>9635761662300042</v>
          </cell>
          <cell r="AC556">
            <v>11500</v>
          </cell>
          <cell r="AD556">
            <v>0</v>
          </cell>
        </row>
        <row r="557">
          <cell r="A557" t="str">
            <v>198406082022212013</v>
          </cell>
          <cell r="B557" t="str">
            <v>DIN NIA RAMADHANA, S.Pd</v>
          </cell>
          <cell r="C557">
            <v>0</v>
          </cell>
          <cell r="D557">
            <v>0</v>
          </cell>
          <cell r="E557">
            <v>2966500</v>
          </cell>
          <cell r="F557">
            <v>0</v>
          </cell>
          <cell r="G557">
            <v>0</v>
          </cell>
          <cell r="H557">
            <v>185000</v>
          </cell>
          <cell r="I557">
            <v>3151500</v>
          </cell>
          <cell r="J557">
            <v>0</v>
          </cell>
          <cell r="K557">
            <v>900000</v>
          </cell>
          <cell r="M557">
            <v>250000</v>
          </cell>
          <cell r="N557">
            <v>1150000</v>
          </cell>
          <cell r="O557">
            <v>4301500</v>
          </cell>
          <cell r="P557">
            <v>43015</v>
          </cell>
          <cell r="Q557">
            <v>172060</v>
          </cell>
          <cell r="R557">
            <v>31515</v>
          </cell>
          <cell r="S557">
            <v>126060</v>
          </cell>
          <cell r="T557">
            <v>11500</v>
          </cell>
          <cell r="U557">
            <v>46000</v>
          </cell>
          <cell r="V557" t="str">
            <v>SDN SUNGAI LULUT 06</v>
          </cell>
          <cell r="W557" t="str">
            <v>0010301152530</v>
          </cell>
          <cell r="X557" t="str">
            <v>6371024806840013</v>
          </cell>
          <cell r="Y557" t="str">
            <v>167356237731000</v>
          </cell>
          <cell r="Z557" t="str">
            <v>T - 55</v>
          </cell>
          <cell r="AA557" t="str">
            <v>3940762663300022</v>
          </cell>
          <cell r="AC557">
            <v>11500</v>
          </cell>
          <cell r="AD557">
            <v>0</v>
          </cell>
        </row>
        <row r="558">
          <cell r="A558" t="str">
            <v>198402022022211010</v>
          </cell>
          <cell r="B558" t="str">
            <v>FITRI ADI KARSA, S.Pd</v>
          </cell>
          <cell r="C558">
            <v>0</v>
          </cell>
          <cell r="D558">
            <v>0</v>
          </cell>
          <cell r="E558">
            <v>2966500</v>
          </cell>
          <cell r="F558">
            <v>0</v>
          </cell>
          <cell r="G558">
            <v>0</v>
          </cell>
          <cell r="H558">
            <v>185000</v>
          </cell>
          <cell r="I558">
            <v>3151500</v>
          </cell>
          <cell r="J558">
            <v>0</v>
          </cell>
          <cell r="K558">
            <v>900000</v>
          </cell>
          <cell r="M558">
            <v>250000</v>
          </cell>
          <cell r="N558">
            <v>1150000</v>
          </cell>
          <cell r="O558">
            <v>4301500</v>
          </cell>
          <cell r="P558">
            <v>43015</v>
          </cell>
          <cell r="Q558">
            <v>172060</v>
          </cell>
          <cell r="R558">
            <v>31515</v>
          </cell>
          <cell r="S558">
            <v>126060</v>
          </cell>
          <cell r="T558">
            <v>11500</v>
          </cell>
          <cell r="U558">
            <v>46000</v>
          </cell>
          <cell r="V558" t="str">
            <v>SDN SUNGAI LULUT 07</v>
          </cell>
          <cell r="W558" t="str">
            <v>0180306002448</v>
          </cell>
          <cell r="X558" t="str">
            <v>6303040202840006</v>
          </cell>
          <cell r="Y558" t="str">
            <v>920620143732000</v>
          </cell>
          <cell r="Z558" t="str">
            <v>T - 56</v>
          </cell>
          <cell r="AA558" t="str">
            <v>2534762663130262</v>
          </cell>
          <cell r="AC558">
            <v>11500</v>
          </cell>
          <cell r="AD558">
            <v>0</v>
          </cell>
        </row>
        <row r="559">
          <cell r="A559" t="str">
            <v>198508032022212022</v>
          </cell>
          <cell r="B559" t="str">
            <v>NIDA HAYATI AGUSTIN, S.Pd</v>
          </cell>
          <cell r="C559">
            <v>1</v>
          </cell>
          <cell r="D559">
            <v>2</v>
          </cell>
          <cell r="E559">
            <v>2966500</v>
          </cell>
          <cell r="F559">
            <v>415310</v>
          </cell>
          <cell r="G559">
            <v>0</v>
          </cell>
          <cell r="H559">
            <v>185000</v>
          </cell>
          <cell r="I559">
            <v>3566810</v>
          </cell>
          <cell r="J559">
            <v>0</v>
          </cell>
          <cell r="K559">
            <v>900000</v>
          </cell>
          <cell r="M559">
            <v>250000</v>
          </cell>
          <cell r="N559">
            <v>1150000</v>
          </cell>
          <cell r="O559">
            <v>4716810</v>
          </cell>
          <cell r="P559">
            <v>47168</v>
          </cell>
          <cell r="Q559">
            <v>188672</v>
          </cell>
          <cell r="R559">
            <v>35668</v>
          </cell>
          <cell r="S559">
            <v>142672</v>
          </cell>
          <cell r="T559">
            <v>11500</v>
          </cell>
          <cell r="U559">
            <v>46000</v>
          </cell>
          <cell r="V559" t="str">
            <v>SDN SUNGAI LULUT 07</v>
          </cell>
          <cell r="W559" t="str">
            <v>0010301159784</v>
          </cell>
          <cell r="X559" t="str">
            <v>6303044308850007</v>
          </cell>
          <cell r="Y559" t="str">
            <v>167179670732000</v>
          </cell>
          <cell r="Z559" t="str">
            <v>T - 56</v>
          </cell>
          <cell r="AA559" t="str">
            <v>3135763664300073</v>
          </cell>
          <cell r="AC559">
            <v>11500</v>
          </cell>
          <cell r="AD559">
            <v>0</v>
          </cell>
        </row>
        <row r="560">
          <cell r="A560" t="str">
            <v>197907012022212012</v>
          </cell>
          <cell r="B560" t="str">
            <v>NURUL HIKMAH, S.Pd</v>
          </cell>
          <cell r="C560">
            <v>0</v>
          </cell>
          <cell r="D560">
            <v>0</v>
          </cell>
          <cell r="E560">
            <v>2966500</v>
          </cell>
          <cell r="F560">
            <v>0</v>
          </cell>
          <cell r="G560">
            <v>0</v>
          </cell>
          <cell r="H560">
            <v>185000</v>
          </cell>
          <cell r="I560">
            <v>3151500</v>
          </cell>
          <cell r="J560">
            <v>0</v>
          </cell>
          <cell r="K560">
            <v>400000</v>
          </cell>
          <cell r="L560">
            <v>2966500</v>
          </cell>
          <cell r="N560">
            <v>3366500</v>
          </cell>
          <cell r="O560">
            <v>6518000</v>
          </cell>
          <cell r="P560">
            <v>65180</v>
          </cell>
          <cell r="Q560">
            <v>260720</v>
          </cell>
          <cell r="R560">
            <v>31515</v>
          </cell>
          <cell r="S560">
            <v>126060</v>
          </cell>
          <cell r="T560">
            <v>33665</v>
          </cell>
          <cell r="U560">
            <v>134660</v>
          </cell>
          <cell r="V560" t="str">
            <v>SDN SUNGAI LULUT 08</v>
          </cell>
          <cell r="W560" t="str">
            <v>3200511106</v>
          </cell>
          <cell r="X560" t="str">
            <v>6371024107790233</v>
          </cell>
          <cell r="Y560" t="str">
            <v>163019466731000</v>
          </cell>
          <cell r="Z560" t="str">
            <v>T - 57</v>
          </cell>
          <cell r="AA560" t="str">
            <v>1033757659300033</v>
          </cell>
          <cell r="AC560">
            <v>33665</v>
          </cell>
          <cell r="AD560">
            <v>0</v>
          </cell>
        </row>
        <row r="561">
          <cell r="A561" t="str">
            <v>199312212022211003</v>
          </cell>
          <cell r="B561" t="str">
            <v>RENDY DEPRIYANTO INFANTRIYUDA, S.Pd</v>
          </cell>
          <cell r="C561">
            <v>1</v>
          </cell>
          <cell r="D561">
            <v>0</v>
          </cell>
          <cell r="E561">
            <v>2966500</v>
          </cell>
          <cell r="F561">
            <v>296650</v>
          </cell>
          <cell r="G561">
            <v>0</v>
          </cell>
          <cell r="H561">
            <v>185000</v>
          </cell>
          <cell r="I561">
            <v>3448150</v>
          </cell>
          <cell r="J561">
            <v>0</v>
          </cell>
          <cell r="K561">
            <v>900000</v>
          </cell>
          <cell r="M561">
            <v>250000</v>
          </cell>
          <cell r="N561">
            <v>1150000</v>
          </cell>
          <cell r="O561">
            <v>4598150</v>
          </cell>
          <cell r="P561">
            <v>45982</v>
          </cell>
          <cell r="Q561">
            <v>183928</v>
          </cell>
          <cell r="R561">
            <v>34482</v>
          </cell>
          <cell r="S561">
            <v>137928</v>
          </cell>
          <cell r="T561">
            <v>11500</v>
          </cell>
          <cell r="U561">
            <v>46000</v>
          </cell>
          <cell r="V561" t="str">
            <v>SDN SUNGAI LULUT 08</v>
          </cell>
          <cell r="W561" t="str">
            <v>0180306002660</v>
          </cell>
          <cell r="X561" t="str">
            <v>6371022112930001</v>
          </cell>
          <cell r="Y561" t="str">
            <v>941422602736000</v>
          </cell>
          <cell r="Z561" t="str">
            <v>T - 57</v>
          </cell>
          <cell r="AA561" t="str">
            <v>9553771672130163</v>
          </cell>
          <cell r="AC561">
            <v>11500</v>
          </cell>
          <cell r="AD561">
            <v>0</v>
          </cell>
        </row>
        <row r="563">
          <cell r="A563">
            <v>162</v>
          </cell>
          <cell r="B563" t="str">
            <v>JUMLAH ASN PPPK GURU SD B.TIMUR</v>
          </cell>
          <cell r="C563">
            <v>78</v>
          </cell>
          <cell r="D563">
            <v>95</v>
          </cell>
          <cell r="E563">
            <v>480573000</v>
          </cell>
          <cell r="F563">
            <v>28775050</v>
          </cell>
          <cell r="G563">
            <v>0</v>
          </cell>
          <cell r="H563">
            <v>29970000</v>
          </cell>
          <cell r="I563">
            <v>539318050</v>
          </cell>
          <cell r="J563">
            <v>0</v>
          </cell>
          <cell r="K563">
            <v>121152000</v>
          </cell>
          <cell r="L563">
            <v>136459000</v>
          </cell>
          <cell r="M563">
            <v>28500000</v>
          </cell>
          <cell r="N563">
            <v>286111000</v>
          </cell>
          <cell r="O563">
            <v>825429050</v>
          </cell>
          <cell r="P563">
            <v>8254301</v>
          </cell>
          <cell r="Q563">
            <v>33017204</v>
          </cell>
          <cell r="R563">
            <v>5393191</v>
          </cell>
          <cell r="S563">
            <v>21572764</v>
          </cell>
          <cell r="T563">
            <v>2861110</v>
          </cell>
          <cell r="U563">
            <v>11444440</v>
          </cell>
        </row>
        <row r="566">
          <cell r="A566" t="str">
            <v>FORMAT PERHITUNGAN PEMBAYARAN IURAN JAMINAN KESEHATAN ( GAJI &amp; TUNJANGAN )</v>
          </cell>
          <cell r="T566" t="str">
            <v>JAN dbyr PEB</v>
          </cell>
          <cell r="AC566" t="str">
            <v>JAN dbyr PEB</v>
          </cell>
        </row>
        <row r="567">
          <cell r="A567" t="str">
            <v>SKPD DINAS PENDIDIKAN  (ASN PPPK GURU SD BANJARMASIN TENGAH)</v>
          </cell>
        </row>
        <row r="568">
          <cell r="A568" t="str">
            <v>BULAN : GAJI JANUARI 2023  (TPP dibayar PEBRUARI 2023)</v>
          </cell>
        </row>
        <row r="570">
          <cell r="A570">
            <v>1</v>
          </cell>
          <cell r="B570">
            <v>2</v>
          </cell>
          <cell r="C570">
            <v>3</v>
          </cell>
          <cell r="D570">
            <v>4</v>
          </cell>
          <cell r="E570">
            <v>5</v>
          </cell>
          <cell r="F570">
            <v>6</v>
          </cell>
          <cell r="G570">
            <v>7</v>
          </cell>
          <cell r="H570">
            <v>8</v>
          </cell>
          <cell r="I570">
            <v>9</v>
          </cell>
          <cell r="J570">
            <v>10</v>
          </cell>
          <cell r="K570">
            <v>11</v>
          </cell>
          <cell r="L570">
            <v>12</v>
          </cell>
          <cell r="M570">
            <v>13</v>
          </cell>
          <cell r="N570">
            <v>14</v>
          </cell>
          <cell r="O570">
            <v>15</v>
          </cell>
          <cell r="P570">
            <v>16</v>
          </cell>
          <cell r="Q570">
            <v>17</v>
          </cell>
          <cell r="R570">
            <v>18</v>
          </cell>
          <cell r="S570">
            <v>19</v>
          </cell>
          <cell r="T570">
            <v>20</v>
          </cell>
          <cell r="U570">
            <v>21</v>
          </cell>
          <cell r="V570">
            <v>22</v>
          </cell>
          <cell r="W570">
            <v>23</v>
          </cell>
          <cell r="X570">
            <v>24</v>
          </cell>
          <cell r="Y570">
            <v>25</v>
          </cell>
          <cell r="Z570">
            <v>26</v>
          </cell>
          <cell r="AA570">
            <v>27</v>
          </cell>
          <cell r="AC570">
            <v>20</v>
          </cell>
        </row>
        <row r="571">
          <cell r="A571" t="str">
            <v>NIP</v>
          </cell>
          <cell r="B571" t="str">
            <v>NAMA</v>
          </cell>
          <cell r="C571" t="str">
            <v xml:space="preserve">JUMLAH </v>
          </cell>
          <cell r="E571" t="str">
            <v>GAJI GAPOK</v>
          </cell>
          <cell r="F571" t="str">
            <v>TJKLUARGA</v>
          </cell>
          <cell r="G571" t="str">
            <v>TJFUNGSIONAL</v>
          </cell>
          <cell r="H571" t="str">
            <v>TJUMUM</v>
          </cell>
          <cell r="I571" t="str">
            <v>Jumlah
Gaji</v>
          </cell>
          <cell r="J571" t="str">
            <v>TUNJANGAN LAINNYA</v>
          </cell>
          <cell r="N571" t="str">
            <v>Jumlah
Tunjangan</v>
          </cell>
          <cell r="O571" t="str">
            <v>Jumlah Penghasilan</v>
          </cell>
          <cell r="P571" t="str">
            <v>Total Iuran BPJS
( GJ + TJ )</v>
          </cell>
          <cell r="R571" t="str">
            <v>IWP Gaji (BPJS)</v>
          </cell>
          <cell r="T571" t="str">
            <v>IWP TPP (BPJS)</v>
          </cell>
          <cell r="V571" t="str">
            <v>SKPD</v>
          </cell>
          <cell r="W571" t="str">
            <v>NO KPE</v>
          </cell>
          <cell r="X571" t="str">
            <v>noktp</v>
          </cell>
          <cell r="Y571" t="str">
            <v>npwp</v>
          </cell>
          <cell r="Z571" t="str">
            <v>kode gaji</v>
          </cell>
          <cell r="AA571" t="str">
            <v>nuptk</v>
          </cell>
          <cell r="AC571" t="str">
            <v>IWP TPP (BPJS)</v>
          </cell>
          <cell r="AD571" t="str">
            <v>SELISIH</v>
          </cell>
        </row>
        <row r="572">
          <cell r="C572" t="str">
            <v>ISTERI / SUAMI</v>
          </cell>
          <cell r="D572" t="str">
            <v>ANAK</v>
          </cell>
          <cell r="J572" t="str">
            <v>TUKIN</v>
          </cell>
          <cell r="K572" t="str">
            <v>TPP</v>
          </cell>
          <cell r="L572" t="str">
            <v>SERTIFIKASI</v>
          </cell>
          <cell r="M572" t="str">
            <v>TAMSIL</v>
          </cell>
          <cell r="P572" t="str">
            <v>IWP1%</v>
          </cell>
          <cell r="Q572" t="str">
            <v>IWP4%</v>
          </cell>
          <cell r="R572" t="str">
            <v>1% ( sdh dibayar )</v>
          </cell>
          <cell r="S572" t="str">
            <v>IWP4%</v>
          </cell>
          <cell r="T572">
            <v>0.01</v>
          </cell>
          <cell r="U572">
            <v>0.04</v>
          </cell>
          <cell r="AC572">
            <v>0.01</v>
          </cell>
        </row>
        <row r="573">
          <cell r="A573" t="str">
            <v>199002012022212012</v>
          </cell>
          <cell r="B573" t="str">
            <v>FEBRIANA PASARIBU, S.Pd</v>
          </cell>
          <cell r="C573">
            <v>1</v>
          </cell>
          <cell r="D573">
            <v>0</v>
          </cell>
          <cell r="E573">
            <v>2966500</v>
          </cell>
          <cell r="F573">
            <v>296650</v>
          </cell>
          <cell r="G573">
            <v>0</v>
          </cell>
          <cell r="H573">
            <v>185000</v>
          </cell>
          <cell r="I573">
            <v>3448150</v>
          </cell>
          <cell r="J573">
            <v>0</v>
          </cell>
          <cell r="K573">
            <v>900000</v>
          </cell>
          <cell r="M573">
            <v>250000</v>
          </cell>
          <cell r="N573">
            <v>1150000</v>
          </cell>
          <cell r="O573">
            <v>4598150</v>
          </cell>
          <cell r="P573">
            <v>45982</v>
          </cell>
          <cell r="Q573">
            <v>183928</v>
          </cell>
          <cell r="R573">
            <v>34482</v>
          </cell>
          <cell r="S573">
            <v>137928</v>
          </cell>
          <cell r="T573">
            <v>11500</v>
          </cell>
          <cell r="U573">
            <v>46000</v>
          </cell>
          <cell r="V573" t="str">
            <v>SDN ANTASAN BESAR 01</v>
          </cell>
          <cell r="W573" t="str">
            <v>0010301166179</v>
          </cell>
          <cell r="X573" t="str">
            <v>6371054102900004</v>
          </cell>
          <cell r="Y573" t="str">
            <v>844163907731000</v>
          </cell>
          <cell r="Z573" t="str">
            <v>TGH - 01</v>
          </cell>
          <cell r="AA573" t="str">
            <v>7533768669130102</v>
          </cell>
          <cell r="AC573">
            <v>11500</v>
          </cell>
          <cell r="AD573">
            <v>0</v>
          </cell>
        </row>
        <row r="574">
          <cell r="A574" t="str">
            <v>199212242022211001</v>
          </cell>
          <cell r="B574" t="str">
            <v>ABDIYANOR RAHMAN, S. Pd</v>
          </cell>
          <cell r="C574">
            <v>1</v>
          </cell>
          <cell r="D574">
            <v>1</v>
          </cell>
          <cell r="E574">
            <v>2966500</v>
          </cell>
          <cell r="F574">
            <v>355980</v>
          </cell>
          <cell r="G574">
            <v>0</v>
          </cell>
          <cell r="H574">
            <v>185000</v>
          </cell>
          <cell r="I574">
            <v>3507480</v>
          </cell>
          <cell r="J574">
            <v>0</v>
          </cell>
          <cell r="K574">
            <v>400000</v>
          </cell>
          <cell r="L574">
            <v>2966500</v>
          </cell>
          <cell r="N574">
            <v>3366500</v>
          </cell>
          <cell r="O574">
            <v>6873980</v>
          </cell>
          <cell r="P574">
            <v>68740</v>
          </cell>
          <cell r="Q574">
            <v>274960</v>
          </cell>
          <cell r="R574">
            <v>35075</v>
          </cell>
          <cell r="S574">
            <v>140300</v>
          </cell>
          <cell r="T574">
            <v>33665</v>
          </cell>
          <cell r="U574">
            <v>134660</v>
          </cell>
          <cell r="V574" t="str">
            <v>SDN ANTASAN BESAR 01</v>
          </cell>
          <cell r="W574" t="str">
            <v>0010301178430</v>
          </cell>
          <cell r="X574" t="str">
            <v>6371052412920004</v>
          </cell>
          <cell r="Y574" t="str">
            <v>169574951731000</v>
          </cell>
          <cell r="Z574" t="str">
            <v>TGH - 01</v>
          </cell>
          <cell r="AA574" t="str">
            <v>9556770671130033</v>
          </cell>
          <cell r="AC574">
            <v>33665</v>
          </cell>
          <cell r="AD574">
            <v>0</v>
          </cell>
        </row>
        <row r="575">
          <cell r="A575" t="str">
            <v>199302052022212009</v>
          </cell>
          <cell r="B575" t="str">
            <v>YENNI FITRIANI, S.Pd</v>
          </cell>
          <cell r="C575">
            <v>0</v>
          </cell>
          <cell r="D575">
            <v>0</v>
          </cell>
          <cell r="E575">
            <v>2966500</v>
          </cell>
          <cell r="F575">
            <v>0</v>
          </cell>
          <cell r="G575">
            <v>0</v>
          </cell>
          <cell r="H575">
            <v>185000</v>
          </cell>
          <cell r="I575">
            <v>3151500</v>
          </cell>
          <cell r="J575">
            <v>0</v>
          </cell>
          <cell r="K575">
            <v>900000</v>
          </cell>
          <cell r="M575">
            <v>250000</v>
          </cell>
          <cell r="N575">
            <v>1150000</v>
          </cell>
          <cell r="O575">
            <v>4301500</v>
          </cell>
          <cell r="P575">
            <v>43015</v>
          </cell>
          <cell r="Q575">
            <v>172060</v>
          </cell>
          <cell r="R575">
            <v>31515</v>
          </cell>
          <cell r="S575">
            <v>126060</v>
          </cell>
          <cell r="T575">
            <v>11500</v>
          </cell>
          <cell r="U575">
            <v>46000</v>
          </cell>
          <cell r="V575" t="str">
            <v>SDN ANTASAN BESAR 01</v>
          </cell>
          <cell r="W575" t="str">
            <v>0010301424035</v>
          </cell>
          <cell r="X575" t="str">
            <v>6306064502930001</v>
          </cell>
          <cell r="Y575" t="str">
            <v>902129568733000</v>
          </cell>
          <cell r="Z575" t="str">
            <v>TGH - 01</v>
          </cell>
          <cell r="AA575" t="str">
            <v>6537771672130032</v>
          </cell>
          <cell r="AC575">
            <v>11500</v>
          </cell>
          <cell r="AD575">
            <v>0</v>
          </cell>
        </row>
        <row r="576">
          <cell r="A576" t="str">
            <v>199408092022212008</v>
          </cell>
          <cell r="B576" t="str">
            <v>ENDANG ASTUTI, S.Pd</v>
          </cell>
          <cell r="C576">
            <v>1</v>
          </cell>
          <cell r="D576">
            <v>1</v>
          </cell>
          <cell r="E576">
            <v>2966500</v>
          </cell>
          <cell r="F576">
            <v>355980</v>
          </cell>
          <cell r="G576">
            <v>0</v>
          </cell>
          <cell r="H576">
            <v>185000</v>
          </cell>
          <cell r="I576">
            <v>3507480</v>
          </cell>
          <cell r="J576">
            <v>0</v>
          </cell>
          <cell r="K576">
            <v>756000</v>
          </cell>
          <cell r="M576">
            <v>250000</v>
          </cell>
          <cell r="N576">
            <v>1006000</v>
          </cell>
          <cell r="O576">
            <v>4513480</v>
          </cell>
          <cell r="P576">
            <v>45135</v>
          </cell>
          <cell r="Q576">
            <v>180540</v>
          </cell>
          <cell r="R576">
            <v>35075</v>
          </cell>
          <cell r="S576">
            <v>140300</v>
          </cell>
          <cell r="T576">
            <v>10060</v>
          </cell>
          <cell r="U576">
            <v>40240</v>
          </cell>
          <cell r="V576" t="str">
            <v>SDN ANTASAN BESAR 01</v>
          </cell>
          <cell r="W576" t="str">
            <v>0010301424042</v>
          </cell>
          <cell r="X576" t="str">
            <v>6308034908940003</v>
          </cell>
          <cell r="Y576" t="str">
            <v>901816603731000</v>
          </cell>
          <cell r="Z576" t="str">
            <v>TGH - 01</v>
          </cell>
          <cell r="AA576" t="str">
            <v>1141772673130013</v>
          </cell>
          <cell r="AC576">
            <v>11500</v>
          </cell>
          <cell r="AD576">
            <v>-1440</v>
          </cell>
        </row>
        <row r="577">
          <cell r="A577" t="str">
            <v>198410142022212009</v>
          </cell>
          <cell r="B577" t="str">
            <v>HURYA RAHMI, S.Pd</v>
          </cell>
          <cell r="C577">
            <v>0</v>
          </cell>
          <cell r="D577">
            <v>2</v>
          </cell>
          <cell r="E577">
            <v>2966500</v>
          </cell>
          <cell r="F577">
            <v>118660</v>
          </cell>
          <cell r="G577">
            <v>0</v>
          </cell>
          <cell r="H577">
            <v>185000</v>
          </cell>
          <cell r="I577">
            <v>3270160</v>
          </cell>
          <cell r="J577">
            <v>0</v>
          </cell>
          <cell r="K577">
            <v>900000</v>
          </cell>
          <cell r="M577">
            <v>250000</v>
          </cell>
          <cell r="N577">
            <v>1150000</v>
          </cell>
          <cell r="O577">
            <v>4420160</v>
          </cell>
          <cell r="P577">
            <v>44202</v>
          </cell>
          <cell r="Q577">
            <v>176808</v>
          </cell>
          <cell r="R577">
            <v>32702</v>
          </cell>
          <cell r="S577">
            <v>130808</v>
          </cell>
          <cell r="T577">
            <v>11500</v>
          </cell>
          <cell r="U577">
            <v>46000</v>
          </cell>
          <cell r="V577" t="str">
            <v>SDN ANTASAN BESAR 07</v>
          </cell>
          <cell r="W577" t="str">
            <v>0010301445089</v>
          </cell>
          <cell r="X577" t="str">
            <v>6371055410840005</v>
          </cell>
          <cell r="Y577" t="str">
            <v>700261449731000</v>
          </cell>
          <cell r="Z577" t="str">
            <v>TGH - 03</v>
          </cell>
          <cell r="AA577" t="str">
            <v>7346762663230173</v>
          </cell>
          <cell r="AC577">
            <v>11500</v>
          </cell>
          <cell r="AD577">
            <v>0</v>
          </cell>
        </row>
        <row r="578">
          <cell r="A578" t="str">
            <v>198508092022212021</v>
          </cell>
          <cell r="B578" t="str">
            <v>SUCI AGUSTINA, S.Pd.</v>
          </cell>
          <cell r="C578">
            <v>1</v>
          </cell>
          <cell r="D578">
            <v>2</v>
          </cell>
          <cell r="E578">
            <v>2966500</v>
          </cell>
          <cell r="F578">
            <v>415310</v>
          </cell>
          <cell r="G578">
            <v>0</v>
          </cell>
          <cell r="H578">
            <v>185000</v>
          </cell>
          <cell r="I578">
            <v>3566810</v>
          </cell>
          <cell r="J578">
            <v>0</v>
          </cell>
          <cell r="K578">
            <v>900000</v>
          </cell>
          <cell r="M578">
            <v>250000</v>
          </cell>
          <cell r="N578">
            <v>1150000</v>
          </cell>
          <cell r="O578">
            <v>4716810</v>
          </cell>
          <cell r="P578">
            <v>47168</v>
          </cell>
          <cell r="Q578">
            <v>188672</v>
          </cell>
          <cell r="R578">
            <v>35668</v>
          </cell>
          <cell r="S578">
            <v>142672</v>
          </cell>
          <cell r="T578">
            <v>11500</v>
          </cell>
          <cell r="U578">
            <v>46000</v>
          </cell>
          <cell r="V578" t="str">
            <v>SDN ANTASAN BESAR 07</v>
          </cell>
          <cell r="W578" t="str">
            <v>0010301163700</v>
          </cell>
          <cell r="X578" t="str">
            <v>6371054908860005</v>
          </cell>
          <cell r="Y578" t="str">
            <v>815737176731000</v>
          </cell>
          <cell r="Z578" t="str">
            <v>TGH - 03</v>
          </cell>
          <cell r="AA578" t="str">
            <v>8141763664300093</v>
          </cell>
          <cell r="AC578">
            <v>11500</v>
          </cell>
          <cell r="AD578">
            <v>0</v>
          </cell>
        </row>
        <row r="579">
          <cell r="A579" t="str">
            <v>198801152022211005</v>
          </cell>
          <cell r="B579" t="str">
            <v>ALI AZWAR, S.Pd</v>
          </cell>
          <cell r="C579">
            <v>1</v>
          </cell>
          <cell r="D579">
            <v>0</v>
          </cell>
          <cell r="E579">
            <v>2966500</v>
          </cell>
          <cell r="F579">
            <v>296650</v>
          </cell>
          <cell r="G579">
            <v>0</v>
          </cell>
          <cell r="H579">
            <v>185000</v>
          </cell>
          <cell r="I579">
            <v>3448150</v>
          </cell>
          <cell r="J579">
            <v>0</v>
          </cell>
          <cell r="K579">
            <v>400000</v>
          </cell>
          <cell r="L579">
            <v>2966500</v>
          </cell>
          <cell r="N579">
            <v>3366500</v>
          </cell>
          <cell r="O579">
            <v>6814650</v>
          </cell>
          <cell r="P579">
            <v>68147</v>
          </cell>
          <cell r="Q579">
            <v>272588</v>
          </cell>
          <cell r="R579">
            <v>34482</v>
          </cell>
          <cell r="S579">
            <v>137928</v>
          </cell>
          <cell r="T579">
            <v>33665</v>
          </cell>
          <cell r="U579">
            <v>134660</v>
          </cell>
          <cell r="V579" t="str">
            <v>SDN ANTASAN BESAR 07</v>
          </cell>
          <cell r="W579" t="str">
            <v>0010301170135</v>
          </cell>
          <cell r="X579" t="str">
            <v>6308081501880004</v>
          </cell>
          <cell r="Y579" t="str">
            <v>846091536733000</v>
          </cell>
          <cell r="Z579" t="str">
            <v>TGH - 03</v>
          </cell>
          <cell r="AA579" t="str">
            <v>4447766667130112</v>
          </cell>
          <cell r="AC579">
            <v>33665</v>
          </cell>
          <cell r="AD579">
            <v>0</v>
          </cell>
        </row>
        <row r="580">
          <cell r="A580" t="str">
            <v>198807122022212009</v>
          </cell>
          <cell r="B580" t="str">
            <v>RISNA DISLIANI, S.Pd</v>
          </cell>
          <cell r="C580">
            <v>1</v>
          </cell>
          <cell r="D580">
            <v>1</v>
          </cell>
          <cell r="E580">
            <v>2966500</v>
          </cell>
          <cell r="F580">
            <v>355980</v>
          </cell>
          <cell r="G580">
            <v>0</v>
          </cell>
          <cell r="H580">
            <v>185000</v>
          </cell>
          <cell r="I580">
            <v>3507480</v>
          </cell>
          <cell r="J580">
            <v>0</v>
          </cell>
          <cell r="K580">
            <v>900000</v>
          </cell>
          <cell r="M580">
            <v>250000</v>
          </cell>
          <cell r="N580">
            <v>1150000</v>
          </cell>
          <cell r="O580">
            <v>4657480</v>
          </cell>
          <cell r="P580">
            <v>46575</v>
          </cell>
          <cell r="Q580">
            <v>186300</v>
          </cell>
          <cell r="R580">
            <v>35075</v>
          </cell>
          <cell r="S580">
            <v>140300</v>
          </cell>
          <cell r="T580">
            <v>11500</v>
          </cell>
          <cell r="U580">
            <v>46000</v>
          </cell>
          <cell r="V580" t="str">
            <v>SDN ANTASAN BESAR 07</v>
          </cell>
          <cell r="W580" t="str">
            <v>0010301168335</v>
          </cell>
          <cell r="X580" t="str">
            <v>6371045207880010</v>
          </cell>
          <cell r="Y580" t="str">
            <v>847475720731000</v>
          </cell>
          <cell r="Z580" t="str">
            <v>TGH - 03</v>
          </cell>
          <cell r="AA580" t="str">
            <v>4044766667130153</v>
          </cell>
          <cell r="AC580">
            <v>11500</v>
          </cell>
          <cell r="AD580">
            <v>0</v>
          </cell>
        </row>
        <row r="581">
          <cell r="A581" t="str">
            <v>199004152022212009</v>
          </cell>
          <cell r="B581" t="str">
            <v>MURSIDAH, S.Pd</v>
          </cell>
          <cell r="C581">
            <v>0</v>
          </cell>
          <cell r="D581">
            <v>0</v>
          </cell>
          <cell r="E581">
            <v>2966500</v>
          </cell>
          <cell r="F581">
            <v>0</v>
          </cell>
          <cell r="G581">
            <v>0</v>
          </cell>
          <cell r="H581">
            <v>185000</v>
          </cell>
          <cell r="I581">
            <v>3151500</v>
          </cell>
          <cell r="J581">
            <v>0</v>
          </cell>
          <cell r="K581">
            <v>900000</v>
          </cell>
          <cell r="M581">
            <v>250000</v>
          </cell>
          <cell r="N581">
            <v>1150000</v>
          </cell>
          <cell r="O581">
            <v>4301500</v>
          </cell>
          <cell r="P581">
            <v>43015</v>
          </cell>
          <cell r="Q581">
            <v>172060</v>
          </cell>
          <cell r="R581">
            <v>31515</v>
          </cell>
          <cell r="S581">
            <v>126060</v>
          </cell>
          <cell r="T581">
            <v>11500</v>
          </cell>
          <cell r="U581">
            <v>46000</v>
          </cell>
          <cell r="V581" t="str">
            <v>SDN ANTASAN BESAR 07</v>
          </cell>
          <cell r="W581" t="str">
            <v>0170301054267</v>
          </cell>
          <cell r="X581" t="str">
            <v>6371045504900006</v>
          </cell>
          <cell r="Y581" t="str">
            <v>815786827731000</v>
          </cell>
          <cell r="Z581" t="str">
            <v>TGH - 03</v>
          </cell>
          <cell r="AA581" t="str">
            <v>0747768669130112</v>
          </cell>
          <cell r="AC581">
            <v>11500</v>
          </cell>
          <cell r="AD581">
            <v>0</v>
          </cell>
        </row>
        <row r="582">
          <cell r="A582" t="str">
            <v>199011222022212007</v>
          </cell>
          <cell r="B582" t="str">
            <v>SITI AISYAH, S.Pd</v>
          </cell>
          <cell r="C582">
            <v>1</v>
          </cell>
          <cell r="D582">
            <v>2</v>
          </cell>
          <cell r="E582">
            <v>2966500</v>
          </cell>
          <cell r="F582">
            <v>415310</v>
          </cell>
          <cell r="G582">
            <v>0</v>
          </cell>
          <cell r="H582">
            <v>185000</v>
          </cell>
          <cell r="I582">
            <v>3566810</v>
          </cell>
          <cell r="J582">
            <v>0</v>
          </cell>
          <cell r="K582">
            <v>900000</v>
          </cell>
          <cell r="M582">
            <v>250000</v>
          </cell>
          <cell r="N582">
            <v>1150000</v>
          </cell>
          <cell r="O582">
            <v>4716810</v>
          </cell>
          <cell r="P582">
            <v>47168</v>
          </cell>
          <cell r="Q582">
            <v>188672</v>
          </cell>
          <cell r="R582">
            <v>35668</v>
          </cell>
          <cell r="S582">
            <v>142672</v>
          </cell>
          <cell r="T582">
            <v>11500</v>
          </cell>
          <cell r="U582">
            <v>46000</v>
          </cell>
          <cell r="V582" t="str">
            <v>SDN ANTASAN BESAR 07</v>
          </cell>
          <cell r="W582" t="str">
            <v>0010301163509</v>
          </cell>
          <cell r="X582" t="str">
            <v>6371046211900003</v>
          </cell>
          <cell r="Y582" t="str">
            <v>823367487731000</v>
          </cell>
          <cell r="Z582" t="str">
            <v>TGH - 03</v>
          </cell>
          <cell r="AA582" t="str">
            <v>1454768669130073</v>
          </cell>
          <cell r="AC582">
            <v>11500</v>
          </cell>
          <cell r="AD582">
            <v>0</v>
          </cell>
        </row>
        <row r="583">
          <cell r="A583" t="str">
            <v>199510292022212006</v>
          </cell>
          <cell r="B583" t="str">
            <v>DESI NOOR MULIANA, S.Pd</v>
          </cell>
          <cell r="C583">
            <v>0</v>
          </cell>
          <cell r="D583">
            <v>0</v>
          </cell>
          <cell r="E583">
            <v>2966500</v>
          </cell>
          <cell r="F583">
            <v>0</v>
          </cell>
          <cell r="G583">
            <v>0</v>
          </cell>
          <cell r="H583">
            <v>185000</v>
          </cell>
          <cell r="I583">
            <v>3151500</v>
          </cell>
          <cell r="J583">
            <v>0</v>
          </cell>
          <cell r="K583">
            <v>900000</v>
          </cell>
          <cell r="M583">
            <v>250000</v>
          </cell>
          <cell r="N583">
            <v>1150000</v>
          </cell>
          <cell r="O583">
            <v>4301500</v>
          </cell>
          <cell r="P583">
            <v>43015</v>
          </cell>
          <cell r="Q583">
            <v>172060</v>
          </cell>
          <cell r="R583">
            <v>31515</v>
          </cell>
          <cell r="S583">
            <v>126060</v>
          </cell>
          <cell r="T583">
            <v>11500</v>
          </cell>
          <cell r="U583">
            <v>46000</v>
          </cell>
          <cell r="V583" t="str">
            <v>SDN ANTASAN BESAR 07</v>
          </cell>
          <cell r="W583" t="str">
            <v>3200522655</v>
          </cell>
          <cell r="X583" t="str">
            <v>6310026910950001</v>
          </cell>
          <cell r="Y583" t="str">
            <v>639701150731000</v>
          </cell>
          <cell r="Z583" t="str">
            <v>TGH - 03</v>
          </cell>
          <cell r="AA583" t="str">
            <v>3361773674230083</v>
          </cell>
          <cell r="AC583">
            <v>11500</v>
          </cell>
          <cell r="AD583">
            <v>0</v>
          </cell>
        </row>
        <row r="584">
          <cell r="A584" t="str">
            <v>199607122022212012</v>
          </cell>
          <cell r="B584" t="str">
            <v>RUSMAWATI, S.Pd</v>
          </cell>
          <cell r="C584">
            <v>0</v>
          </cell>
          <cell r="D584">
            <v>0</v>
          </cell>
          <cell r="E584">
            <v>2966500</v>
          </cell>
          <cell r="F584">
            <v>0</v>
          </cell>
          <cell r="G584">
            <v>0</v>
          </cell>
          <cell r="H584">
            <v>185000</v>
          </cell>
          <cell r="I584">
            <v>3151500</v>
          </cell>
          <cell r="J584">
            <v>0</v>
          </cell>
          <cell r="K584">
            <v>900000</v>
          </cell>
          <cell r="M584">
            <v>250000</v>
          </cell>
          <cell r="N584">
            <v>1150000</v>
          </cell>
          <cell r="O584">
            <v>4301500</v>
          </cell>
          <cell r="P584">
            <v>43015</v>
          </cell>
          <cell r="Q584">
            <v>172060</v>
          </cell>
          <cell r="R584">
            <v>31515</v>
          </cell>
          <cell r="S584">
            <v>126060</v>
          </cell>
          <cell r="T584">
            <v>11500</v>
          </cell>
          <cell r="U584">
            <v>46000</v>
          </cell>
          <cell r="V584" t="str">
            <v>SDN ANTASAN BESAR 07</v>
          </cell>
          <cell r="W584" t="str">
            <v>0010301471676</v>
          </cell>
          <cell r="X584" t="str">
            <v>6371035207960007</v>
          </cell>
          <cell r="Y584" t="str">
            <v>913011193731000</v>
          </cell>
          <cell r="Z584" t="str">
            <v>TGH - 03</v>
          </cell>
          <cell r="AA584" t="str">
            <v>6044774675230083</v>
          </cell>
          <cell r="AC584">
            <v>11500</v>
          </cell>
          <cell r="AD584">
            <v>0</v>
          </cell>
        </row>
        <row r="585">
          <cell r="A585" t="str">
            <v>197805172022212007</v>
          </cell>
          <cell r="B585" t="str">
            <v>MURIANNUR HAMISAH, S.Pd</v>
          </cell>
          <cell r="C585">
            <v>0</v>
          </cell>
          <cell r="D585">
            <v>0</v>
          </cell>
          <cell r="E585">
            <v>2966500</v>
          </cell>
          <cell r="F585">
            <v>0</v>
          </cell>
          <cell r="G585">
            <v>0</v>
          </cell>
          <cell r="H585">
            <v>185000</v>
          </cell>
          <cell r="I585">
            <v>3151500</v>
          </cell>
          <cell r="J585">
            <v>0</v>
          </cell>
          <cell r="K585">
            <v>900000</v>
          </cell>
          <cell r="M585">
            <v>250000</v>
          </cell>
          <cell r="N585">
            <v>1150000</v>
          </cell>
          <cell r="O585">
            <v>4301500</v>
          </cell>
          <cell r="P585">
            <v>43015</v>
          </cell>
          <cell r="Q585">
            <v>172060</v>
          </cell>
          <cell r="R585">
            <v>31515</v>
          </cell>
          <cell r="S585">
            <v>126060</v>
          </cell>
          <cell r="T585">
            <v>11500</v>
          </cell>
          <cell r="U585">
            <v>46000</v>
          </cell>
          <cell r="V585" t="str">
            <v>SDN GADANG 02</v>
          </cell>
          <cell r="W585" t="str">
            <v>0010301155900</v>
          </cell>
          <cell r="X585" t="str">
            <v>6371025705780004</v>
          </cell>
          <cell r="Y585" t="str">
            <v>845480532731000</v>
          </cell>
          <cell r="Z585" t="str">
            <v>TGH - 05</v>
          </cell>
          <cell r="AA585" t="str">
            <v>5849756657130092</v>
          </cell>
          <cell r="AC585">
            <v>11500</v>
          </cell>
          <cell r="AD585">
            <v>0</v>
          </cell>
        </row>
        <row r="586">
          <cell r="A586" t="str">
            <v>198309222022212015</v>
          </cell>
          <cell r="B586" t="str">
            <v>SUTARNI, S.Pd.</v>
          </cell>
          <cell r="C586">
            <v>1</v>
          </cell>
          <cell r="D586">
            <v>2</v>
          </cell>
          <cell r="E586">
            <v>2966500</v>
          </cell>
          <cell r="F586">
            <v>415310</v>
          </cell>
          <cell r="G586">
            <v>0</v>
          </cell>
          <cell r="H586">
            <v>185000</v>
          </cell>
          <cell r="I586">
            <v>3566810</v>
          </cell>
          <cell r="J586">
            <v>0</v>
          </cell>
          <cell r="K586">
            <v>900000</v>
          </cell>
          <cell r="M586">
            <v>250000</v>
          </cell>
          <cell r="N586">
            <v>1150000</v>
          </cell>
          <cell r="O586">
            <v>4716810</v>
          </cell>
          <cell r="P586">
            <v>47168</v>
          </cell>
          <cell r="Q586">
            <v>188672</v>
          </cell>
          <cell r="R586">
            <v>35668</v>
          </cell>
          <cell r="S586">
            <v>142672</v>
          </cell>
          <cell r="T586">
            <v>11500</v>
          </cell>
          <cell r="U586">
            <v>46000</v>
          </cell>
          <cell r="V586" t="str">
            <v>SDN GADANG 02</v>
          </cell>
          <cell r="W586" t="str">
            <v>0010301155482</v>
          </cell>
          <cell r="X586" t="str">
            <v>6371056209830003</v>
          </cell>
          <cell r="Y586" t="str">
            <v>167320555731000</v>
          </cell>
          <cell r="Z586" t="str">
            <v>TGH - 05</v>
          </cell>
          <cell r="AA586" t="str">
            <v>8254761662300013</v>
          </cell>
          <cell r="AC586">
            <v>11500</v>
          </cell>
          <cell r="AD586">
            <v>0</v>
          </cell>
        </row>
        <row r="587">
          <cell r="A587" t="str">
            <v>198612122022211003</v>
          </cell>
          <cell r="B587" t="str">
            <v>RAHMADI, S.Pd.I</v>
          </cell>
          <cell r="C587">
            <v>1</v>
          </cell>
          <cell r="D587">
            <v>1</v>
          </cell>
          <cell r="E587">
            <v>2966500</v>
          </cell>
          <cell r="F587">
            <v>355980</v>
          </cell>
          <cell r="G587">
            <v>0</v>
          </cell>
          <cell r="H587">
            <v>185000</v>
          </cell>
          <cell r="I587">
            <v>3507480</v>
          </cell>
          <cell r="J587">
            <v>0</v>
          </cell>
          <cell r="K587">
            <v>900000</v>
          </cell>
          <cell r="M587">
            <v>250000</v>
          </cell>
          <cell r="N587">
            <v>1150000</v>
          </cell>
          <cell r="O587">
            <v>4657480</v>
          </cell>
          <cell r="P587">
            <v>46575</v>
          </cell>
          <cell r="Q587">
            <v>186300</v>
          </cell>
          <cell r="R587">
            <v>35075</v>
          </cell>
          <cell r="S587">
            <v>140300</v>
          </cell>
          <cell r="T587">
            <v>11500</v>
          </cell>
          <cell r="U587">
            <v>46000</v>
          </cell>
          <cell r="V587" t="str">
            <v>SDN GADANG 02</v>
          </cell>
          <cell r="W587" t="str">
            <v>0010301464809</v>
          </cell>
          <cell r="X587" t="str">
            <v>6304051212860006</v>
          </cell>
          <cell r="Y587" t="str">
            <v>838319903731000</v>
          </cell>
          <cell r="Z587" t="str">
            <v>TGH - 05</v>
          </cell>
          <cell r="AA587" t="str">
            <v>4544764665130313</v>
          </cell>
          <cell r="AC587">
            <v>11500</v>
          </cell>
          <cell r="AD587">
            <v>0</v>
          </cell>
        </row>
        <row r="588">
          <cell r="A588" t="str">
            <v>199008122022211004</v>
          </cell>
          <cell r="B588" t="str">
            <v>MUHAMMAD TAUFIQURRAHMAN, S.Pd</v>
          </cell>
          <cell r="C588">
            <v>0</v>
          </cell>
          <cell r="D588">
            <v>0</v>
          </cell>
          <cell r="E588">
            <v>2966500</v>
          </cell>
          <cell r="F588">
            <v>0</v>
          </cell>
          <cell r="G588">
            <v>0</v>
          </cell>
          <cell r="H588">
            <v>185000</v>
          </cell>
          <cell r="I588">
            <v>3151500</v>
          </cell>
          <cell r="J588">
            <v>0</v>
          </cell>
          <cell r="K588">
            <v>900000</v>
          </cell>
          <cell r="M588">
            <v>250000</v>
          </cell>
          <cell r="N588">
            <v>1150000</v>
          </cell>
          <cell r="O588">
            <v>4301500</v>
          </cell>
          <cell r="P588">
            <v>43015</v>
          </cell>
          <cell r="Q588">
            <v>172060</v>
          </cell>
          <cell r="R588">
            <v>31515</v>
          </cell>
          <cell r="S588">
            <v>126060</v>
          </cell>
          <cell r="T588">
            <v>11500</v>
          </cell>
          <cell r="U588">
            <v>46000</v>
          </cell>
          <cell r="V588" t="str">
            <v>SDN GADANG 02</v>
          </cell>
          <cell r="W588" t="str">
            <v>0010301173806</v>
          </cell>
          <cell r="X588" t="str">
            <v>6371021208900016</v>
          </cell>
          <cell r="Y588" t="str">
            <v>845481027731000</v>
          </cell>
          <cell r="Z588" t="str">
            <v>TGH - 05</v>
          </cell>
          <cell r="AA588" t="str">
            <v>1144768669130083</v>
          </cell>
          <cell r="AC588">
            <v>11500</v>
          </cell>
          <cell r="AD588">
            <v>0</v>
          </cell>
        </row>
        <row r="589">
          <cell r="A589" t="str">
            <v>199009262022212006</v>
          </cell>
          <cell r="B589" t="str">
            <v>ARBAINAH, S.Pd</v>
          </cell>
          <cell r="C589">
            <v>0</v>
          </cell>
          <cell r="D589">
            <v>0</v>
          </cell>
          <cell r="E589">
            <v>2966500</v>
          </cell>
          <cell r="F589">
            <v>0</v>
          </cell>
          <cell r="G589">
            <v>0</v>
          </cell>
          <cell r="H589">
            <v>185000</v>
          </cell>
          <cell r="I589">
            <v>3151500</v>
          </cell>
          <cell r="J589">
            <v>0</v>
          </cell>
          <cell r="K589">
            <v>900000</v>
          </cell>
          <cell r="M589">
            <v>250000</v>
          </cell>
          <cell r="N589">
            <v>1150000</v>
          </cell>
          <cell r="O589">
            <v>4301500</v>
          </cell>
          <cell r="P589">
            <v>43015</v>
          </cell>
          <cell r="Q589">
            <v>172060</v>
          </cell>
          <cell r="R589">
            <v>31515</v>
          </cell>
          <cell r="S589">
            <v>126060</v>
          </cell>
          <cell r="T589">
            <v>11500</v>
          </cell>
          <cell r="U589">
            <v>46000</v>
          </cell>
          <cell r="V589" t="str">
            <v>SDN GADANG 02</v>
          </cell>
          <cell r="W589" t="str">
            <v>0010301405673</v>
          </cell>
          <cell r="X589" t="str">
            <v>6371016609900008</v>
          </cell>
          <cell r="Y589" t="str">
            <v>167386077731000</v>
          </cell>
          <cell r="Z589" t="str">
            <v>TGH - 05</v>
          </cell>
          <cell r="AA589" t="str">
            <v>3258768670300003</v>
          </cell>
          <cell r="AC589">
            <v>11500</v>
          </cell>
          <cell r="AD589">
            <v>0</v>
          </cell>
        </row>
        <row r="590">
          <cell r="A590" t="str">
            <v>199506142022212009</v>
          </cell>
          <cell r="B590" t="str">
            <v>BELLA ANALINA, S.Pd</v>
          </cell>
          <cell r="C590">
            <v>0</v>
          </cell>
          <cell r="D590">
            <v>0</v>
          </cell>
          <cell r="E590">
            <v>2966500</v>
          </cell>
          <cell r="F590">
            <v>0</v>
          </cell>
          <cell r="G590">
            <v>0</v>
          </cell>
          <cell r="H590">
            <v>185000</v>
          </cell>
          <cell r="I590">
            <v>3151500</v>
          </cell>
          <cell r="J590">
            <v>0</v>
          </cell>
          <cell r="K590">
            <v>900000</v>
          </cell>
          <cell r="M590">
            <v>250000</v>
          </cell>
          <cell r="N590">
            <v>1150000</v>
          </cell>
          <cell r="O590">
            <v>4301500</v>
          </cell>
          <cell r="P590">
            <v>43015</v>
          </cell>
          <cell r="Q590">
            <v>172060</v>
          </cell>
          <cell r="R590">
            <v>31515</v>
          </cell>
          <cell r="S590">
            <v>126060</v>
          </cell>
          <cell r="T590">
            <v>11500</v>
          </cell>
          <cell r="U590">
            <v>46000</v>
          </cell>
          <cell r="V590" t="str">
            <v>SDN GADANG 02</v>
          </cell>
          <cell r="W590" t="str">
            <v>0010301445583</v>
          </cell>
          <cell r="X590" t="str">
            <v>6304165406950001</v>
          </cell>
          <cell r="Y590" t="str">
            <v>902778349731000</v>
          </cell>
          <cell r="Z590" t="str">
            <v>TGH - 05</v>
          </cell>
          <cell r="AA590" t="str">
            <v>3946773674230072</v>
          </cell>
          <cell r="AC590">
            <v>11500</v>
          </cell>
          <cell r="AD590">
            <v>0</v>
          </cell>
        </row>
        <row r="591">
          <cell r="A591" t="str">
            <v>197409192022211001</v>
          </cell>
          <cell r="B591" t="str">
            <v>ROKHAILIS FAHMI, S.Pd.I</v>
          </cell>
          <cell r="C591">
            <v>1</v>
          </cell>
          <cell r="D591">
            <v>2</v>
          </cell>
          <cell r="E591">
            <v>2966500</v>
          </cell>
          <cell r="F591">
            <v>415310</v>
          </cell>
          <cell r="G591">
            <v>0</v>
          </cell>
          <cell r="H591">
            <v>185000</v>
          </cell>
          <cell r="I591">
            <v>3566810</v>
          </cell>
          <cell r="J591">
            <v>0</v>
          </cell>
          <cell r="K591">
            <v>400000</v>
          </cell>
          <cell r="L591">
            <v>2966500</v>
          </cell>
          <cell r="N591">
            <v>3366500</v>
          </cell>
          <cell r="O591">
            <v>6933310</v>
          </cell>
          <cell r="P591">
            <v>69333</v>
          </cell>
          <cell r="Q591">
            <v>277332</v>
          </cell>
          <cell r="R591">
            <v>35668</v>
          </cell>
          <cell r="S591">
            <v>142672</v>
          </cell>
          <cell r="T591">
            <v>33665</v>
          </cell>
          <cell r="U591">
            <v>134660</v>
          </cell>
          <cell r="V591" t="str">
            <v>SDN MAWAR 02</v>
          </cell>
          <cell r="W591" t="str">
            <v>3200512234</v>
          </cell>
          <cell r="X591" t="str">
            <v>6371041909740003</v>
          </cell>
          <cell r="Y591" t="str">
            <v>160247649731000</v>
          </cell>
          <cell r="Z591" t="str">
            <v>TGH - 11</v>
          </cell>
          <cell r="AA591" t="str">
            <v>7251752654200033</v>
          </cell>
          <cell r="AC591">
            <v>33665</v>
          </cell>
          <cell r="AD591">
            <v>0</v>
          </cell>
        </row>
        <row r="592">
          <cell r="A592" t="str">
            <v>197910022022212005</v>
          </cell>
          <cell r="B592" t="str">
            <v>TUTY LESTARI, S.Pd</v>
          </cell>
          <cell r="C592">
            <v>1</v>
          </cell>
          <cell r="D592">
            <v>2</v>
          </cell>
          <cell r="E592">
            <v>2966500</v>
          </cell>
          <cell r="F592">
            <v>415310</v>
          </cell>
          <cell r="G592">
            <v>0</v>
          </cell>
          <cell r="H592">
            <v>185000</v>
          </cell>
          <cell r="I592">
            <v>3566810</v>
          </cell>
          <cell r="J592">
            <v>0</v>
          </cell>
          <cell r="K592">
            <v>400000</v>
          </cell>
          <cell r="L592">
            <v>2966500</v>
          </cell>
          <cell r="N592">
            <v>3366500</v>
          </cell>
          <cell r="O592">
            <v>6933310</v>
          </cell>
          <cell r="P592">
            <v>69333</v>
          </cell>
          <cell r="Q592">
            <v>277332</v>
          </cell>
          <cell r="R592">
            <v>35668</v>
          </cell>
          <cell r="S592">
            <v>142672</v>
          </cell>
          <cell r="T592">
            <v>33665</v>
          </cell>
          <cell r="U592">
            <v>134660</v>
          </cell>
          <cell r="V592" t="str">
            <v>SDN MAWAR 02</v>
          </cell>
          <cell r="W592" t="str">
            <v>3200544942</v>
          </cell>
          <cell r="X592" t="str">
            <v>6371034210790012</v>
          </cell>
          <cell r="Y592" t="str">
            <v>166384461731000</v>
          </cell>
          <cell r="Z592" t="str">
            <v>TGH - 11</v>
          </cell>
          <cell r="AA592" t="str">
            <v>9334757659300033</v>
          </cell>
          <cell r="AC592">
            <v>33665</v>
          </cell>
          <cell r="AD592">
            <v>0</v>
          </cell>
        </row>
        <row r="593">
          <cell r="A593" t="str">
            <v>198003232022212012</v>
          </cell>
          <cell r="B593" t="str">
            <v>HESTI WIYANI, S.Pd</v>
          </cell>
          <cell r="C593">
            <v>0</v>
          </cell>
          <cell r="D593">
            <v>2</v>
          </cell>
          <cell r="E593">
            <v>2966500</v>
          </cell>
          <cell r="F593">
            <v>118660</v>
          </cell>
          <cell r="G593">
            <v>0</v>
          </cell>
          <cell r="H593">
            <v>185000</v>
          </cell>
          <cell r="I593">
            <v>3270160</v>
          </cell>
          <cell r="J593">
            <v>0</v>
          </cell>
          <cell r="K593">
            <v>900000</v>
          </cell>
          <cell r="M593">
            <v>250000</v>
          </cell>
          <cell r="N593">
            <v>1150000</v>
          </cell>
          <cell r="O593">
            <v>4420160</v>
          </cell>
          <cell r="P593">
            <v>44202</v>
          </cell>
          <cell r="Q593">
            <v>176808</v>
          </cell>
          <cell r="R593">
            <v>32702</v>
          </cell>
          <cell r="S593">
            <v>130808</v>
          </cell>
          <cell r="T593">
            <v>11500</v>
          </cell>
          <cell r="U593">
            <v>46000</v>
          </cell>
          <cell r="V593" t="str">
            <v>SDN MAWAR 02</v>
          </cell>
          <cell r="W593" t="str">
            <v>0010301162983</v>
          </cell>
          <cell r="X593" t="str">
            <v>6371056303800006</v>
          </cell>
          <cell r="Y593" t="str">
            <v>167253103731000</v>
          </cell>
          <cell r="Z593" t="str">
            <v>TGH - 11</v>
          </cell>
          <cell r="AA593" t="str">
            <v>5655758659300102</v>
          </cell>
          <cell r="AC593">
            <v>11500</v>
          </cell>
          <cell r="AD593">
            <v>0</v>
          </cell>
        </row>
        <row r="594">
          <cell r="A594" t="str">
            <v>198009202022212010</v>
          </cell>
          <cell r="B594" t="str">
            <v>MARYANA, S.Pd</v>
          </cell>
          <cell r="C594">
            <v>1</v>
          </cell>
          <cell r="D594">
            <v>0</v>
          </cell>
          <cell r="E594">
            <v>2966500</v>
          </cell>
          <cell r="F594">
            <v>296650</v>
          </cell>
          <cell r="G594">
            <v>0</v>
          </cell>
          <cell r="H594">
            <v>185000</v>
          </cell>
          <cell r="I594">
            <v>3448150</v>
          </cell>
          <cell r="J594">
            <v>0</v>
          </cell>
          <cell r="K594">
            <v>900000</v>
          </cell>
          <cell r="M594">
            <v>250000</v>
          </cell>
          <cell r="N594">
            <v>1150000</v>
          </cell>
          <cell r="O594">
            <v>4598150</v>
          </cell>
          <cell r="P594">
            <v>45982</v>
          </cell>
          <cell r="Q594">
            <v>183928</v>
          </cell>
          <cell r="R594">
            <v>34482</v>
          </cell>
          <cell r="S594">
            <v>137928</v>
          </cell>
          <cell r="T594">
            <v>11500</v>
          </cell>
          <cell r="U594">
            <v>46000</v>
          </cell>
          <cell r="V594" t="str">
            <v>SDN MAWAR 02</v>
          </cell>
          <cell r="W594" t="str">
            <v>0010301123822</v>
          </cell>
          <cell r="X594" t="str">
            <v>6371016009800011</v>
          </cell>
          <cell r="Y594" t="str">
            <v>167253095731000</v>
          </cell>
          <cell r="Z594" t="str">
            <v>TGH - 11</v>
          </cell>
          <cell r="AA594" t="str">
            <v>1252758660300063</v>
          </cell>
          <cell r="AC594">
            <v>11500</v>
          </cell>
          <cell r="AD594">
            <v>0</v>
          </cell>
        </row>
        <row r="595">
          <cell r="A595" t="str">
            <v>199410302022212003</v>
          </cell>
          <cell r="B595" t="str">
            <v>ERLIN WIJAYA, S.Pd</v>
          </cell>
          <cell r="C595">
            <v>1</v>
          </cell>
          <cell r="D595">
            <v>0</v>
          </cell>
          <cell r="E595">
            <v>2966500</v>
          </cell>
          <cell r="F595">
            <v>296650</v>
          </cell>
          <cell r="G595">
            <v>0</v>
          </cell>
          <cell r="H595">
            <v>185000</v>
          </cell>
          <cell r="I595">
            <v>3448150</v>
          </cell>
          <cell r="J595">
            <v>0</v>
          </cell>
          <cell r="K595">
            <v>900000</v>
          </cell>
          <cell r="M595">
            <v>250000</v>
          </cell>
          <cell r="N595">
            <v>1150000</v>
          </cell>
          <cell r="O595">
            <v>4598150</v>
          </cell>
          <cell r="P595">
            <v>45982</v>
          </cell>
          <cell r="Q595">
            <v>183928</v>
          </cell>
          <cell r="R595">
            <v>34482</v>
          </cell>
          <cell r="S595">
            <v>137928</v>
          </cell>
          <cell r="T595">
            <v>11500</v>
          </cell>
          <cell r="U595">
            <v>46000</v>
          </cell>
          <cell r="V595" t="str">
            <v>SDN MAWAR 02</v>
          </cell>
          <cell r="W595" t="str">
            <v>0010301470045</v>
          </cell>
          <cell r="X595" t="str">
            <v>6371037010940007</v>
          </cell>
          <cell r="Y595" t="str">
            <v>840033435731000</v>
          </cell>
          <cell r="Z595" t="str">
            <v>TGH - 11</v>
          </cell>
          <cell r="AA595" t="str">
            <v>8362772673130003</v>
          </cell>
          <cell r="AC595">
            <v>11500</v>
          </cell>
          <cell r="AD595">
            <v>0</v>
          </cell>
        </row>
        <row r="596">
          <cell r="A596" t="str">
            <v>199710092022211001</v>
          </cell>
          <cell r="B596" t="str">
            <v>MUHAMMAD LUTFI QAUSAR, S.Pd</v>
          </cell>
          <cell r="C596">
            <v>1</v>
          </cell>
          <cell r="D596">
            <v>0</v>
          </cell>
          <cell r="E596">
            <v>2966500</v>
          </cell>
          <cell r="F596">
            <v>296650</v>
          </cell>
          <cell r="G596">
            <v>0</v>
          </cell>
          <cell r="H596">
            <v>185000</v>
          </cell>
          <cell r="I596">
            <v>3448150</v>
          </cell>
          <cell r="J596">
            <v>0</v>
          </cell>
          <cell r="K596">
            <v>900000</v>
          </cell>
          <cell r="M596">
            <v>250000</v>
          </cell>
          <cell r="N596">
            <v>1150000</v>
          </cell>
          <cell r="O596">
            <v>4598150</v>
          </cell>
          <cell r="P596">
            <v>45982</v>
          </cell>
          <cell r="Q596">
            <v>183928</v>
          </cell>
          <cell r="R596">
            <v>34482</v>
          </cell>
          <cell r="S596">
            <v>137928</v>
          </cell>
          <cell r="T596">
            <v>11500</v>
          </cell>
          <cell r="U596">
            <v>46000</v>
          </cell>
          <cell r="V596" t="str">
            <v>SDN MAWAR 02</v>
          </cell>
          <cell r="W596" t="str">
            <v>0010301453055</v>
          </cell>
          <cell r="X596" t="str">
            <v>6371010910970014</v>
          </cell>
          <cell r="Y596" t="str">
            <v>650583479731000</v>
          </cell>
          <cell r="Z596" t="str">
            <v>TGH - 11</v>
          </cell>
          <cell r="AA596" t="str">
            <v>1341775676130043</v>
          </cell>
          <cell r="AC596">
            <v>11500</v>
          </cell>
          <cell r="AD596">
            <v>0</v>
          </cell>
        </row>
        <row r="597">
          <cell r="A597" t="str">
            <v>198401192022212012</v>
          </cell>
          <cell r="B597" t="str">
            <v>RANTY HARYANTI, S.Pd</v>
          </cell>
          <cell r="C597">
            <v>1</v>
          </cell>
          <cell r="D597">
            <v>2</v>
          </cell>
          <cell r="E597">
            <v>2966500</v>
          </cell>
          <cell r="F597">
            <v>415310</v>
          </cell>
          <cell r="G597">
            <v>0</v>
          </cell>
          <cell r="H597">
            <v>185000</v>
          </cell>
          <cell r="I597">
            <v>3566810</v>
          </cell>
          <cell r="J597">
            <v>0</v>
          </cell>
          <cell r="K597">
            <v>900000</v>
          </cell>
          <cell r="M597">
            <v>250000</v>
          </cell>
          <cell r="N597">
            <v>1150000</v>
          </cell>
          <cell r="O597">
            <v>4716810</v>
          </cell>
          <cell r="P597">
            <v>47168</v>
          </cell>
          <cell r="Q597">
            <v>188672</v>
          </cell>
          <cell r="R597">
            <v>35668</v>
          </cell>
          <cell r="S597">
            <v>142672</v>
          </cell>
          <cell r="T597">
            <v>11500</v>
          </cell>
          <cell r="U597">
            <v>46000</v>
          </cell>
          <cell r="V597" t="str">
            <v>SDN MAWAR 04</v>
          </cell>
          <cell r="W597" t="str">
            <v>0010301172712</v>
          </cell>
          <cell r="X597" t="str">
            <v>6303195901840002</v>
          </cell>
          <cell r="Y597" t="str">
            <v>148838618731000</v>
          </cell>
          <cell r="Z597" t="str">
            <v>TGH - 13</v>
          </cell>
          <cell r="AA597" t="str">
            <v>7451762663300042</v>
          </cell>
          <cell r="AC597">
            <v>11500</v>
          </cell>
          <cell r="AD597">
            <v>0</v>
          </cell>
        </row>
        <row r="598">
          <cell r="A598" t="str">
            <v>199110302022211004</v>
          </cell>
          <cell r="B598" t="str">
            <v>MUSTAFA LUTHFI, S. Pd</v>
          </cell>
          <cell r="C598">
            <v>1</v>
          </cell>
          <cell r="D598">
            <v>1</v>
          </cell>
          <cell r="E598">
            <v>2966500</v>
          </cell>
          <cell r="F598">
            <v>355980</v>
          </cell>
          <cell r="G598">
            <v>0</v>
          </cell>
          <cell r="H598">
            <v>185000</v>
          </cell>
          <cell r="I598">
            <v>3507480</v>
          </cell>
          <cell r="J598">
            <v>0</v>
          </cell>
          <cell r="K598">
            <v>400000</v>
          </cell>
          <cell r="L598">
            <v>2966500</v>
          </cell>
          <cell r="N598">
            <v>3366500</v>
          </cell>
          <cell r="O598">
            <v>6873980</v>
          </cell>
          <cell r="P598">
            <v>68740</v>
          </cell>
          <cell r="Q598">
            <v>274960</v>
          </cell>
          <cell r="R598">
            <v>35075</v>
          </cell>
          <cell r="S598">
            <v>140300</v>
          </cell>
          <cell r="T598">
            <v>33665</v>
          </cell>
          <cell r="U598">
            <v>134660</v>
          </cell>
          <cell r="V598" t="str">
            <v>SDN MAWAR 04</v>
          </cell>
          <cell r="W598" t="str">
            <v>0370319013173</v>
          </cell>
          <cell r="X598" t="str">
            <v>6371033010910009</v>
          </cell>
          <cell r="Y598" t="str">
            <v>6362769670130190</v>
          </cell>
          <cell r="Z598" t="str">
            <v>TGH - 13</v>
          </cell>
          <cell r="AA598" t="str">
            <v>6362769670130193</v>
          </cell>
          <cell r="AC598">
            <v>33665</v>
          </cell>
          <cell r="AD598">
            <v>0</v>
          </cell>
        </row>
        <row r="599">
          <cell r="A599" t="str">
            <v>199212282022212008</v>
          </cell>
          <cell r="B599" t="str">
            <v>ELLA ELRISA FATHULIDA, S.Pd</v>
          </cell>
          <cell r="C599">
            <v>1</v>
          </cell>
          <cell r="D599">
            <v>0</v>
          </cell>
          <cell r="E599">
            <v>2966500</v>
          </cell>
          <cell r="F599">
            <v>296650</v>
          </cell>
          <cell r="G599">
            <v>0</v>
          </cell>
          <cell r="H599">
            <v>185000</v>
          </cell>
          <cell r="I599">
            <v>3448150</v>
          </cell>
          <cell r="J599">
            <v>0</v>
          </cell>
          <cell r="K599">
            <v>900000</v>
          </cell>
          <cell r="M599">
            <v>250000</v>
          </cell>
          <cell r="N599">
            <v>1150000</v>
          </cell>
          <cell r="O599">
            <v>4598150</v>
          </cell>
          <cell r="P599">
            <v>45982</v>
          </cell>
          <cell r="Q599">
            <v>183928</v>
          </cell>
          <cell r="R599">
            <v>34482</v>
          </cell>
          <cell r="S599">
            <v>137928</v>
          </cell>
          <cell r="T599">
            <v>11500</v>
          </cell>
          <cell r="U599">
            <v>46000</v>
          </cell>
          <cell r="V599" t="str">
            <v>SDN MAWAR 04</v>
          </cell>
          <cell r="W599" t="str">
            <v>2000036369</v>
          </cell>
          <cell r="X599" t="str">
            <v>6371036812920002</v>
          </cell>
          <cell r="Y599" t="str">
            <v>736627761731000</v>
          </cell>
          <cell r="Z599" t="str">
            <v>TGH - 13</v>
          </cell>
          <cell r="AA599" t="str">
            <v>8560770671130043</v>
          </cell>
          <cell r="AC599">
            <v>11500</v>
          </cell>
          <cell r="AD599">
            <v>0</v>
          </cell>
        </row>
        <row r="600">
          <cell r="A600" t="str">
            <v>199610312022211001</v>
          </cell>
          <cell r="B600" t="str">
            <v>MUHAMMAD TAUFIK AKBARI, S.Pd</v>
          </cell>
          <cell r="C600">
            <v>1</v>
          </cell>
          <cell r="D600">
            <v>1</v>
          </cell>
          <cell r="E600">
            <v>2966500</v>
          </cell>
          <cell r="F600">
            <v>355980</v>
          </cell>
          <cell r="G600">
            <v>0</v>
          </cell>
          <cell r="H600">
            <v>185000</v>
          </cell>
          <cell r="I600">
            <v>3507480</v>
          </cell>
          <cell r="J600">
            <v>0</v>
          </cell>
          <cell r="K600">
            <v>900000</v>
          </cell>
          <cell r="M600">
            <v>250000</v>
          </cell>
          <cell r="N600">
            <v>1150000</v>
          </cell>
          <cell r="O600">
            <v>4657480</v>
          </cell>
          <cell r="P600">
            <v>46575</v>
          </cell>
          <cell r="Q600">
            <v>186300</v>
          </cell>
          <cell r="R600">
            <v>35075</v>
          </cell>
          <cell r="S600">
            <v>140300</v>
          </cell>
          <cell r="T600">
            <v>11500</v>
          </cell>
          <cell r="U600">
            <v>46000</v>
          </cell>
          <cell r="V600" t="str">
            <v>SDN MAWAR 04</v>
          </cell>
          <cell r="W600" t="str">
            <v>0010301445057</v>
          </cell>
          <cell r="X600" t="str">
            <v>6371053110960005</v>
          </cell>
          <cell r="Y600" t="str">
            <v>901520502736000</v>
          </cell>
          <cell r="Z600" t="str">
            <v>TGH - 13</v>
          </cell>
          <cell r="AA600" t="str">
            <v>1363774675130003</v>
          </cell>
          <cell r="AC600">
            <v>11500</v>
          </cell>
          <cell r="AD600">
            <v>0</v>
          </cell>
        </row>
        <row r="601">
          <cell r="A601" t="str">
            <v>199707172022212007</v>
          </cell>
          <cell r="B601" t="str">
            <v>MAULIDA EMELIA, S.Pd</v>
          </cell>
          <cell r="C601">
            <v>1</v>
          </cell>
          <cell r="D601">
            <v>1</v>
          </cell>
          <cell r="E601">
            <v>2966500</v>
          </cell>
          <cell r="F601">
            <v>355980</v>
          </cell>
          <cell r="G601">
            <v>0</v>
          </cell>
          <cell r="H601">
            <v>185000</v>
          </cell>
          <cell r="I601">
            <v>3507480</v>
          </cell>
          <cell r="J601">
            <v>0</v>
          </cell>
          <cell r="K601">
            <v>900000</v>
          </cell>
          <cell r="M601">
            <v>250000</v>
          </cell>
          <cell r="N601">
            <v>1150000</v>
          </cell>
          <cell r="O601">
            <v>4657480</v>
          </cell>
          <cell r="P601">
            <v>46575</v>
          </cell>
          <cell r="Q601">
            <v>186300</v>
          </cell>
          <cell r="R601">
            <v>35075</v>
          </cell>
          <cell r="S601">
            <v>140300</v>
          </cell>
          <cell r="T601">
            <v>11500</v>
          </cell>
          <cell r="U601">
            <v>46000</v>
          </cell>
          <cell r="V601" t="str">
            <v>SDN MAWAR 04</v>
          </cell>
          <cell r="W601" t="str">
            <v>3200502239</v>
          </cell>
          <cell r="X601" t="str">
            <v>6371015707970007</v>
          </cell>
          <cell r="Y601" t="str">
            <v>638391086731000</v>
          </cell>
          <cell r="Z601" t="str">
            <v>TGH - 13</v>
          </cell>
          <cell r="AA601" t="str">
            <v>2049775676230053</v>
          </cell>
          <cell r="AC601">
            <v>11500</v>
          </cell>
          <cell r="AD601">
            <v>0</v>
          </cell>
        </row>
        <row r="602">
          <cell r="A602" t="str">
            <v>199207012022212009</v>
          </cell>
          <cell r="B602" t="str">
            <v>NINA, S.Pd</v>
          </cell>
          <cell r="C602">
            <v>0</v>
          </cell>
          <cell r="D602">
            <v>0</v>
          </cell>
          <cell r="E602">
            <v>2966500</v>
          </cell>
          <cell r="F602">
            <v>0</v>
          </cell>
          <cell r="G602">
            <v>0</v>
          </cell>
          <cell r="H602">
            <v>185000</v>
          </cell>
          <cell r="I602">
            <v>3151500</v>
          </cell>
          <cell r="J602">
            <v>0</v>
          </cell>
          <cell r="K602">
            <v>400000</v>
          </cell>
          <cell r="L602">
            <v>2966500</v>
          </cell>
          <cell r="N602">
            <v>3366500</v>
          </cell>
          <cell r="O602">
            <v>6518000</v>
          </cell>
          <cell r="P602">
            <v>65180</v>
          </cell>
          <cell r="Q602">
            <v>260720</v>
          </cell>
          <cell r="R602">
            <v>31515</v>
          </cell>
          <cell r="S602">
            <v>126060</v>
          </cell>
          <cell r="T602">
            <v>33665</v>
          </cell>
          <cell r="U602">
            <v>134660</v>
          </cell>
          <cell r="V602" t="str">
            <v>SDN MAWAR 06</v>
          </cell>
          <cell r="W602" t="str">
            <v>0010301163131</v>
          </cell>
          <cell r="X602" t="str">
            <v>6371024107920196</v>
          </cell>
          <cell r="Y602" t="str">
            <v>666922760731000</v>
          </cell>
          <cell r="Z602" t="str">
            <v>TGH - 15</v>
          </cell>
          <cell r="AA602" t="str">
            <v>8033770670130033</v>
          </cell>
          <cell r="AC602">
            <v>33665</v>
          </cell>
          <cell r="AD602">
            <v>0</v>
          </cell>
        </row>
        <row r="603">
          <cell r="A603" t="str">
            <v>199212232022212006</v>
          </cell>
          <cell r="B603" t="str">
            <v>INDAH PUTRI HANDAYANI, S.Pd</v>
          </cell>
          <cell r="C603">
            <v>0</v>
          </cell>
          <cell r="D603">
            <v>0</v>
          </cell>
          <cell r="E603">
            <v>2966500</v>
          </cell>
          <cell r="F603">
            <v>0</v>
          </cell>
          <cell r="G603">
            <v>0</v>
          </cell>
          <cell r="H603">
            <v>185000</v>
          </cell>
          <cell r="I603">
            <v>3151500</v>
          </cell>
          <cell r="J603">
            <v>0</v>
          </cell>
          <cell r="K603">
            <v>400000</v>
          </cell>
          <cell r="L603">
            <v>2966500</v>
          </cell>
          <cell r="N603">
            <v>3366500</v>
          </cell>
          <cell r="O603">
            <v>6518000</v>
          </cell>
          <cell r="P603">
            <v>65180</v>
          </cell>
          <cell r="Q603">
            <v>260720</v>
          </cell>
          <cell r="R603">
            <v>31515</v>
          </cell>
          <cell r="S603">
            <v>126060</v>
          </cell>
          <cell r="T603">
            <v>33665</v>
          </cell>
          <cell r="U603">
            <v>134660</v>
          </cell>
          <cell r="V603" t="str">
            <v>SDN MAWAR 06</v>
          </cell>
          <cell r="W603" t="str">
            <v>0010301167726</v>
          </cell>
          <cell r="X603" t="str">
            <v>6304056312920002</v>
          </cell>
          <cell r="Y603" t="str">
            <v>927315937731000</v>
          </cell>
          <cell r="Z603" t="str">
            <v>TGH - 15</v>
          </cell>
          <cell r="AA603" t="str">
            <v>9555770671130023</v>
          </cell>
          <cell r="AC603">
            <v>33665</v>
          </cell>
          <cell r="AD603">
            <v>0</v>
          </cell>
        </row>
        <row r="604">
          <cell r="A604" t="str">
            <v>198904132022211005</v>
          </cell>
          <cell r="B604" t="str">
            <v>APRIAL AL KAUTSAR, S.Pd</v>
          </cell>
          <cell r="C604">
            <v>1</v>
          </cell>
          <cell r="D604">
            <v>0</v>
          </cell>
          <cell r="E604">
            <v>2966500</v>
          </cell>
          <cell r="F604">
            <v>296650</v>
          </cell>
          <cell r="G604">
            <v>0</v>
          </cell>
          <cell r="H604">
            <v>185000</v>
          </cell>
          <cell r="I604">
            <v>3448150</v>
          </cell>
          <cell r="J604">
            <v>0</v>
          </cell>
          <cell r="K604">
            <v>900000</v>
          </cell>
          <cell r="M604">
            <v>250000</v>
          </cell>
          <cell r="N604">
            <v>1150000</v>
          </cell>
          <cell r="O604">
            <v>4598150</v>
          </cell>
          <cell r="P604">
            <v>45982</v>
          </cell>
          <cell r="Q604">
            <v>183928</v>
          </cell>
          <cell r="R604">
            <v>34482</v>
          </cell>
          <cell r="S604">
            <v>137928</v>
          </cell>
          <cell r="T604">
            <v>11500</v>
          </cell>
          <cell r="U604">
            <v>46000</v>
          </cell>
          <cell r="V604" t="str">
            <v>SDN MAWAR 07</v>
          </cell>
          <cell r="W604" t="str">
            <v>0010301177435</v>
          </cell>
          <cell r="X604" t="str">
            <v>6371031304890003</v>
          </cell>
          <cell r="Y604" t="str">
            <v>089193338731000</v>
          </cell>
          <cell r="Z604" t="str">
            <v>TGH - 16</v>
          </cell>
          <cell r="AA604" t="str">
            <v>4745767668130102</v>
          </cell>
          <cell r="AC604">
            <v>11500</v>
          </cell>
          <cell r="AD604">
            <v>0</v>
          </cell>
        </row>
        <row r="605">
          <cell r="A605" t="str">
            <v>199203252022212009</v>
          </cell>
          <cell r="B605" t="str">
            <v>IKA MELIANI, S.Pd</v>
          </cell>
          <cell r="C605">
            <v>1</v>
          </cell>
          <cell r="D605">
            <v>0</v>
          </cell>
          <cell r="E605">
            <v>2966500</v>
          </cell>
          <cell r="F605">
            <v>296650</v>
          </cell>
          <cell r="G605">
            <v>0</v>
          </cell>
          <cell r="H605">
            <v>185000</v>
          </cell>
          <cell r="I605">
            <v>3448150</v>
          </cell>
          <cell r="J605">
            <v>0</v>
          </cell>
          <cell r="K605">
            <v>400000</v>
          </cell>
          <cell r="L605">
            <v>2966500</v>
          </cell>
          <cell r="N605">
            <v>3366500</v>
          </cell>
          <cell r="O605">
            <v>6814650</v>
          </cell>
          <cell r="P605">
            <v>68147</v>
          </cell>
          <cell r="Q605">
            <v>272588</v>
          </cell>
          <cell r="R605">
            <v>34482</v>
          </cell>
          <cell r="S605">
            <v>137928</v>
          </cell>
          <cell r="T605">
            <v>33665</v>
          </cell>
          <cell r="U605">
            <v>134660</v>
          </cell>
          <cell r="V605" t="str">
            <v>SDN MAWAR 07</v>
          </cell>
          <cell r="W605" t="str">
            <v>0010301936986</v>
          </cell>
          <cell r="X605" t="str">
            <v>6306056503920002</v>
          </cell>
          <cell r="Y605" t="str">
            <v>816804371733000</v>
          </cell>
          <cell r="Z605" t="str">
            <v>TGH - 16</v>
          </cell>
          <cell r="AA605" t="str">
            <v>4657770671130042</v>
          </cell>
          <cell r="AC605">
            <v>33665</v>
          </cell>
          <cell r="AD605">
            <v>0</v>
          </cell>
        </row>
        <row r="606">
          <cell r="A606" t="str">
            <v>199212102022211005</v>
          </cell>
          <cell r="B606" t="str">
            <v>MUHAMMAD SALEHHUDDIN FAZRI, S.Pd., Gr.</v>
          </cell>
          <cell r="C606">
            <v>1</v>
          </cell>
          <cell r="D606">
            <v>1</v>
          </cell>
          <cell r="E606">
            <v>2966500</v>
          </cell>
          <cell r="F606">
            <v>355980</v>
          </cell>
          <cell r="G606">
            <v>0</v>
          </cell>
          <cell r="H606">
            <v>185000</v>
          </cell>
          <cell r="I606">
            <v>3507480</v>
          </cell>
          <cell r="J606">
            <v>0</v>
          </cell>
          <cell r="K606">
            <v>400000</v>
          </cell>
          <cell r="L606">
            <v>2966500</v>
          </cell>
          <cell r="N606">
            <v>3366500</v>
          </cell>
          <cell r="O606">
            <v>6873980</v>
          </cell>
          <cell r="P606">
            <v>68740</v>
          </cell>
          <cell r="Q606">
            <v>274960</v>
          </cell>
          <cell r="R606">
            <v>35075</v>
          </cell>
          <cell r="S606">
            <v>140300</v>
          </cell>
          <cell r="T606">
            <v>33665</v>
          </cell>
          <cell r="U606">
            <v>134660</v>
          </cell>
          <cell r="V606" t="str">
            <v>SDN MAWAR 07</v>
          </cell>
          <cell r="W606" t="str">
            <v>3200518992</v>
          </cell>
          <cell r="X606" t="str">
            <v>6371051012920006</v>
          </cell>
          <cell r="Y606" t="str">
            <v>637689118731000</v>
          </cell>
          <cell r="Z606" t="str">
            <v>TGH - 16</v>
          </cell>
          <cell r="AA606" t="str">
            <v>7542770671130193</v>
          </cell>
          <cell r="AC606">
            <v>33665</v>
          </cell>
          <cell r="AD606">
            <v>0</v>
          </cell>
        </row>
        <row r="607">
          <cell r="A607" t="str">
            <v>199312042022212005</v>
          </cell>
          <cell r="B607" t="str">
            <v>RISMA HAFIZAH, S.Pd</v>
          </cell>
          <cell r="C607">
            <v>0</v>
          </cell>
          <cell r="D607">
            <v>0</v>
          </cell>
          <cell r="E607">
            <v>2966500</v>
          </cell>
          <cell r="F607">
            <v>0</v>
          </cell>
          <cell r="G607">
            <v>0</v>
          </cell>
          <cell r="H607">
            <v>185000</v>
          </cell>
          <cell r="I607">
            <v>3151500</v>
          </cell>
          <cell r="J607">
            <v>0</v>
          </cell>
          <cell r="K607">
            <v>900000</v>
          </cell>
          <cell r="M607">
            <v>250000</v>
          </cell>
          <cell r="N607">
            <v>1150000</v>
          </cell>
          <cell r="O607">
            <v>4301500</v>
          </cell>
          <cell r="P607">
            <v>43015</v>
          </cell>
          <cell r="Q607">
            <v>172060</v>
          </cell>
          <cell r="R607">
            <v>31515</v>
          </cell>
          <cell r="S607">
            <v>126060</v>
          </cell>
          <cell r="T607">
            <v>11500</v>
          </cell>
          <cell r="U607">
            <v>46000</v>
          </cell>
          <cell r="V607" t="str">
            <v>SDN MAWAR 07</v>
          </cell>
          <cell r="W607" t="str">
            <v>0010301404221</v>
          </cell>
          <cell r="X607" t="str">
            <v>6371044412930005</v>
          </cell>
          <cell r="Y607" t="str">
            <v>940165616731000</v>
          </cell>
          <cell r="Z607" t="str">
            <v>TGH - 16</v>
          </cell>
          <cell r="AA607" t="str">
            <v>7536771672130033</v>
          </cell>
          <cell r="AC607">
            <v>11500</v>
          </cell>
          <cell r="AD607">
            <v>0</v>
          </cell>
        </row>
        <row r="608">
          <cell r="A608" t="str">
            <v>199403222022212003</v>
          </cell>
          <cell r="B608" t="str">
            <v>SRI RIZKY MARETA, S.Pd</v>
          </cell>
          <cell r="C608">
            <v>1</v>
          </cell>
          <cell r="D608">
            <v>2</v>
          </cell>
          <cell r="E608">
            <v>2966500</v>
          </cell>
          <cell r="F608">
            <v>415310</v>
          </cell>
          <cell r="G608">
            <v>0</v>
          </cell>
          <cell r="H608">
            <v>185000</v>
          </cell>
          <cell r="I608">
            <v>3566810</v>
          </cell>
          <cell r="J608">
            <v>0</v>
          </cell>
          <cell r="K608">
            <v>400000</v>
          </cell>
          <cell r="L608">
            <v>2966500</v>
          </cell>
          <cell r="N608">
            <v>3366500</v>
          </cell>
          <cell r="O608">
            <v>6933310</v>
          </cell>
          <cell r="P608">
            <v>69333</v>
          </cell>
          <cell r="Q608">
            <v>277332</v>
          </cell>
          <cell r="R608">
            <v>35668</v>
          </cell>
          <cell r="S608">
            <v>142672</v>
          </cell>
          <cell r="T608">
            <v>33665</v>
          </cell>
          <cell r="U608">
            <v>134660</v>
          </cell>
          <cell r="V608" t="str">
            <v>SDN MAWAR 07</v>
          </cell>
          <cell r="W608" t="str">
            <v>0010301445012</v>
          </cell>
          <cell r="X608" t="str">
            <v>6372056203940001</v>
          </cell>
          <cell r="Y608" t="str">
            <v>851199430731000</v>
          </cell>
          <cell r="Z608" t="str">
            <v>TGH - 16</v>
          </cell>
          <cell r="AA608" t="str">
            <v>3656772673130012</v>
          </cell>
          <cell r="AC608">
            <v>33665</v>
          </cell>
          <cell r="AD608">
            <v>0</v>
          </cell>
        </row>
        <row r="609">
          <cell r="A609" t="str">
            <v>199604202022212009</v>
          </cell>
          <cell r="B609" t="str">
            <v>ANNISA NURSYIFA, S.Pd.</v>
          </cell>
          <cell r="C609">
            <v>0</v>
          </cell>
          <cell r="D609">
            <v>0</v>
          </cell>
          <cell r="E609">
            <v>2966500</v>
          </cell>
          <cell r="F609">
            <v>0</v>
          </cell>
          <cell r="G609">
            <v>0</v>
          </cell>
          <cell r="H609">
            <v>185000</v>
          </cell>
          <cell r="I609">
            <v>3151500</v>
          </cell>
          <cell r="J609">
            <v>0</v>
          </cell>
          <cell r="K609">
            <v>900000</v>
          </cell>
          <cell r="M609">
            <v>250000</v>
          </cell>
          <cell r="N609">
            <v>1150000</v>
          </cell>
          <cell r="O609">
            <v>4301500</v>
          </cell>
          <cell r="P609">
            <v>43015</v>
          </cell>
          <cell r="Q609">
            <v>172060</v>
          </cell>
          <cell r="R609">
            <v>31515</v>
          </cell>
          <cell r="S609">
            <v>126060</v>
          </cell>
          <cell r="T609">
            <v>11500</v>
          </cell>
          <cell r="U609">
            <v>46000</v>
          </cell>
          <cell r="V609" t="str">
            <v>SDN MAWAR 07</v>
          </cell>
          <cell r="W609" t="str">
            <v>0160301042516</v>
          </cell>
          <cell r="X609" t="str">
            <v>6371036004960007</v>
          </cell>
          <cell r="Y609" t="str">
            <v>424397610731000</v>
          </cell>
          <cell r="Z609" t="str">
            <v>TGH - 16</v>
          </cell>
          <cell r="AA609" t="str">
            <v>3752774675230032</v>
          </cell>
          <cell r="AC609">
            <v>11500</v>
          </cell>
          <cell r="AD609">
            <v>0</v>
          </cell>
        </row>
        <row r="610">
          <cell r="A610" t="str">
            <v>199807042022212002</v>
          </cell>
          <cell r="B610" t="str">
            <v>MAULIDA YANI, S.Pd</v>
          </cell>
          <cell r="C610">
            <v>1</v>
          </cell>
          <cell r="D610">
            <v>1</v>
          </cell>
          <cell r="E610">
            <v>2966500</v>
          </cell>
          <cell r="F610">
            <v>355980</v>
          </cell>
          <cell r="G610">
            <v>0</v>
          </cell>
          <cell r="H610">
            <v>185000</v>
          </cell>
          <cell r="I610">
            <v>3507480</v>
          </cell>
          <cell r="J610">
            <v>0</v>
          </cell>
          <cell r="K610">
            <v>900000</v>
          </cell>
          <cell r="M610">
            <v>250000</v>
          </cell>
          <cell r="N610">
            <v>1150000</v>
          </cell>
          <cell r="O610">
            <v>4657480</v>
          </cell>
          <cell r="P610">
            <v>46575</v>
          </cell>
          <cell r="Q610">
            <v>186300</v>
          </cell>
          <cell r="R610">
            <v>35075</v>
          </cell>
          <cell r="S610">
            <v>140300</v>
          </cell>
          <cell r="T610">
            <v>11500</v>
          </cell>
          <cell r="U610">
            <v>46000</v>
          </cell>
          <cell r="V610" t="str">
            <v>SDN MAWAR 08</v>
          </cell>
          <cell r="W610" t="str">
            <v>3200588192</v>
          </cell>
          <cell r="X610" t="str">
            <v>6304034407980002</v>
          </cell>
          <cell r="Y610" t="str">
            <v>650585250731000</v>
          </cell>
          <cell r="Z610" t="str">
            <v>TGH - 17</v>
          </cell>
          <cell r="AA610" t="str">
            <v>5036776677230023</v>
          </cell>
          <cell r="AC610">
            <v>11500</v>
          </cell>
          <cell r="AD610">
            <v>0</v>
          </cell>
        </row>
        <row r="611">
          <cell r="A611" t="str">
            <v>197512012022212005</v>
          </cell>
          <cell r="B611" t="str">
            <v>HERLIANI, S.Ag</v>
          </cell>
          <cell r="C611">
            <v>1</v>
          </cell>
          <cell r="D611">
            <v>1</v>
          </cell>
          <cell r="E611">
            <v>2966500</v>
          </cell>
          <cell r="F611">
            <v>355980</v>
          </cell>
          <cell r="G611">
            <v>0</v>
          </cell>
          <cell r="H611">
            <v>185000</v>
          </cell>
          <cell r="I611">
            <v>3507480</v>
          </cell>
          <cell r="J611">
            <v>0</v>
          </cell>
          <cell r="K611">
            <v>400000</v>
          </cell>
          <cell r="L611">
            <v>2966500</v>
          </cell>
          <cell r="N611">
            <v>3366500</v>
          </cell>
          <cell r="O611">
            <v>6873980</v>
          </cell>
          <cell r="P611">
            <v>68740</v>
          </cell>
          <cell r="Q611">
            <v>274960</v>
          </cell>
          <cell r="R611">
            <v>35075</v>
          </cell>
          <cell r="S611">
            <v>140300</v>
          </cell>
          <cell r="T611">
            <v>33665</v>
          </cell>
          <cell r="U611">
            <v>134660</v>
          </cell>
          <cell r="V611" t="str">
            <v>SDN MELAYU 02</v>
          </cell>
          <cell r="W611" t="str">
            <v>0010301163057</v>
          </cell>
          <cell r="X611" t="str">
            <v>6371044112750003</v>
          </cell>
          <cell r="Y611" t="str">
            <v>167320589731000</v>
          </cell>
          <cell r="Z611" t="str">
            <v>TGH - 18</v>
          </cell>
          <cell r="AA611" t="str">
            <v>6533753655300043</v>
          </cell>
          <cell r="AC611">
            <v>33665</v>
          </cell>
          <cell r="AD611">
            <v>0</v>
          </cell>
        </row>
        <row r="612">
          <cell r="A612" t="str">
            <v>198203062022212011</v>
          </cell>
          <cell r="B612" t="str">
            <v>HERLIYANAWATI, S.Pd</v>
          </cell>
          <cell r="C612">
            <v>1</v>
          </cell>
          <cell r="D612">
            <v>2</v>
          </cell>
          <cell r="E612">
            <v>2966500</v>
          </cell>
          <cell r="F612">
            <v>415310</v>
          </cell>
          <cell r="G612">
            <v>0</v>
          </cell>
          <cell r="H612">
            <v>185000</v>
          </cell>
          <cell r="I612">
            <v>3566810</v>
          </cell>
          <cell r="J612">
            <v>0</v>
          </cell>
          <cell r="K612">
            <v>900000</v>
          </cell>
          <cell r="M612">
            <v>250000</v>
          </cell>
          <cell r="N612">
            <v>1150000</v>
          </cell>
          <cell r="O612">
            <v>4716810</v>
          </cell>
          <cell r="P612">
            <v>47168</v>
          </cell>
          <cell r="Q612">
            <v>188672</v>
          </cell>
          <cell r="R612">
            <v>35668</v>
          </cell>
          <cell r="S612">
            <v>142672</v>
          </cell>
          <cell r="T612">
            <v>11500</v>
          </cell>
          <cell r="U612">
            <v>46000</v>
          </cell>
          <cell r="V612" t="str">
            <v>SDN MELAYU 02</v>
          </cell>
          <cell r="W612" t="str">
            <v>0010301172684</v>
          </cell>
          <cell r="X612" t="str">
            <v>6303134603820001</v>
          </cell>
          <cell r="Y612" t="str">
            <v>167179647732000</v>
          </cell>
          <cell r="Z612" t="str">
            <v>TGH - 18</v>
          </cell>
          <cell r="AA612" t="str">
            <v>7935760662300052</v>
          </cell>
          <cell r="AC612">
            <v>11500</v>
          </cell>
          <cell r="AD612">
            <v>0</v>
          </cell>
        </row>
        <row r="613">
          <cell r="A613" t="str">
            <v>198405212022211004</v>
          </cell>
          <cell r="B613" t="str">
            <v>MAIDY SETIAWAN, S.Pd</v>
          </cell>
          <cell r="C613">
            <v>1</v>
          </cell>
          <cell r="D613">
            <v>2</v>
          </cell>
          <cell r="E613">
            <v>2966500</v>
          </cell>
          <cell r="F613">
            <v>415310</v>
          </cell>
          <cell r="G613">
            <v>0</v>
          </cell>
          <cell r="H613">
            <v>185000</v>
          </cell>
          <cell r="I613">
            <v>3566810</v>
          </cell>
          <cell r="J613">
            <v>0</v>
          </cell>
          <cell r="K613">
            <v>900000</v>
          </cell>
          <cell r="M613">
            <v>250000</v>
          </cell>
          <cell r="N613">
            <v>1150000</v>
          </cell>
          <cell r="O613">
            <v>4716810</v>
          </cell>
          <cell r="P613">
            <v>47168</v>
          </cell>
          <cell r="Q613">
            <v>188672</v>
          </cell>
          <cell r="R613">
            <v>35668</v>
          </cell>
          <cell r="S613">
            <v>142672</v>
          </cell>
          <cell r="T613">
            <v>11500</v>
          </cell>
          <cell r="U613">
            <v>46000</v>
          </cell>
          <cell r="V613" t="str">
            <v>SDN MELAYU 02</v>
          </cell>
          <cell r="W613" t="str">
            <v>0010301164904</v>
          </cell>
          <cell r="X613" t="str">
            <v>6304152105840001</v>
          </cell>
          <cell r="Y613" t="str">
            <v>466600962731000</v>
          </cell>
          <cell r="Z613" t="str">
            <v>TGH - 18</v>
          </cell>
          <cell r="AA613" t="str">
            <v>5853762663130152</v>
          </cell>
          <cell r="AC613">
            <v>11500</v>
          </cell>
          <cell r="AD613">
            <v>0</v>
          </cell>
        </row>
        <row r="614">
          <cell r="A614" t="str">
            <v>198407202022212016</v>
          </cell>
          <cell r="B614" t="str">
            <v>IIN INDAH LESTARI, S.Pd</v>
          </cell>
          <cell r="C614">
            <v>0</v>
          </cell>
          <cell r="D614">
            <v>0</v>
          </cell>
          <cell r="E614">
            <v>2966500</v>
          </cell>
          <cell r="F614">
            <v>0</v>
          </cell>
          <cell r="G614">
            <v>0</v>
          </cell>
          <cell r="H614">
            <v>185000</v>
          </cell>
          <cell r="I614">
            <v>3151500</v>
          </cell>
          <cell r="J614">
            <v>0</v>
          </cell>
          <cell r="K614">
            <v>900000</v>
          </cell>
          <cell r="M614">
            <v>250000</v>
          </cell>
          <cell r="N614">
            <v>1150000</v>
          </cell>
          <cell r="O614">
            <v>4301500</v>
          </cell>
          <cell r="P614">
            <v>43015</v>
          </cell>
          <cell r="Q614">
            <v>172060</v>
          </cell>
          <cell r="R614">
            <v>31515</v>
          </cell>
          <cell r="S614">
            <v>126060</v>
          </cell>
          <cell r="T614">
            <v>11500</v>
          </cell>
          <cell r="U614">
            <v>46000</v>
          </cell>
          <cell r="V614" t="str">
            <v>SDN MELAYU 02</v>
          </cell>
          <cell r="W614" t="str">
            <v>3200507036</v>
          </cell>
          <cell r="X614" t="str">
            <v>6371056007840008</v>
          </cell>
          <cell r="Y614" t="str">
            <v>416504561736000</v>
          </cell>
          <cell r="Z614" t="str">
            <v>TGH - 18</v>
          </cell>
          <cell r="AA614" t="str">
            <v>6052762663210143</v>
          </cell>
          <cell r="AC614">
            <v>11500</v>
          </cell>
          <cell r="AD614">
            <v>0</v>
          </cell>
        </row>
        <row r="615">
          <cell r="A615" t="str">
            <v>199208152022211004</v>
          </cell>
          <cell r="B615" t="str">
            <v>ABDURRAHIM, S.Pd</v>
          </cell>
          <cell r="C615">
            <v>1</v>
          </cell>
          <cell r="D615">
            <v>1</v>
          </cell>
          <cell r="E615">
            <v>2966500</v>
          </cell>
          <cell r="F615">
            <v>355980</v>
          </cell>
          <cell r="G615">
            <v>0</v>
          </cell>
          <cell r="H615">
            <v>185000</v>
          </cell>
          <cell r="I615">
            <v>3507480</v>
          </cell>
          <cell r="J615">
            <v>0</v>
          </cell>
          <cell r="K615">
            <v>900000</v>
          </cell>
          <cell r="M615">
            <v>250000</v>
          </cell>
          <cell r="N615">
            <v>1150000</v>
          </cell>
          <cell r="O615">
            <v>4657480</v>
          </cell>
          <cell r="P615">
            <v>46575</v>
          </cell>
          <cell r="Q615">
            <v>186300</v>
          </cell>
          <cell r="R615">
            <v>35075</v>
          </cell>
          <cell r="S615">
            <v>140300</v>
          </cell>
          <cell r="T615">
            <v>11500</v>
          </cell>
          <cell r="U615">
            <v>46000</v>
          </cell>
          <cell r="V615" t="str">
            <v>SDN MELAYU 02</v>
          </cell>
          <cell r="W615" t="str">
            <v>0170301054359</v>
          </cell>
          <cell r="X615" t="str">
            <v>6309071508920004</v>
          </cell>
          <cell r="Y615" t="str">
            <v>751611070735000</v>
          </cell>
          <cell r="Z615" t="str">
            <v>TGH - 18</v>
          </cell>
          <cell r="AA615" t="str">
            <v>4147770671130043</v>
          </cell>
          <cell r="AC615">
            <v>11500</v>
          </cell>
          <cell r="AD615">
            <v>0</v>
          </cell>
        </row>
        <row r="616">
          <cell r="A616" t="str">
            <v>199308012022212008</v>
          </cell>
          <cell r="B616" t="str">
            <v>JURMIAH, S.Pd</v>
          </cell>
          <cell r="C616">
            <v>1</v>
          </cell>
          <cell r="D616">
            <v>2</v>
          </cell>
          <cell r="E616">
            <v>2966500</v>
          </cell>
          <cell r="F616">
            <v>415310</v>
          </cell>
          <cell r="G616">
            <v>0</v>
          </cell>
          <cell r="H616">
            <v>185000</v>
          </cell>
          <cell r="I616">
            <v>3566810</v>
          </cell>
          <cell r="J616">
            <v>0</v>
          </cell>
          <cell r="K616">
            <v>900000</v>
          </cell>
          <cell r="M616">
            <v>250000</v>
          </cell>
          <cell r="N616">
            <v>1150000</v>
          </cell>
          <cell r="O616">
            <v>4716810</v>
          </cell>
          <cell r="P616">
            <v>47168</v>
          </cell>
          <cell r="Q616">
            <v>188672</v>
          </cell>
          <cell r="R616">
            <v>35668</v>
          </cell>
          <cell r="S616">
            <v>142672</v>
          </cell>
          <cell r="T616">
            <v>11500</v>
          </cell>
          <cell r="U616">
            <v>46000</v>
          </cell>
          <cell r="V616" t="str">
            <v>SDN MELAYU 02</v>
          </cell>
          <cell r="W616" t="str">
            <v>3200587854</v>
          </cell>
          <cell r="X616" t="str">
            <v>6304054108930002</v>
          </cell>
          <cell r="Y616" t="str">
            <v>940760325731000</v>
          </cell>
          <cell r="Z616" t="str">
            <v>TGH - 18</v>
          </cell>
          <cell r="AA616" t="str">
            <v>0133771672130053</v>
          </cell>
          <cell r="AC616">
            <v>11500</v>
          </cell>
          <cell r="AD616">
            <v>0</v>
          </cell>
        </row>
        <row r="617">
          <cell r="A617" t="str">
            <v>199408222022212008</v>
          </cell>
          <cell r="B617" t="str">
            <v>GUSTINA ENDAH PRAPTIWI, S.Pd.</v>
          </cell>
          <cell r="C617">
            <v>0</v>
          </cell>
          <cell r="D617">
            <v>0</v>
          </cell>
          <cell r="E617">
            <v>2966500</v>
          </cell>
          <cell r="F617">
            <v>0</v>
          </cell>
          <cell r="G617">
            <v>0</v>
          </cell>
          <cell r="H617">
            <v>185000</v>
          </cell>
          <cell r="I617">
            <v>3151500</v>
          </cell>
          <cell r="J617">
            <v>0</v>
          </cell>
          <cell r="K617">
            <v>900000</v>
          </cell>
          <cell r="M617">
            <v>250000</v>
          </cell>
          <cell r="N617">
            <v>1150000</v>
          </cell>
          <cell r="O617">
            <v>4301500</v>
          </cell>
          <cell r="P617">
            <v>43015</v>
          </cell>
          <cell r="Q617">
            <v>172060</v>
          </cell>
          <cell r="R617">
            <v>31515</v>
          </cell>
          <cell r="S617">
            <v>126060</v>
          </cell>
          <cell r="T617">
            <v>11500</v>
          </cell>
          <cell r="U617">
            <v>46000</v>
          </cell>
          <cell r="V617" t="str">
            <v>SDN MELAYU 02</v>
          </cell>
          <cell r="W617" t="str">
            <v>3200588176</v>
          </cell>
          <cell r="X617" t="str">
            <v>6303126208940001</v>
          </cell>
          <cell r="Y617" t="str">
            <v>638306001732000</v>
          </cell>
          <cell r="Z617" t="str">
            <v>TGH - 18</v>
          </cell>
          <cell r="AA617" t="str">
            <v>7154772673230073</v>
          </cell>
          <cell r="AC617">
            <v>11500</v>
          </cell>
          <cell r="AD617">
            <v>0</v>
          </cell>
        </row>
        <row r="618">
          <cell r="A618" t="str">
            <v>199508012022212004</v>
          </cell>
          <cell r="B618" t="str">
            <v>NIA MAULIDA AGUSTIN HADIATI, S.Pd</v>
          </cell>
          <cell r="C618">
            <v>1</v>
          </cell>
          <cell r="D618">
            <v>0</v>
          </cell>
          <cell r="E618">
            <v>2966500</v>
          </cell>
          <cell r="F618">
            <v>296650</v>
          </cell>
          <cell r="G618">
            <v>0</v>
          </cell>
          <cell r="H618">
            <v>185000</v>
          </cell>
          <cell r="I618">
            <v>3448150</v>
          </cell>
          <cell r="J618">
            <v>0</v>
          </cell>
          <cell r="K618">
            <v>900000</v>
          </cell>
          <cell r="M618">
            <v>250000</v>
          </cell>
          <cell r="N618">
            <v>1150000</v>
          </cell>
          <cell r="O618">
            <v>4598150</v>
          </cell>
          <cell r="P618">
            <v>45982</v>
          </cell>
          <cell r="Q618">
            <v>183928</v>
          </cell>
          <cell r="R618">
            <v>34482</v>
          </cell>
          <cell r="S618">
            <v>137928</v>
          </cell>
          <cell r="T618">
            <v>11500</v>
          </cell>
          <cell r="U618">
            <v>46000</v>
          </cell>
          <cell r="V618" t="str">
            <v>SDN MELAYU 02</v>
          </cell>
          <cell r="W618" t="str">
            <v>0170301054689</v>
          </cell>
          <cell r="X618" t="str">
            <v>6371024108950002</v>
          </cell>
          <cell r="Y618" t="str">
            <v>940286693736000</v>
          </cell>
          <cell r="Z618" t="str">
            <v>TGH - 18</v>
          </cell>
          <cell r="AA618" t="str">
            <v>5133773674230063</v>
          </cell>
          <cell r="AC618">
            <v>11500</v>
          </cell>
          <cell r="AD618">
            <v>0</v>
          </cell>
        </row>
        <row r="619">
          <cell r="A619" t="str">
            <v>197502252022212003</v>
          </cell>
          <cell r="B619" t="str">
            <v>DWI RAHMALIYANTI, S.Pd</v>
          </cell>
          <cell r="C619">
            <v>1</v>
          </cell>
          <cell r="D619">
            <v>2</v>
          </cell>
          <cell r="E619">
            <v>2966500</v>
          </cell>
          <cell r="F619">
            <v>415310</v>
          </cell>
          <cell r="G619">
            <v>0</v>
          </cell>
          <cell r="H619">
            <v>185000</v>
          </cell>
          <cell r="I619">
            <v>3566810</v>
          </cell>
          <cell r="J619">
            <v>0</v>
          </cell>
          <cell r="K619">
            <v>900000</v>
          </cell>
          <cell r="M619">
            <v>250000</v>
          </cell>
          <cell r="N619">
            <v>1150000</v>
          </cell>
          <cell r="O619">
            <v>4716810</v>
          </cell>
          <cell r="P619">
            <v>47168</v>
          </cell>
          <cell r="Q619">
            <v>188672</v>
          </cell>
          <cell r="R619">
            <v>35668</v>
          </cell>
          <cell r="S619">
            <v>142672</v>
          </cell>
          <cell r="T619">
            <v>11500</v>
          </cell>
          <cell r="U619">
            <v>46000</v>
          </cell>
          <cell r="V619" t="str">
            <v>SDN MELAYU 05</v>
          </cell>
          <cell r="W619" t="str">
            <v>0010301176418</v>
          </cell>
          <cell r="X619" t="str">
            <v>6371026502750006</v>
          </cell>
          <cell r="Y619" t="str">
            <v>167356971731000</v>
          </cell>
          <cell r="Z619" t="str">
            <v>TGH - 21</v>
          </cell>
          <cell r="AA619" t="str">
            <v>4557753651130062</v>
          </cell>
          <cell r="AC619">
            <v>11500</v>
          </cell>
          <cell r="AD619">
            <v>0</v>
          </cell>
        </row>
        <row r="620">
          <cell r="A620" t="str">
            <v>199009222022212005</v>
          </cell>
          <cell r="B620" t="str">
            <v>ARISTIKA WIDASWARA, S.Pd</v>
          </cell>
          <cell r="C620">
            <v>1</v>
          </cell>
          <cell r="D620">
            <v>1</v>
          </cell>
          <cell r="E620">
            <v>2966500</v>
          </cell>
          <cell r="F620">
            <v>355980</v>
          </cell>
          <cell r="G620">
            <v>0</v>
          </cell>
          <cell r="H620">
            <v>185000</v>
          </cell>
          <cell r="I620">
            <v>3507480</v>
          </cell>
          <cell r="J620">
            <v>0</v>
          </cell>
          <cell r="K620">
            <v>900000</v>
          </cell>
          <cell r="M620">
            <v>250000</v>
          </cell>
          <cell r="N620">
            <v>1150000</v>
          </cell>
          <cell r="O620">
            <v>4657480</v>
          </cell>
          <cell r="P620">
            <v>46575</v>
          </cell>
          <cell r="Q620">
            <v>186300</v>
          </cell>
          <cell r="R620">
            <v>35075</v>
          </cell>
          <cell r="S620">
            <v>140300</v>
          </cell>
          <cell r="T620">
            <v>11500</v>
          </cell>
          <cell r="U620">
            <v>46000</v>
          </cell>
          <cell r="V620" t="str">
            <v>SDN MELAYU 05</v>
          </cell>
          <cell r="W620" t="str">
            <v>0180306051486</v>
          </cell>
          <cell r="X620" t="str">
            <v>6301036209900004</v>
          </cell>
          <cell r="Y620" t="str">
            <v>910988740736000</v>
          </cell>
          <cell r="Z620" t="str">
            <v>TGH - 21</v>
          </cell>
          <cell r="AA620" t="str">
            <v>1254768669130073</v>
          </cell>
          <cell r="AC620">
            <v>11500</v>
          </cell>
          <cell r="AD620">
            <v>0</v>
          </cell>
        </row>
        <row r="621">
          <cell r="A621" t="str">
            <v>199512072022212005</v>
          </cell>
          <cell r="B621" t="str">
            <v>SITI LUTHFIA RIZQI, S.Pd</v>
          </cell>
          <cell r="C621">
            <v>0</v>
          </cell>
          <cell r="D621">
            <v>1</v>
          </cell>
          <cell r="E621">
            <v>2966500</v>
          </cell>
          <cell r="F621">
            <v>59330</v>
          </cell>
          <cell r="G621">
            <v>0</v>
          </cell>
          <cell r="H621">
            <v>185000</v>
          </cell>
          <cell r="I621">
            <v>3210830</v>
          </cell>
          <cell r="J621">
            <v>0</v>
          </cell>
          <cell r="K621">
            <v>900000</v>
          </cell>
          <cell r="M621">
            <v>250000</v>
          </cell>
          <cell r="N621">
            <v>1150000</v>
          </cell>
          <cell r="O621">
            <v>4360830</v>
          </cell>
          <cell r="P621">
            <v>43608</v>
          </cell>
          <cell r="Q621">
            <v>174432</v>
          </cell>
          <cell r="R621">
            <v>32108</v>
          </cell>
          <cell r="S621">
            <v>128432</v>
          </cell>
          <cell r="T621">
            <v>11500</v>
          </cell>
          <cell r="U621">
            <v>46000</v>
          </cell>
          <cell r="V621" t="str">
            <v>SDN MELAYU 05</v>
          </cell>
          <cell r="W621" t="str">
            <v>0310319034647</v>
          </cell>
          <cell r="X621" t="str">
            <v>6303054712950008</v>
          </cell>
          <cell r="Y621" t="str">
            <v>910910256731000</v>
          </cell>
          <cell r="Z621" t="str">
            <v>TGH - 21</v>
          </cell>
          <cell r="AA621" t="str">
            <v>8539773674130003</v>
          </cell>
          <cell r="AC621">
            <v>11500</v>
          </cell>
          <cell r="AD621">
            <v>0</v>
          </cell>
        </row>
        <row r="622">
          <cell r="A622" t="str">
            <v>199002222022212010</v>
          </cell>
          <cell r="B622" t="str">
            <v>RAHMATTYAH, S.Pd</v>
          </cell>
          <cell r="C622">
            <v>0</v>
          </cell>
          <cell r="D622">
            <v>0</v>
          </cell>
          <cell r="E622">
            <v>2966500</v>
          </cell>
          <cell r="F622">
            <v>0</v>
          </cell>
          <cell r="G622">
            <v>0</v>
          </cell>
          <cell r="H622">
            <v>185000</v>
          </cell>
          <cell r="I622">
            <v>3151500</v>
          </cell>
          <cell r="J622">
            <v>0</v>
          </cell>
          <cell r="K622">
            <v>900000</v>
          </cell>
          <cell r="M622">
            <v>250000</v>
          </cell>
          <cell r="N622">
            <v>1150000</v>
          </cell>
          <cell r="O622">
            <v>4301500</v>
          </cell>
          <cell r="P622">
            <v>43015</v>
          </cell>
          <cell r="Q622">
            <v>172060</v>
          </cell>
          <cell r="R622">
            <v>31515</v>
          </cell>
          <cell r="S622">
            <v>126060</v>
          </cell>
          <cell r="T622">
            <v>11500</v>
          </cell>
          <cell r="U622">
            <v>46000</v>
          </cell>
          <cell r="V622" t="str">
            <v>SDN MELAYU 06</v>
          </cell>
          <cell r="W622" t="str">
            <v>0010301171258</v>
          </cell>
          <cell r="X622" t="str">
            <v>6371036202900007</v>
          </cell>
          <cell r="Y622" t="str">
            <v>940267016731000</v>
          </cell>
          <cell r="Z622" t="str">
            <v>TGH - 22</v>
          </cell>
          <cell r="AA622" t="str">
            <v>2554768669130082</v>
          </cell>
          <cell r="AC622">
            <v>11500</v>
          </cell>
          <cell r="AD622">
            <v>0</v>
          </cell>
        </row>
        <row r="623">
          <cell r="A623" t="str">
            <v>199003302022212008</v>
          </cell>
          <cell r="B623" t="str">
            <v>FATMAWATI, S.Pd</v>
          </cell>
          <cell r="C623">
            <v>0</v>
          </cell>
          <cell r="D623">
            <v>0</v>
          </cell>
          <cell r="E623">
            <v>2966500</v>
          </cell>
          <cell r="F623">
            <v>0</v>
          </cell>
          <cell r="G623">
            <v>0</v>
          </cell>
          <cell r="H623">
            <v>185000</v>
          </cell>
          <cell r="I623">
            <v>3151500</v>
          </cell>
          <cell r="J623">
            <v>0</v>
          </cell>
          <cell r="K623">
            <v>900000</v>
          </cell>
          <cell r="M623">
            <v>250000</v>
          </cell>
          <cell r="N623">
            <v>1150000</v>
          </cell>
          <cell r="O623">
            <v>4301500</v>
          </cell>
          <cell r="P623">
            <v>43015</v>
          </cell>
          <cell r="Q623">
            <v>172060</v>
          </cell>
          <cell r="R623">
            <v>31515</v>
          </cell>
          <cell r="S623">
            <v>126060</v>
          </cell>
          <cell r="T623">
            <v>11500</v>
          </cell>
          <cell r="U623">
            <v>46000</v>
          </cell>
          <cell r="V623" t="str">
            <v>SDN MELAYU 06</v>
          </cell>
          <cell r="W623" t="str">
            <v>0010301404002</v>
          </cell>
          <cell r="X623" t="str">
            <v>6371037003900012</v>
          </cell>
          <cell r="Y623" t="str">
            <v>707552717731000</v>
          </cell>
          <cell r="Z623" t="str">
            <v>TGH - 22</v>
          </cell>
          <cell r="AA623" t="str">
            <v>2662768669130092</v>
          </cell>
          <cell r="AC623">
            <v>11500</v>
          </cell>
          <cell r="AD623">
            <v>0</v>
          </cell>
        </row>
        <row r="624">
          <cell r="A624" t="str">
            <v>199307282022212011</v>
          </cell>
          <cell r="B624" t="str">
            <v>NOOR ULINNA SARI, S.Pd.I</v>
          </cell>
          <cell r="C624">
            <v>1</v>
          </cell>
          <cell r="D624">
            <v>1</v>
          </cell>
          <cell r="E624">
            <v>2966500</v>
          </cell>
          <cell r="F624">
            <v>355980</v>
          </cell>
          <cell r="G624">
            <v>0</v>
          </cell>
          <cell r="H624">
            <v>185000</v>
          </cell>
          <cell r="I624">
            <v>3507480</v>
          </cell>
          <cell r="J624">
            <v>0</v>
          </cell>
          <cell r="K624">
            <v>400000</v>
          </cell>
          <cell r="L624">
            <v>2966500</v>
          </cell>
          <cell r="N624">
            <v>3366500</v>
          </cell>
          <cell r="O624">
            <v>6873980</v>
          </cell>
          <cell r="P624">
            <v>68740</v>
          </cell>
          <cell r="Q624">
            <v>274960</v>
          </cell>
          <cell r="R624">
            <v>35075</v>
          </cell>
          <cell r="S624">
            <v>140300</v>
          </cell>
          <cell r="T624">
            <v>33665</v>
          </cell>
          <cell r="U624">
            <v>134660</v>
          </cell>
          <cell r="V624" t="str">
            <v>SDN MELAYU 06</v>
          </cell>
          <cell r="W624" t="str">
            <v>0010301449902</v>
          </cell>
          <cell r="X624" t="str">
            <v>6371026807930006</v>
          </cell>
          <cell r="Y624" t="str">
            <v>940273279736000</v>
          </cell>
          <cell r="Z624" t="str">
            <v>TGH - 22</v>
          </cell>
          <cell r="AA624" t="str">
            <v>6060771672130013</v>
          </cell>
          <cell r="AC624">
            <v>33665</v>
          </cell>
          <cell r="AD624">
            <v>0</v>
          </cell>
        </row>
        <row r="625">
          <cell r="A625" t="str">
            <v>199410102022212007</v>
          </cell>
          <cell r="B625" t="str">
            <v>YOHANA, S.Pd</v>
          </cell>
          <cell r="C625">
            <v>1</v>
          </cell>
          <cell r="D625">
            <v>1</v>
          </cell>
          <cell r="E625">
            <v>2966500</v>
          </cell>
          <cell r="F625">
            <v>355980</v>
          </cell>
          <cell r="G625">
            <v>0</v>
          </cell>
          <cell r="H625">
            <v>185000</v>
          </cell>
          <cell r="I625">
            <v>3507480</v>
          </cell>
          <cell r="J625">
            <v>0</v>
          </cell>
          <cell r="K625">
            <v>900000</v>
          </cell>
          <cell r="M625">
            <v>250000</v>
          </cell>
          <cell r="N625">
            <v>1150000</v>
          </cell>
          <cell r="O625">
            <v>4657480</v>
          </cell>
          <cell r="P625">
            <v>46575</v>
          </cell>
          <cell r="Q625">
            <v>186300</v>
          </cell>
          <cell r="R625">
            <v>35075</v>
          </cell>
          <cell r="S625">
            <v>140300</v>
          </cell>
          <cell r="T625">
            <v>11500</v>
          </cell>
          <cell r="U625">
            <v>46000</v>
          </cell>
          <cell r="V625" t="str">
            <v>SDN MELAYU 06</v>
          </cell>
          <cell r="W625" t="str">
            <v>0010301170927</v>
          </cell>
          <cell r="X625" t="str">
            <v>6303034710930001</v>
          </cell>
          <cell r="Y625" t="str">
            <v>914694963732000</v>
          </cell>
          <cell r="Z625" t="str">
            <v>TGH - 22</v>
          </cell>
          <cell r="AA625" t="str">
            <v>8342772673130003</v>
          </cell>
          <cell r="AC625">
            <v>11500</v>
          </cell>
          <cell r="AD625">
            <v>0</v>
          </cell>
        </row>
        <row r="626">
          <cell r="A626" t="str">
            <v>199603092022211003</v>
          </cell>
          <cell r="B626" t="str">
            <v>MUHAMMAD RIZKY FATAHILAH, S.Pd</v>
          </cell>
          <cell r="C626">
            <v>0</v>
          </cell>
          <cell r="D626">
            <v>0</v>
          </cell>
          <cell r="E626">
            <v>2966500</v>
          </cell>
          <cell r="F626">
            <v>0</v>
          </cell>
          <cell r="G626">
            <v>0</v>
          </cell>
          <cell r="H626">
            <v>185000</v>
          </cell>
          <cell r="I626">
            <v>3151500</v>
          </cell>
          <cell r="J626">
            <v>0</v>
          </cell>
          <cell r="K626">
            <v>400000</v>
          </cell>
          <cell r="L626">
            <v>2966500</v>
          </cell>
          <cell r="N626">
            <v>3366500</v>
          </cell>
          <cell r="O626">
            <v>6518000</v>
          </cell>
          <cell r="P626">
            <v>65180</v>
          </cell>
          <cell r="Q626">
            <v>260720</v>
          </cell>
          <cell r="R626">
            <v>31515</v>
          </cell>
          <cell r="S626">
            <v>126060</v>
          </cell>
          <cell r="T626">
            <v>33665</v>
          </cell>
          <cell r="U626">
            <v>134660</v>
          </cell>
          <cell r="V626" t="str">
            <v>SDN MELAYU 06</v>
          </cell>
          <cell r="W626" t="str">
            <v>3200587951</v>
          </cell>
          <cell r="X626" t="str">
            <v>6371010903960014</v>
          </cell>
          <cell r="Y626" t="str">
            <v>650254477731000</v>
          </cell>
          <cell r="Z626" t="str">
            <v>TGH - 22</v>
          </cell>
          <cell r="AA626" t="str">
            <v>1641774675130032</v>
          </cell>
          <cell r="AC626">
            <v>33665</v>
          </cell>
          <cell r="AD626">
            <v>0</v>
          </cell>
        </row>
        <row r="627">
          <cell r="A627" t="str">
            <v>198104012022212010</v>
          </cell>
          <cell r="B627" t="str">
            <v>RINI RAHIMAH, S.Pd.</v>
          </cell>
          <cell r="C627">
            <v>1</v>
          </cell>
          <cell r="D627">
            <v>2</v>
          </cell>
          <cell r="E627">
            <v>2966500</v>
          </cell>
          <cell r="F627">
            <v>415310</v>
          </cell>
          <cell r="G627">
            <v>0</v>
          </cell>
          <cell r="H627">
            <v>185000</v>
          </cell>
          <cell r="I627">
            <v>3566810</v>
          </cell>
          <cell r="J627">
            <v>0</v>
          </cell>
          <cell r="K627">
            <v>900000</v>
          </cell>
          <cell r="M627">
            <v>250000</v>
          </cell>
          <cell r="N627">
            <v>1150000</v>
          </cell>
          <cell r="O627">
            <v>4716810</v>
          </cell>
          <cell r="P627">
            <v>47168</v>
          </cell>
          <cell r="Q627">
            <v>188672</v>
          </cell>
          <cell r="R627">
            <v>35668</v>
          </cell>
          <cell r="S627">
            <v>142672</v>
          </cell>
          <cell r="T627">
            <v>11500</v>
          </cell>
          <cell r="U627">
            <v>46000</v>
          </cell>
          <cell r="V627" t="str">
            <v>SDN MELAYU 07</v>
          </cell>
          <cell r="W627" t="str">
            <v>0010301146129</v>
          </cell>
          <cell r="X627" t="str">
            <v>6371054104810007</v>
          </cell>
          <cell r="Y627" t="str">
            <v>167320563731000</v>
          </cell>
          <cell r="Z627" t="str">
            <v>TGH - 23</v>
          </cell>
          <cell r="AA627" t="str">
            <v>0733759661300022</v>
          </cell>
          <cell r="AC627">
            <v>11500</v>
          </cell>
          <cell r="AD627">
            <v>0</v>
          </cell>
        </row>
        <row r="628">
          <cell r="A628" t="str">
            <v>198810302022212005</v>
          </cell>
          <cell r="B628" t="str">
            <v>FAKHRATUL MILLAH, S.Pd</v>
          </cell>
          <cell r="C628">
            <v>1</v>
          </cell>
          <cell r="D628">
            <v>2</v>
          </cell>
          <cell r="E628">
            <v>2966500</v>
          </cell>
          <cell r="F628">
            <v>415310</v>
          </cell>
          <cell r="G628">
            <v>0</v>
          </cell>
          <cell r="H628">
            <v>185000</v>
          </cell>
          <cell r="I628">
            <v>3566810</v>
          </cell>
          <cell r="J628">
            <v>0</v>
          </cell>
          <cell r="K628">
            <v>900000</v>
          </cell>
          <cell r="M628">
            <v>250000</v>
          </cell>
          <cell r="N628">
            <v>1150000</v>
          </cell>
          <cell r="O628">
            <v>4716810</v>
          </cell>
          <cell r="P628">
            <v>47168</v>
          </cell>
          <cell r="Q628">
            <v>188672</v>
          </cell>
          <cell r="R628">
            <v>35668</v>
          </cell>
          <cell r="S628">
            <v>142672</v>
          </cell>
          <cell r="T628">
            <v>11500</v>
          </cell>
          <cell r="U628">
            <v>46000</v>
          </cell>
          <cell r="V628" t="str">
            <v>SDN MELAYU 07</v>
          </cell>
          <cell r="W628" t="str">
            <v>0010301169524</v>
          </cell>
          <cell r="X628" t="str">
            <v>6306017010880002</v>
          </cell>
          <cell r="Y628" t="str">
            <v>844590034731000</v>
          </cell>
          <cell r="Z628" t="str">
            <v>TGH - 23</v>
          </cell>
          <cell r="AA628" t="str">
            <v>7362766667131113</v>
          </cell>
          <cell r="AC628">
            <v>11500</v>
          </cell>
          <cell r="AD628">
            <v>0</v>
          </cell>
        </row>
        <row r="629">
          <cell r="A629" t="str">
            <v>199001062022212009</v>
          </cell>
          <cell r="B629" t="str">
            <v>HENNY RUBIANTI, S.Pd</v>
          </cell>
          <cell r="C629">
            <v>0</v>
          </cell>
          <cell r="D629">
            <v>0</v>
          </cell>
          <cell r="E629">
            <v>2966500</v>
          </cell>
          <cell r="F629">
            <v>0</v>
          </cell>
          <cell r="G629">
            <v>0</v>
          </cell>
          <cell r="H629">
            <v>185000</v>
          </cell>
          <cell r="I629">
            <v>3151500</v>
          </cell>
          <cell r="J629">
            <v>0</v>
          </cell>
          <cell r="K629">
            <v>900000</v>
          </cell>
          <cell r="M629">
            <v>250000</v>
          </cell>
          <cell r="N629">
            <v>1150000</v>
          </cell>
          <cell r="O629">
            <v>4301500</v>
          </cell>
          <cell r="P629">
            <v>43015</v>
          </cell>
          <cell r="Q629">
            <v>172060</v>
          </cell>
          <cell r="R629">
            <v>31515</v>
          </cell>
          <cell r="S629">
            <v>126060</v>
          </cell>
          <cell r="T629">
            <v>11500</v>
          </cell>
          <cell r="U629">
            <v>46000</v>
          </cell>
          <cell r="V629" t="str">
            <v>SDN MELAYU 07</v>
          </cell>
          <cell r="W629" t="str">
            <v>0010301166584</v>
          </cell>
          <cell r="X629" t="str">
            <v>6307014601900001</v>
          </cell>
          <cell r="Y629" t="str">
            <v>845446871733000</v>
          </cell>
          <cell r="Z629" t="str">
            <v>TGH - 23</v>
          </cell>
          <cell r="AA629" t="str">
            <v>8438768669130062</v>
          </cell>
          <cell r="AC629">
            <v>11500</v>
          </cell>
          <cell r="AD629">
            <v>0</v>
          </cell>
        </row>
        <row r="630">
          <cell r="A630" t="str">
            <v>198105122022212017</v>
          </cell>
          <cell r="B630" t="str">
            <v>ERLIYANI, S.Pd</v>
          </cell>
          <cell r="C630">
            <v>0</v>
          </cell>
          <cell r="D630">
            <v>0</v>
          </cell>
          <cell r="E630">
            <v>2966500</v>
          </cell>
          <cell r="F630">
            <v>0</v>
          </cell>
          <cell r="G630">
            <v>0</v>
          </cell>
          <cell r="H630">
            <v>185000</v>
          </cell>
          <cell r="I630">
            <v>3151500</v>
          </cell>
          <cell r="J630">
            <v>0</v>
          </cell>
          <cell r="K630">
            <v>900000</v>
          </cell>
          <cell r="M630">
            <v>250000</v>
          </cell>
          <cell r="N630">
            <v>1150000</v>
          </cell>
          <cell r="O630">
            <v>4301500</v>
          </cell>
          <cell r="P630">
            <v>43015</v>
          </cell>
          <cell r="Q630">
            <v>172060</v>
          </cell>
          <cell r="R630">
            <v>31515</v>
          </cell>
          <cell r="S630">
            <v>126060</v>
          </cell>
          <cell r="T630">
            <v>11500</v>
          </cell>
          <cell r="U630">
            <v>46000</v>
          </cell>
          <cell r="V630" t="str">
            <v>SDN MELAYU 101</v>
          </cell>
          <cell r="W630" t="str">
            <v>0010301169475</v>
          </cell>
          <cell r="X630" t="str">
            <v>6303035205810005</v>
          </cell>
          <cell r="Y630" t="str">
            <v>159449065732000</v>
          </cell>
          <cell r="Z630" t="str">
            <v>TGH - 26</v>
          </cell>
          <cell r="AA630" t="str">
            <v>0844759661300102</v>
          </cell>
          <cell r="AC630">
            <v>11500</v>
          </cell>
          <cell r="AD630">
            <v>0</v>
          </cell>
        </row>
        <row r="631">
          <cell r="A631" t="str">
            <v>199501042022212010</v>
          </cell>
          <cell r="B631" t="str">
            <v>RISA ARIANTI, S.Pd</v>
          </cell>
          <cell r="C631">
            <v>0</v>
          </cell>
          <cell r="D631">
            <v>0</v>
          </cell>
          <cell r="E631">
            <v>2966500</v>
          </cell>
          <cell r="F631">
            <v>0</v>
          </cell>
          <cell r="G631">
            <v>0</v>
          </cell>
          <cell r="H631">
            <v>185000</v>
          </cell>
          <cell r="I631">
            <v>3151500</v>
          </cell>
          <cell r="J631">
            <v>0</v>
          </cell>
          <cell r="K631">
            <v>900000</v>
          </cell>
          <cell r="M631">
            <v>250000</v>
          </cell>
          <cell r="N631">
            <v>1150000</v>
          </cell>
          <cell r="O631">
            <v>4301500</v>
          </cell>
          <cell r="P631">
            <v>43015</v>
          </cell>
          <cell r="Q631">
            <v>172060</v>
          </cell>
          <cell r="R631">
            <v>31515</v>
          </cell>
          <cell r="S631">
            <v>126060</v>
          </cell>
          <cell r="T631">
            <v>11500</v>
          </cell>
          <cell r="U631">
            <v>46000</v>
          </cell>
          <cell r="V631" t="str">
            <v>SDN MELAYU 101</v>
          </cell>
          <cell r="W631" t="str">
            <v>0010301424946</v>
          </cell>
          <cell r="X631" t="str">
            <v>6306024401950001</v>
          </cell>
          <cell r="Y631" t="str">
            <v>911334845731000</v>
          </cell>
          <cell r="Z631" t="str">
            <v>TGH - 26</v>
          </cell>
          <cell r="AA631" t="str">
            <v>6436773674230062</v>
          </cell>
          <cell r="AC631">
            <v>11500</v>
          </cell>
          <cell r="AD631">
            <v>0</v>
          </cell>
        </row>
        <row r="632">
          <cell r="A632" t="str">
            <v>199711012022212003</v>
          </cell>
          <cell r="B632" t="str">
            <v>EKA DWI SAFITRY, S.Pd</v>
          </cell>
          <cell r="C632">
            <v>0</v>
          </cell>
          <cell r="D632">
            <v>0</v>
          </cell>
          <cell r="E632">
            <v>2966500</v>
          </cell>
          <cell r="F632">
            <v>0</v>
          </cell>
          <cell r="G632">
            <v>0</v>
          </cell>
          <cell r="H632">
            <v>185000</v>
          </cell>
          <cell r="I632">
            <v>3151500</v>
          </cell>
          <cell r="J632">
            <v>0</v>
          </cell>
          <cell r="K632">
            <v>900000</v>
          </cell>
          <cell r="M632">
            <v>250000</v>
          </cell>
          <cell r="N632">
            <v>1150000</v>
          </cell>
          <cell r="O632">
            <v>4301500</v>
          </cell>
          <cell r="P632">
            <v>43015</v>
          </cell>
          <cell r="Q632">
            <v>172060</v>
          </cell>
          <cell r="R632">
            <v>31515</v>
          </cell>
          <cell r="S632">
            <v>126060</v>
          </cell>
          <cell r="T632">
            <v>11500</v>
          </cell>
          <cell r="U632">
            <v>46000</v>
          </cell>
          <cell r="V632" t="str">
            <v>SDN MELAYU 101</v>
          </cell>
          <cell r="W632" t="str">
            <v>3200588184</v>
          </cell>
          <cell r="X632" t="str">
            <v>6371044111970004</v>
          </cell>
          <cell r="Y632" t="str">
            <v>416272573731000</v>
          </cell>
          <cell r="Z632" t="str">
            <v>TGH - 26</v>
          </cell>
          <cell r="AA632" t="str">
            <v>7433775676230013</v>
          </cell>
          <cell r="AC632">
            <v>11500</v>
          </cell>
          <cell r="AD632">
            <v>0</v>
          </cell>
        </row>
        <row r="633">
          <cell r="A633" t="str">
            <v>198003312022212005</v>
          </cell>
          <cell r="B633" t="str">
            <v>HALIDAH, S. Pd</v>
          </cell>
          <cell r="C633">
            <v>0</v>
          </cell>
          <cell r="D633">
            <v>1</v>
          </cell>
          <cell r="E633">
            <v>2966500</v>
          </cell>
          <cell r="F633">
            <v>59330</v>
          </cell>
          <cell r="G633">
            <v>0</v>
          </cell>
          <cell r="H633">
            <v>185000</v>
          </cell>
          <cell r="I633">
            <v>3210830</v>
          </cell>
          <cell r="J633">
            <v>0</v>
          </cell>
          <cell r="K633">
            <v>400000</v>
          </cell>
          <cell r="L633">
            <v>2966500</v>
          </cell>
          <cell r="N633">
            <v>3366500</v>
          </cell>
          <cell r="O633">
            <v>6577330</v>
          </cell>
          <cell r="P633">
            <v>65773</v>
          </cell>
          <cell r="Q633">
            <v>263092</v>
          </cell>
          <cell r="R633">
            <v>32108</v>
          </cell>
          <cell r="S633">
            <v>128432</v>
          </cell>
          <cell r="T633">
            <v>33665</v>
          </cell>
          <cell r="U633">
            <v>134660</v>
          </cell>
          <cell r="V633" t="str">
            <v>SDN PASAR LAMA 01</v>
          </cell>
          <cell r="W633" t="str">
            <v>3200511238</v>
          </cell>
          <cell r="X633" t="str">
            <v>6371027103800004</v>
          </cell>
          <cell r="Y633" t="str">
            <v>166153429731000</v>
          </cell>
          <cell r="Z633" t="str">
            <v>TGH - 28</v>
          </cell>
          <cell r="AA633" t="str">
            <v>0663758660300022</v>
          </cell>
          <cell r="AC633">
            <v>33665</v>
          </cell>
          <cell r="AD633">
            <v>0</v>
          </cell>
        </row>
        <row r="634">
          <cell r="A634" t="str">
            <v>198202152022212018</v>
          </cell>
          <cell r="B634" t="str">
            <v>FATMAWATY, S.Pd</v>
          </cell>
          <cell r="C634">
            <v>0</v>
          </cell>
          <cell r="D634">
            <v>0</v>
          </cell>
          <cell r="E634">
            <v>2966500</v>
          </cell>
          <cell r="F634">
            <v>0</v>
          </cell>
          <cell r="G634">
            <v>0</v>
          </cell>
          <cell r="H634">
            <v>185000</v>
          </cell>
          <cell r="I634">
            <v>3151500</v>
          </cell>
          <cell r="J634">
            <v>0</v>
          </cell>
          <cell r="K634">
            <v>900000</v>
          </cell>
          <cell r="M634">
            <v>250000</v>
          </cell>
          <cell r="N634">
            <v>1150000</v>
          </cell>
          <cell r="O634">
            <v>4301500</v>
          </cell>
          <cell r="P634">
            <v>43015</v>
          </cell>
          <cell r="Q634">
            <v>172060</v>
          </cell>
          <cell r="R634">
            <v>31515</v>
          </cell>
          <cell r="S634">
            <v>126060</v>
          </cell>
          <cell r="T634">
            <v>11500</v>
          </cell>
          <cell r="U634">
            <v>46000</v>
          </cell>
          <cell r="V634" t="str">
            <v>SDN PASAR LAMA 01</v>
          </cell>
          <cell r="W634" t="str">
            <v>0010301155917</v>
          </cell>
          <cell r="X634" t="str">
            <v>6371045502820003</v>
          </cell>
          <cell r="Y634" t="str">
            <v>167356989731000</v>
          </cell>
          <cell r="Z634" t="str">
            <v>TGH - 28</v>
          </cell>
          <cell r="AA634" t="str">
            <v>1547760661300142</v>
          </cell>
          <cell r="AC634">
            <v>11500</v>
          </cell>
          <cell r="AD634">
            <v>0</v>
          </cell>
        </row>
        <row r="635">
          <cell r="A635" t="str">
            <v>199208312022212009</v>
          </cell>
          <cell r="B635" t="str">
            <v>DWIMA ANDRIANA PUTRI, S.Pd</v>
          </cell>
          <cell r="C635">
            <v>1</v>
          </cell>
          <cell r="D635">
            <v>0</v>
          </cell>
          <cell r="E635">
            <v>2966500</v>
          </cell>
          <cell r="F635">
            <v>296650</v>
          </cell>
          <cell r="G635">
            <v>0</v>
          </cell>
          <cell r="H635">
            <v>185000</v>
          </cell>
          <cell r="I635">
            <v>3448150</v>
          </cell>
          <cell r="J635">
            <v>0</v>
          </cell>
          <cell r="K635">
            <v>900000</v>
          </cell>
          <cell r="M635">
            <v>250000</v>
          </cell>
          <cell r="N635">
            <v>1150000</v>
          </cell>
          <cell r="O635">
            <v>4598150</v>
          </cell>
          <cell r="P635">
            <v>45982</v>
          </cell>
          <cell r="Q635">
            <v>183928</v>
          </cell>
          <cell r="R635">
            <v>34482</v>
          </cell>
          <cell r="S635">
            <v>137928</v>
          </cell>
          <cell r="T635">
            <v>11500</v>
          </cell>
          <cell r="U635">
            <v>46000</v>
          </cell>
          <cell r="V635" t="str">
            <v>SDN PASAR LAMA 01</v>
          </cell>
          <cell r="W635" t="str">
            <v>0320301011723</v>
          </cell>
          <cell r="X635" t="str">
            <v>6371037108920004</v>
          </cell>
          <cell r="Y635" t="str">
            <v>940194483731000</v>
          </cell>
          <cell r="Z635" t="str">
            <v>TGH - 28</v>
          </cell>
          <cell r="AA635" t="str">
            <v>1163770671130073</v>
          </cell>
          <cell r="AC635">
            <v>11500</v>
          </cell>
          <cell r="AD635">
            <v>0</v>
          </cell>
        </row>
        <row r="636">
          <cell r="A636" t="str">
            <v>199211182022211005</v>
          </cell>
          <cell r="B636" t="str">
            <v>CHANDRA IRAWAN, S.Pd</v>
          </cell>
          <cell r="C636">
            <v>1</v>
          </cell>
          <cell r="D636">
            <v>2</v>
          </cell>
          <cell r="E636">
            <v>2966500</v>
          </cell>
          <cell r="F636">
            <v>415310</v>
          </cell>
          <cell r="G636">
            <v>0</v>
          </cell>
          <cell r="H636">
            <v>185000</v>
          </cell>
          <cell r="I636">
            <v>3566810</v>
          </cell>
          <cell r="J636">
            <v>0</v>
          </cell>
          <cell r="K636">
            <v>900000</v>
          </cell>
          <cell r="M636">
            <v>250000</v>
          </cell>
          <cell r="N636">
            <v>1150000</v>
          </cell>
          <cell r="O636">
            <v>4716810</v>
          </cell>
          <cell r="P636">
            <v>47168</v>
          </cell>
          <cell r="Q636">
            <v>188672</v>
          </cell>
          <cell r="R636">
            <v>35668</v>
          </cell>
          <cell r="S636">
            <v>142672</v>
          </cell>
          <cell r="T636">
            <v>11500</v>
          </cell>
          <cell r="U636">
            <v>46000</v>
          </cell>
          <cell r="V636" t="str">
            <v>SDN PASAR LAMA 01</v>
          </cell>
          <cell r="W636" t="str">
            <v>3200518925</v>
          </cell>
          <cell r="X636" t="str">
            <v>6371041811920005</v>
          </cell>
          <cell r="Y636" t="str">
            <v>840754444731000</v>
          </cell>
          <cell r="Z636" t="str">
            <v>TGH - 28</v>
          </cell>
          <cell r="AA636" t="str">
            <v>0450770671130133</v>
          </cell>
          <cell r="AC636">
            <v>11500</v>
          </cell>
          <cell r="AD636">
            <v>0</v>
          </cell>
        </row>
        <row r="637">
          <cell r="A637" t="str">
            <v>199307182022212007</v>
          </cell>
          <cell r="B637" t="str">
            <v>ADE DWI PUSPITA SARI, S.Pd</v>
          </cell>
          <cell r="C637">
            <v>0</v>
          </cell>
          <cell r="D637">
            <v>0</v>
          </cell>
          <cell r="E637">
            <v>2966500</v>
          </cell>
          <cell r="F637">
            <v>0</v>
          </cell>
          <cell r="G637">
            <v>0</v>
          </cell>
          <cell r="H637">
            <v>185000</v>
          </cell>
          <cell r="I637">
            <v>3151500</v>
          </cell>
          <cell r="J637">
            <v>0</v>
          </cell>
          <cell r="K637">
            <v>400000</v>
          </cell>
          <cell r="L637">
            <v>2966500</v>
          </cell>
          <cell r="N637">
            <v>3366500</v>
          </cell>
          <cell r="O637">
            <v>6518000</v>
          </cell>
          <cell r="P637">
            <v>65180</v>
          </cell>
          <cell r="Q637">
            <v>260720</v>
          </cell>
          <cell r="R637">
            <v>31515</v>
          </cell>
          <cell r="S637">
            <v>126060</v>
          </cell>
          <cell r="T637">
            <v>33665</v>
          </cell>
          <cell r="U637">
            <v>134660</v>
          </cell>
          <cell r="V637" t="str">
            <v>SDN PASAR LAMA 01</v>
          </cell>
          <cell r="W637" t="str">
            <v>0170301054452</v>
          </cell>
          <cell r="X637" t="str">
            <v>6304055807930002</v>
          </cell>
          <cell r="Y637" t="str">
            <v>755977642731000</v>
          </cell>
          <cell r="Z637" t="str">
            <v>TGH - 28</v>
          </cell>
          <cell r="AA637" t="str">
            <v>0050771672130053</v>
          </cell>
          <cell r="AC637">
            <v>33665</v>
          </cell>
          <cell r="AD637">
            <v>0</v>
          </cell>
        </row>
        <row r="638">
          <cell r="A638" t="str">
            <v>199512302022211002</v>
          </cell>
          <cell r="B638" t="str">
            <v>ABDUSSALAM, S.Pd</v>
          </cell>
          <cell r="C638">
            <v>0</v>
          </cell>
          <cell r="D638">
            <v>0</v>
          </cell>
          <cell r="E638">
            <v>2966500</v>
          </cell>
          <cell r="F638">
            <v>0</v>
          </cell>
          <cell r="G638">
            <v>0</v>
          </cell>
          <cell r="H638">
            <v>185000</v>
          </cell>
          <cell r="I638">
            <v>3151500</v>
          </cell>
          <cell r="J638">
            <v>0</v>
          </cell>
          <cell r="K638">
            <v>900000</v>
          </cell>
          <cell r="M638">
            <v>250000</v>
          </cell>
          <cell r="N638">
            <v>1150000</v>
          </cell>
          <cell r="O638">
            <v>4301500</v>
          </cell>
          <cell r="P638">
            <v>43015</v>
          </cell>
          <cell r="Q638">
            <v>172060</v>
          </cell>
          <cell r="R638">
            <v>31515</v>
          </cell>
          <cell r="S638">
            <v>126060</v>
          </cell>
          <cell r="T638">
            <v>11500</v>
          </cell>
          <cell r="U638">
            <v>46000</v>
          </cell>
          <cell r="V638" t="str">
            <v>SDN PASAR LAMA 01</v>
          </cell>
          <cell r="W638" t="str">
            <v>0430319029228</v>
          </cell>
          <cell r="X638" t="str">
            <v>6307033012950001</v>
          </cell>
          <cell r="Y638" t="str">
            <v>940571409733000</v>
          </cell>
          <cell r="Z638" t="str">
            <v>TGH - 28</v>
          </cell>
          <cell r="AA638" t="str">
            <v>3562773674130013</v>
          </cell>
          <cell r="AC638">
            <v>11500</v>
          </cell>
          <cell r="AD638">
            <v>0</v>
          </cell>
        </row>
        <row r="639">
          <cell r="A639" t="str">
            <v>199703102022212003</v>
          </cell>
          <cell r="B639" t="str">
            <v>YOHANA NENES TALIA, S.Pd</v>
          </cell>
          <cell r="C639">
            <v>0</v>
          </cell>
          <cell r="D639">
            <v>0</v>
          </cell>
          <cell r="E639">
            <v>2966500</v>
          </cell>
          <cell r="F639">
            <v>0</v>
          </cell>
          <cell r="G639">
            <v>0</v>
          </cell>
          <cell r="H639">
            <v>185000</v>
          </cell>
          <cell r="I639">
            <v>3151500</v>
          </cell>
          <cell r="J639">
            <v>0</v>
          </cell>
          <cell r="K639">
            <v>900000</v>
          </cell>
          <cell r="M639">
            <v>250000</v>
          </cell>
          <cell r="N639">
            <v>1150000</v>
          </cell>
          <cell r="O639">
            <v>4301500</v>
          </cell>
          <cell r="P639">
            <v>43015</v>
          </cell>
          <cell r="Q639">
            <v>172060</v>
          </cell>
          <cell r="R639">
            <v>31515</v>
          </cell>
          <cell r="S639">
            <v>126060</v>
          </cell>
          <cell r="T639">
            <v>11500</v>
          </cell>
          <cell r="U639">
            <v>46000</v>
          </cell>
          <cell r="V639" t="str">
            <v>SDN PASAR LAMA 01</v>
          </cell>
          <cell r="W639" t="str">
            <v>3200502433</v>
          </cell>
          <cell r="X639" t="str">
            <v>6371045003970005</v>
          </cell>
          <cell r="Y639" t="str">
            <v>650371438731000</v>
          </cell>
          <cell r="Z639" t="str">
            <v>TGH - 28</v>
          </cell>
          <cell r="AA639" t="str">
            <v>8642775676130002</v>
          </cell>
          <cell r="AC639">
            <v>11500</v>
          </cell>
          <cell r="AD639">
            <v>0</v>
          </cell>
        </row>
        <row r="640">
          <cell r="A640" t="str">
            <v>199709052022212003</v>
          </cell>
          <cell r="B640" t="str">
            <v>AINAWATI, S.Pd.</v>
          </cell>
          <cell r="C640">
            <v>0</v>
          </cell>
          <cell r="D640">
            <v>0</v>
          </cell>
          <cell r="E640">
            <v>2966500</v>
          </cell>
          <cell r="F640">
            <v>0</v>
          </cell>
          <cell r="G640">
            <v>0</v>
          </cell>
          <cell r="H640">
            <v>185000</v>
          </cell>
          <cell r="I640">
            <v>3151500</v>
          </cell>
          <cell r="J640">
            <v>0</v>
          </cell>
          <cell r="K640">
            <v>900000</v>
          </cell>
          <cell r="M640">
            <v>250000</v>
          </cell>
          <cell r="N640">
            <v>1150000</v>
          </cell>
          <cell r="O640">
            <v>4301500</v>
          </cell>
          <cell r="P640">
            <v>43015</v>
          </cell>
          <cell r="Q640">
            <v>172060</v>
          </cell>
          <cell r="R640">
            <v>31515</v>
          </cell>
          <cell r="S640">
            <v>126060</v>
          </cell>
          <cell r="T640">
            <v>11500</v>
          </cell>
          <cell r="U640">
            <v>46000</v>
          </cell>
          <cell r="V640" t="str">
            <v>SDN PASAR LAMA 01</v>
          </cell>
          <cell r="W640" t="str">
            <v>0170301054517</v>
          </cell>
          <cell r="X640" t="str">
            <v>6308044509970002</v>
          </cell>
          <cell r="Y640" t="str">
            <v>413080896735000</v>
          </cell>
          <cell r="Z640" t="str">
            <v>TGH - 28</v>
          </cell>
          <cell r="AA640" t="str">
            <v>3237775676130003</v>
          </cell>
          <cell r="AC640">
            <v>11500</v>
          </cell>
          <cell r="AD640">
            <v>0</v>
          </cell>
        </row>
        <row r="641">
          <cell r="A641" t="str">
            <v>198404262022212008</v>
          </cell>
          <cell r="B641" t="str">
            <v>TRI CEMPAKA, S.Pd</v>
          </cell>
          <cell r="C641">
            <v>1</v>
          </cell>
          <cell r="D641">
            <v>2</v>
          </cell>
          <cell r="E641">
            <v>2966500</v>
          </cell>
          <cell r="F641">
            <v>415310</v>
          </cell>
          <cell r="G641">
            <v>0</v>
          </cell>
          <cell r="H641">
            <v>185000</v>
          </cell>
          <cell r="I641">
            <v>3566810</v>
          </cell>
          <cell r="J641">
            <v>0</v>
          </cell>
          <cell r="K641">
            <v>900000</v>
          </cell>
          <cell r="M641">
            <v>250000</v>
          </cell>
          <cell r="N641">
            <v>1150000</v>
          </cell>
          <cell r="O641">
            <v>4716810</v>
          </cell>
          <cell r="P641">
            <v>47168</v>
          </cell>
          <cell r="Q641">
            <v>188672</v>
          </cell>
          <cell r="R641">
            <v>35668</v>
          </cell>
          <cell r="S641">
            <v>142672</v>
          </cell>
          <cell r="T641">
            <v>11500</v>
          </cell>
          <cell r="U641">
            <v>46000</v>
          </cell>
          <cell r="V641" t="str">
            <v>SDN PASAR LAMA 03</v>
          </cell>
          <cell r="W641" t="str">
            <v>0370319009785</v>
          </cell>
          <cell r="X641" t="str">
            <v>6304066604840001</v>
          </cell>
          <cell r="Y641" t="str">
            <v>902622000731000</v>
          </cell>
          <cell r="Z641" t="str">
            <v>TGH - 30</v>
          </cell>
          <cell r="AA641" t="str">
            <v>7758762663130162</v>
          </cell>
          <cell r="AC641">
            <v>11500</v>
          </cell>
          <cell r="AD641">
            <v>0</v>
          </cell>
        </row>
        <row r="642">
          <cell r="A642" t="str">
            <v>198507182022212022</v>
          </cell>
          <cell r="B642" t="str">
            <v>ULFAH PAULINA, S.Pd.</v>
          </cell>
          <cell r="C642">
            <v>0</v>
          </cell>
          <cell r="D642">
            <v>2</v>
          </cell>
          <cell r="E642">
            <v>2966500</v>
          </cell>
          <cell r="F642">
            <v>118660</v>
          </cell>
          <cell r="G642">
            <v>0</v>
          </cell>
          <cell r="H642">
            <v>185000</v>
          </cell>
          <cell r="I642">
            <v>3270160</v>
          </cell>
          <cell r="J642">
            <v>0</v>
          </cell>
          <cell r="K642">
            <v>900000</v>
          </cell>
          <cell r="M642">
            <v>250000</v>
          </cell>
          <cell r="N642">
            <v>1150000</v>
          </cell>
          <cell r="O642">
            <v>4420160</v>
          </cell>
          <cell r="P642">
            <v>44202</v>
          </cell>
          <cell r="Q642">
            <v>176808</v>
          </cell>
          <cell r="R642">
            <v>32702</v>
          </cell>
          <cell r="S642">
            <v>130808</v>
          </cell>
          <cell r="T642">
            <v>11500</v>
          </cell>
          <cell r="U642">
            <v>46000</v>
          </cell>
          <cell r="V642" t="str">
            <v>SDN PASAR LAMA 03</v>
          </cell>
          <cell r="W642" t="str">
            <v>0010301163471</v>
          </cell>
          <cell r="X642" t="str">
            <v>6371035807850009</v>
          </cell>
          <cell r="Y642" t="str">
            <v>159702216731000</v>
          </cell>
          <cell r="Z642" t="str">
            <v>TGH - 30</v>
          </cell>
          <cell r="AA642" t="str">
            <v>1050763664130183</v>
          </cell>
          <cell r="AC642">
            <v>11500</v>
          </cell>
          <cell r="AD642">
            <v>0</v>
          </cell>
        </row>
        <row r="643">
          <cell r="A643" t="str">
            <v>198606172022211007</v>
          </cell>
          <cell r="B643" t="str">
            <v>MUHAMMAD QUSAIRI, S.Pd</v>
          </cell>
          <cell r="C643">
            <v>1</v>
          </cell>
          <cell r="D643">
            <v>1</v>
          </cell>
          <cell r="E643">
            <v>2966500</v>
          </cell>
          <cell r="F643">
            <v>355980</v>
          </cell>
          <cell r="G643">
            <v>0</v>
          </cell>
          <cell r="H643">
            <v>185000</v>
          </cell>
          <cell r="I643">
            <v>3507480</v>
          </cell>
          <cell r="J643">
            <v>0</v>
          </cell>
          <cell r="K643">
            <v>900000</v>
          </cell>
          <cell r="M643">
            <v>250000</v>
          </cell>
          <cell r="N643">
            <v>1150000</v>
          </cell>
          <cell r="O643">
            <v>4657480</v>
          </cell>
          <cell r="P643">
            <v>46575</v>
          </cell>
          <cell r="Q643">
            <v>186300</v>
          </cell>
          <cell r="R643">
            <v>35075</v>
          </cell>
          <cell r="S643">
            <v>140300</v>
          </cell>
          <cell r="T643">
            <v>11500</v>
          </cell>
          <cell r="U643">
            <v>46000</v>
          </cell>
          <cell r="V643" t="str">
            <v>SDN PASAR LAMA 03</v>
          </cell>
          <cell r="W643" t="str">
            <v>0010301405138</v>
          </cell>
          <cell r="X643" t="str">
            <v>6371011706860005</v>
          </cell>
          <cell r="Y643" t="str">
            <v>167387687731000</v>
          </cell>
          <cell r="Z643" t="str">
            <v>TGH - 30</v>
          </cell>
          <cell r="AA643" t="str">
            <v>6949764665130162</v>
          </cell>
          <cell r="AC643">
            <v>11500</v>
          </cell>
          <cell r="AD643">
            <v>0</v>
          </cell>
        </row>
        <row r="644">
          <cell r="A644" t="str">
            <v>199010312022212010</v>
          </cell>
          <cell r="B644" t="str">
            <v>NADIA YANTI, S.Pd</v>
          </cell>
          <cell r="C644">
            <v>0</v>
          </cell>
          <cell r="D644">
            <v>0</v>
          </cell>
          <cell r="E644">
            <v>2966500</v>
          </cell>
          <cell r="F644">
            <v>0</v>
          </cell>
          <cell r="G644">
            <v>0</v>
          </cell>
          <cell r="H644">
            <v>185000</v>
          </cell>
          <cell r="I644">
            <v>3151500</v>
          </cell>
          <cell r="J644">
            <v>0</v>
          </cell>
          <cell r="K644">
            <v>400000</v>
          </cell>
          <cell r="L644">
            <v>2966500</v>
          </cell>
          <cell r="N644">
            <v>3366500</v>
          </cell>
          <cell r="O644">
            <v>6518000</v>
          </cell>
          <cell r="P644">
            <v>65180</v>
          </cell>
          <cell r="Q644">
            <v>260720</v>
          </cell>
          <cell r="R644">
            <v>31515</v>
          </cell>
          <cell r="S644">
            <v>126060</v>
          </cell>
          <cell r="T644">
            <v>33665</v>
          </cell>
          <cell r="U644">
            <v>134660</v>
          </cell>
          <cell r="V644" t="str">
            <v>SDN PASAR LAMA 03</v>
          </cell>
          <cell r="W644" t="str">
            <v>0010301163511</v>
          </cell>
          <cell r="X644" t="str">
            <v>6371057110900005</v>
          </cell>
          <cell r="Y644" t="str">
            <v>669445942731000</v>
          </cell>
          <cell r="Z644" t="str">
            <v>TGH - 30</v>
          </cell>
          <cell r="AA644" t="str">
            <v>1363768669130073</v>
          </cell>
          <cell r="AC644">
            <v>33665</v>
          </cell>
          <cell r="AD644">
            <v>0</v>
          </cell>
        </row>
        <row r="645">
          <cell r="A645" t="str">
            <v>199504202022211004</v>
          </cell>
          <cell r="B645" t="str">
            <v>MUHAMMAD ABDILLAH RAHMAN, S.Pd</v>
          </cell>
          <cell r="C645">
            <v>1</v>
          </cell>
          <cell r="D645">
            <v>0</v>
          </cell>
          <cell r="E645">
            <v>2966500</v>
          </cell>
          <cell r="F645">
            <v>296650</v>
          </cell>
          <cell r="G645">
            <v>0</v>
          </cell>
          <cell r="H645">
            <v>185000</v>
          </cell>
          <cell r="I645">
            <v>3448150</v>
          </cell>
          <cell r="J645">
            <v>0</v>
          </cell>
          <cell r="K645">
            <v>400000</v>
          </cell>
          <cell r="L645">
            <v>2966500</v>
          </cell>
          <cell r="N645">
            <v>3366500</v>
          </cell>
          <cell r="O645">
            <v>6814650</v>
          </cell>
          <cell r="P645">
            <v>68147</v>
          </cell>
          <cell r="Q645">
            <v>272588</v>
          </cell>
          <cell r="R645">
            <v>34482</v>
          </cell>
          <cell r="S645">
            <v>137928</v>
          </cell>
          <cell r="T645">
            <v>33665</v>
          </cell>
          <cell r="U645">
            <v>134660</v>
          </cell>
          <cell r="V645" t="str">
            <v>SDN PASAR LAMA 03</v>
          </cell>
          <cell r="W645" t="str">
            <v>0010301424808</v>
          </cell>
          <cell r="X645" t="str">
            <v>6371052004950004</v>
          </cell>
          <cell r="Y645" t="str">
            <v>902444017736000</v>
          </cell>
          <cell r="Z645" t="str">
            <v>TGH - 30</v>
          </cell>
          <cell r="AA645" t="str">
            <v>0756773674130032</v>
          </cell>
          <cell r="AC645">
            <v>33665</v>
          </cell>
          <cell r="AD645">
            <v>0</v>
          </cell>
        </row>
        <row r="646">
          <cell r="A646" t="str">
            <v>199509282022212002</v>
          </cell>
          <cell r="B646" t="str">
            <v>NURUL LINDA, S.Pd</v>
          </cell>
          <cell r="C646">
            <v>0</v>
          </cell>
          <cell r="D646">
            <v>0</v>
          </cell>
          <cell r="E646">
            <v>2966500</v>
          </cell>
          <cell r="F646">
            <v>0</v>
          </cell>
          <cell r="G646">
            <v>0</v>
          </cell>
          <cell r="H646">
            <v>185000</v>
          </cell>
          <cell r="I646">
            <v>3151500</v>
          </cell>
          <cell r="J646">
            <v>0</v>
          </cell>
          <cell r="K646">
            <v>900000</v>
          </cell>
          <cell r="M646">
            <v>250000</v>
          </cell>
          <cell r="N646">
            <v>1150000</v>
          </cell>
          <cell r="O646">
            <v>4301500</v>
          </cell>
          <cell r="P646">
            <v>43015</v>
          </cell>
          <cell r="Q646">
            <v>172060</v>
          </cell>
          <cell r="R646">
            <v>31515</v>
          </cell>
          <cell r="S646">
            <v>126060</v>
          </cell>
          <cell r="T646">
            <v>11500</v>
          </cell>
          <cell r="U646">
            <v>46000</v>
          </cell>
          <cell r="V646" t="str">
            <v>SDN PASAR LAMA 03</v>
          </cell>
          <cell r="W646" t="str">
            <v>3200587838</v>
          </cell>
          <cell r="X646" t="str">
            <v>6307056809950003</v>
          </cell>
          <cell r="Y646" t="str">
            <v>922906383736000</v>
          </cell>
          <cell r="Z646" t="str">
            <v>TGH - 30</v>
          </cell>
          <cell r="AA646" t="str">
            <v>7260773674230123</v>
          </cell>
          <cell r="AC646">
            <v>11500</v>
          </cell>
          <cell r="AD646">
            <v>0</v>
          </cell>
        </row>
        <row r="647">
          <cell r="A647" t="str">
            <v>199703032022212008</v>
          </cell>
          <cell r="B647" t="str">
            <v>HELALU NAZMI, S.Pd</v>
          </cell>
          <cell r="C647">
            <v>1</v>
          </cell>
          <cell r="D647">
            <v>0</v>
          </cell>
          <cell r="E647">
            <v>2966500</v>
          </cell>
          <cell r="F647">
            <v>296650</v>
          </cell>
          <cell r="G647">
            <v>0</v>
          </cell>
          <cell r="H647">
            <v>185000</v>
          </cell>
          <cell r="I647">
            <v>3448150</v>
          </cell>
          <cell r="J647">
            <v>0</v>
          </cell>
          <cell r="K647">
            <v>900000</v>
          </cell>
          <cell r="M647">
            <v>250000</v>
          </cell>
          <cell r="N647">
            <v>1150000</v>
          </cell>
          <cell r="O647">
            <v>4598150</v>
          </cell>
          <cell r="P647">
            <v>45982</v>
          </cell>
          <cell r="Q647">
            <v>183928</v>
          </cell>
          <cell r="R647">
            <v>34482</v>
          </cell>
          <cell r="S647">
            <v>137928</v>
          </cell>
          <cell r="T647">
            <v>11500</v>
          </cell>
          <cell r="U647">
            <v>46000</v>
          </cell>
          <cell r="V647" t="str">
            <v>SDN PASAR LAMA 03</v>
          </cell>
          <cell r="W647" t="str">
            <v>0010301938273</v>
          </cell>
          <cell r="X647" t="str">
            <v>6304054303970002</v>
          </cell>
          <cell r="Y647" t="str">
            <v>902043678731000</v>
          </cell>
          <cell r="Z647" t="str">
            <v>TGH - 30</v>
          </cell>
          <cell r="AA647" t="str">
            <v>8635775676230062</v>
          </cell>
          <cell r="AC647">
            <v>11500</v>
          </cell>
          <cell r="AD647">
            <v>0</v>
          </cell>
        </row>
        <row r="648">
          <cell r="A648" t="str">
            <v>198502072022211007</v>
          </cell>
          <cell r="B648" t="str">
            <v>AHMAD SYARIF, S.Pd</v>
          </cell>
          <cell r="C648">
            <v>1</v>
          </cell>
          <cell r="D648">
            <v>2</v>
          </cell>
          <cell r="E648">
            <v>2966500</v>
          </cell>
          <cell r="F648">
            <v>415310</v>
          </cell>
          <cell r="G648">
            <v>0</v>
          </cell>
          <cell r="H648">
            <v>185000</v>
          </cell>
          <cell r="I648">
            <v>3566810</v>
          </cell>
          <cell r="J648">
            <v>0</v>
          </cell>
          <cell r="K648">
            <v>900000</v>
          </cell>
          <cell r="M648">
            <v>250000</v>
          </cell>
          <cell r="N648">
            <v>1150000</v>
          </cell>
          <cell r="O648">
            <v>4716810</v>
          </cell>
          <cell r="P648">
            <v>47168</v>
          </cell>
          <cell r="Q648">
            <v>188672</v>
          </cell>
          <cell r="R648">
            <v>35668</v>
          </cell>
          <cell r="S648">
            <v>142672</v>
          </cell>
          <cell r="T648">
            <v>11500</v>
          </cell>
          <cell r="U648">
            <v>46000</v>
          </cell>
          <cell r="V648" t="str">
            <v>SDN PASAR LAMA 06</v>
          </cell>
          <cell r="W648" t="str">
            <v>0010301165261</v>
          </cell>
          <cell r="X648" t="str">
            <v>6371030702850001</v>
          </cell>
          <cell r="Y648" t="str">
            <v>161381660731000</v>
          </cell>
          <cell r="Z648" t="str">
            <v>TGH - 31</v>
          </cell>
          <cell r="AA648" t="str">
            <v>0539763664130182</v>
          </cell>
          <cell r="AC648">
            <v>11500</v>
          </cell>
          <cell r="AD648">
            <v>0</v>
          </cell>
        </row>
        <row r="649">
          <cell r="A649" t="str">
            <v>199212182022212005</v>
          </cell>
          <cell r="B649" t="str">
            <v>NAZWA, S.Pd</v>
          </cell>
          <cell r="C649">
            <v>1</v>
          </cell>
          <cell r="D649">
            <v>1</v>
          </cell>
          <cell r="E649">
            <v>2966500</v>
          </cell>
          <cell r="F649">
            <v>355980</v>
          </cell>
          <cell r="G649">
            <v>0</v>
          </cell>
          <cell r="H649">
            <v>185000</v>
          </cell>
          <cell r="I649">
            <v>3507480</v>
          </cell>
          <cell r="J649">
            <v>0</v>
          </cell>
          <cell r="K649">
            <v>0</v>
          </cell>
          <cell r="M649">
            <v>0</v>
          </cell>
          <cell r="N649">
            <v>0</v>
          </cell>
          <cell r="O649">
            <v>3507480</v>
          </cell>
          <cell r="P649">
            <v>35075</v>
          </cell>
          <cell r="Q649">
            <v>140300</v>
          </cell>
          <cell r="R649">
            <v>35075</v>
          </cell>
          <cell r="S649">
            <v>140300</v>
          </cell>
          <cell r="T649">
            <v>0</v>
          </cell>
          <cell r="U649">
            <v>0</v>
          </cell>
          <cell r="V649" t="str">
            <v>SDN PASAR LAMA 06</v>
          </cell>
          <cell r="W649" t="str">
            <v>0010301163469</v>
          </cell>
          <cell r="X649" t="str">
            <v>6304045812920001</v>
          </cell>
          <cell r="Y649" t="str">
            <v>847572948731000</v>
          </cell>
          <cell r="Z649" t="str">
            <v>TGH - 31</v>
          </cell>
          <cell r="AA649" t="str">
            <v>6550770671130033</v>
          </cell>
          <cell r="AC649">
            <v>11500</v>
          </cell>
          <cell r="AD649">
            <v>-11500</v>
          </cell>
        </row>
        <row r="650">
          <cell r="A650" t="str">
            <v>197407132022212001</v>
          </cell>
          <cell r="B650" t="str">
            <v>LIESDA ARYANTI, S.Sos</v>
          </cell>
          <cell r="C650">
            <v>1</v>
          </cell>
          <cell r="D650">
            <v>2</v>
          </cell>
          <cell r="E650">
            <v>2966500</v>
          </cell>
          <cell r="F650">
            <v>415310</v>
          </cell>
          <cell r="G650">
            <v>0</v>
          </cell>
          <cell r="H650">
            <v>185000</v>
          </cell>
          <cell r="I650">
            <v>3566810</v>
          </cell>
          <cell r="J650">
            <v>0</v>
          </cell>
          <cell r="K650">
            <v>400000</v>
          </cell>
          <cell r="L650">
            <v>2966500</v>
          </cell>
          <cell r="N650">
            <v>3366500</v>
          </cell>
          <cell r="O650">
            <v>6933310</v>
          </cell>
          <cell r="P650">
            <v>69333</v>
          </cell>
          <cell r="Q650">
            <v>277332</v>
          </cell>
          <cell r="R650">
            <v>35668</v>
          </cell>
          <cell r="S650">
            <v>142672</v>
          </cell>
          <cell r="T650">
            <v>33665</v>
          </cell>
          <cell r="U650">
            <v>134660</v>
          </cell>
          <cell r="V650" t="str">
            <v>SDN SEBERANG MESJID 01</v>
          </cell>
          <cell r="W650" t="str">
            <v>3200510468</v>
          </cell>
          <cell r="X650" t="str">
            <v>6371035307740011</v>
          </cell>
          <cell r="Y650" t="str">
            <v>165276270731000</v>
          </cell>
          <cell r="Z650" t="str">
            <v>TGH - 34</v>
          </cell>
          <cell r="AA650" t="str">
            <v>6045752655300003</v>
          </cell>
          <cell r="AC650">
            <v>33665</v>
          </cell>
          <cell r="AD650">
            <v>0</v>
          </cell>
        </row>
        <row r="651">
          <cell r="A651" t="str">
            <v>197605142022212005</v>
          </cell>
          <cell r="B651" t="str">
            <v>HAIRUN NISA, S.Pd</v>
          </cell>
          <cell r="C651">
            <v>1</v>
          </cell>
          <cell r="D651">
            <v>2</v>
          </cell>
          <cell r="E651">
            <v>2966500</v>
          </cell>
          <cell r="F651">
            <v>415310</v>
          </cell>
          <cell r="G651">
            <v>0</v>
          </cell>
          <cell r="H651">
            <v>185000</v>
          </cell>
          <cell r="I651">
            <v>3566810</v>
          </cell>
          <cell r="J651">
            <v>0</v>
          </cell>
          <cell r="K651">
            <v>400000</v>
          </cell>
          <cell r="L651">
            <v>2966500</v>
          </cell>
          <cell r="N651">
            <v>3366500</v>
          </cell>
          <cell r="O651">
            <v>6933310</v>
          </cell>
          <cell r="P651">
            <v>69333</v>
          </cell>
          <cell r="Q651">
            <v>277332</v>
          </cell>
          <cell r="R651">
            <v>35668</v>
          </cell>
          <cell r="S651">
            <v>142672</v>
          </cell>
          <cell r="T651">
            <v>33665</v>
          </cell>
          <cell r="U651">
            <v>134660</v>
          </cell>
          <cell r="V651" t="str">
            <v>SDN SEBERANG MESJID 01</v>
          </cell>
          <cell r="W651" t="str">
            <v>3200510487</v>
          </cell>
          <cell r="X651" t="str">
            <v>6371045405760003</v>
          </cell>
          <cell r="Y651" t="str">
            <v>144857976731000</v>
          </cell>
          <cell r="Z651" t="str">
            <v>TGH - 34</v>
          </cell>
          <cell r="AA651" t="str">
            <v>3846754657300012</v>
          </cell>
          <cell r="AC651">
            <v>33665</v>
          </cell>
          <cell r="AD651">
            <v>0</v>
          </cell>
        </row>
        <row r="652">
          <cell r="A652" t="str">
            <v>198508012022212016</v>
          </cell>
          <cell r="B652" t="str">
            <v>VERAWATI, S.Pd</v>
          </cell>
          <cell r="C652">
            <v>1</v>
          </cell>
          <cell r="D652">
            <v>0</v>
          </cell>
          <cell r="E652">
            <v>2966500</v>
          </cell>
          <cell r="F652">
            <v>296650</v>
          </cell>
          <cell r="G652">
            <v>0</v>
          </cell>
          <cell r="H652">
            <v>185000</v>
          </cell>
          <cell r="I652">
            <v>3448150</v>
          </cell>
          <cell r="J652">
            <v>0</v>
          </cell>
          <cell r="K652">
            <v>400000</v>
          </cell>
          <cell r="L652">
            <v>2966500</v>
          </cell>
          <cell r="N652">
            <v>3366500</v>
          </cell>
          <cell r="O652">
            <v>6814650</v>
          </cell>
          <cell r="P652">
            <v>68147</v>
          </cell>
          <cell r="Q652">
            <v>272588</v>
          </cell>
          <cell r="R652">
            <v>34482</v>
          </cell>
          <cell r="S652">
            <v>137928</v>
          </cell>
          <cell r="T652">
            <v>33665</v>
          </cell>
          <cell r="U652">
            <v>134660</v>
          </cell>
          <cell r="V652" t="str">
            <v>SDN SEBERANG MESJID 01</v>
          </cell>
          <cell r="W652" t="str">
            <v>3200511758</v>
          </cell>
          <cell r="X652" t="str">
            <v>6371024108850007</v>
          </cell>
          <cell r="Y652" t="str">
            <v>667690176731000</v>
          </cell>
          <cell r="Z652" t="str">
            <v>TGH - 34</v>
          </cell>
          <cell r="AA652" t="str">
            <v>2133763664130153</v>
          </cell>
          <cell r="AC652">
            <v>33665</v>
          </cell>
          <cell r="AD652">
            <v>0</v>
          </cell>
        </row>
        <row r="653">
          <cell r="A653" t="str">
            <v>199102072022212008</v>
          </cell>
          <cell r="B653" t="str">
            <v>NUNIK MUAMARAH, S.Pd</v>
          </cell>
          <cell r="C653">
            <v>0</v>
          </cell>
          <cell r="D653">
            <v>0</v>
          </cell>
          <cell r="E653">
            <v>2966500</v>
          </cell>
          <cell r="F653">
            <v>0</v>
          </cell>
          <cell r="G653">
            <v>0</v>
          </cell>
          <cell r="H653">
            <v>185000</v>
          </cell>
          <cell r="I653">
            <v>3151500</v>
          </cell>
          <cell r="J653">
            <v>0</v>
          </cell>
          <cell r="K653">
            <v>400000</v>
          </cell>
          <cell r="L653">
            <v>2966500</v>
          </cell>
          <cell r="N653">
            <v>3366500</v>
          </cell>
          <cell r="O653">
            <v>6518000</v>
          </cell>
          <cell r="P653">
            <v>65180</v>
          </cell>
          <cell r="Q653">
            <v>260720</v>
          </cell>
          <cell r="R653">
            <v>31515</v>
          </cell>
          <cell r="S653">
            <v>126060</v>
          </cell>
          <cell r="T653">
            <v>33665</v>
          </cell>
          <cell r="U653">
            <v>134660</v>
          </cell>
          <cell r="V653" t="str">
            <v>SDN SEBERANG MESJID 01</v>
          </cell>
          <cell r="W653" t="str">
            <v>3200502484</v>
          </cell>
          <cell r="X653" t="str">
            <v>6371014702910005</v>
          </cell>
          <cell r="Y653" t="str">
            <v>719335804731000</v>
          </cell>
          <cell r="Z653" t="str">
            <v>TGH - 34</v>
          </cell>
          <cell r="AA653" t="str">
            <v>8539769670230192</v>
          </cell>
          <cell r="AC653">
            <v>33665</v>
          </cell>
          <cell r="AD653">
            <v>0</v>
          </cell>
        </row>
        <row r="654">
          <cell r="A654" t="str">
            <v>199206082022212006</v>
          </cell>
          <cell r="B654" t="str">
            <v>HAFIZAH, S.Pd</v>
          </cell>
          <cell r="C654">
            <v>0</v>
          </cell>
          <cell r="D654">
            <v>0</v>
          </cell>
          <cell r="E654">
            <v>2966500</v>
          </cell>
          <cell r="F654">
            <v>0</v>
          </cell>
          <cell r="G654">
            <v>0</v>
          </cell>
          <cell r="H654">
            <v>185000</v>
          </cell>
          <cell r="I654">
            <v>3151500</v>
          </cell>
          <cell r="J654">
            <v>0</v>
          </cell>
          <cell r="K654">
            <v>400000</v>
          </cell>
          <cell r="L654">
            <v>2966500</v>
          </cell>
          <cell r="N654">
            <v>3366500</v>
          </cell>
          <cell r="O654">
            <v>6518000</v>
          </cell>
          <cell r="P654">
            <v>65180</v>
          </cell>
          <cell r="Q654">
            <v>260720</v>
          </cell>
          <cell r="R654">
            <v>31515</v>
          </cell>
          <cell r="S654">
            <v>126060</v>
          </cell>
          <cell r="T654">
            <v>33665</v>
          </cell>
          <cell r="U654">
            <v>134660</v>
          </cell>
          <cell r="V654" t="str">
            <v>SDN SEBERANG MESJID 01</v>
          </cell>
          <cell r="W654" t="str">
            <v>0010301171406</v>
          </cell>
          <cell r="X654" t="str">
            <v>6308104806920002</v>
          </cell>
          <cell r="Y654" t="str">
            <v>846221042735000</v>
          </cell>
          <cell r="Z654" t="str">
            <v>TGH - 34</v>
          </cell>
          <cell r="AA654" t="str">
            <v>4940770671130022</v>
          </cell>
          <cell r="AC654">
            <v>33665</v>
          </cell>
          <cell r="AD654">
            <v>0</v>
          </cell>
        </row>
        <row r="655">
          <cell r="A655" t="str">
            <v>199403232022212006</v>
          </cell>
          <cell r="B655" t="str">
            <v>RINA FITRIAH, S.Pd.</v>
          </cell>
          <cell r="C655">
            <v>0</v>
          </cell>
          <cell r="D655">
            <v>0</v>
          </cell>
          <cell r="E655">
            <v>2966500</v>
          </cell>
          <cell r="F655">
            <v>0</v>
          </cell>
          <cell r="G655">
            <v>0</v>
          </cell>
          <cell r="H655">
            <v>185000</v>
          </cell>
          <cell r="I655">
            <v>3151500</v>
          </cell>
          <cell r="J655">
            <v>0</v>
          </cell>
          <cell r="K655">
            <v>400000</v>
          </cell>
          <cell r="L655">
            <v>2966500</v>
          </cell>
          <cell r="N655">
            <v>3366500</v>
          </cell>
          <cell r="O655">
            <v>6518000</v>
          </cell>
          <cell r="P655">
            <v>65180</v>
          </cell>
          <cell r="Q655">
            <v>260720</v>
          </cell>
          <cell r="R655">
            <v>31515</v>
          </cell>
          <cell r="S655">
            <v>126060</v>
          </cell>
          <cell r="T655">
            <v>33665</v>
          </cell>
          <cell r="U655">
            <v>134660</v>
          </cell>
          <cell r="V655" t="str">
            <v>SDN SEBERANG MESJID 01</v>
          </cell>
          <cell r="W655" t="str">
            <v>0010301404595</v>
          </cell>
          <cell r="X655" t="str">
            <v>6371046303940004</v>
          </cell>
          <cell r="Y655" t="str">
            <v>843852583731000</v>
          </cell>
          <cell r="Z655" t="str">
            <v>TGH - 34</v>
          </cell>
          <cell r="AA655" t="str">
            <v>0655772673130092</v>
          </cell>
          <cell r="AC655">
            <v>33665</v>
          </cell>
          <cell r="AD655">
            <v>0</v>
          </cell>
        </row>
        <row r="656">
          <cell r="A656" t="str">
            <v>199406142022212009</v>
          </cell>
          <cell r="B656" t="str">
            <v>PUTRI AYU FATIMAH, S.Pd</v>
          </cell>
          <cell r="C656">
            <v>1</v>
          </cell>
          <cell r="D656">
            <v>1</v>
          </cell>
          <cell r="E656">
            <v>2966500</v>
          </cell>
          <cell r="F656">
            <v>355980</v>
          </cell>
          <cell r="G656">
            <v>0</v>
          </cell>
          <cell r="H656">
            <v>185000</v>
          </cell>
          <cell r="I656">
            <v>3507480</v>
          </cell>
          <cell r="J656">
            <v>0</v>
          </cell>
          <cell r="K656">
            <v>900000</v>
          </cell>
          <cell r="M656">
            <v>250000</v>
          </cell>
          <cell r="N656">
            <v>1150000</v>
          </cell>
          <cell r="O656">
            <v>4657480</v>
          </cell>
          <cell r="P656">
            <v>46575</v>
          </cell>
          <cell r="Q656">
            <v>186300</v>
          </cell>
          <cell r="R656">
            <v>35075</v>
          </cell>
          <cell r="S656">
            <v>140300</v>
          </cell>
          <cell r="T656">
            <v>11500</v>
          </cell>
          <cell r="U656">
            <v>46000</v>
          </cell>
          <cell r="V656" t="str">
            <v>SDN SEBERANG MESJID 01</v>
          </cell>
          <cell r="W656" t="str">
            <v>0010301423878</v>
          </cell>
          <cell r="X656" t="str">
            <v>6303025406940003</v>
          </cell>
          <cell r="Y656" t="str">
            <v>940540735732000</v>
          </cell>
          <cell r="Z656" t="str">
            <v>TGH - 34</v>
          </cell>
          <cell r="AA656" t="str">
            <v>6946772673130002</v>
          </cell>
          <cell r="AC656">
            <v>11500</v>
          </cell>
          <cell r="AD656">
            <v>0</v>
          </cell>
        </row>
        <row r="657">
          <cell r="A657" t="str">
            <v>199407062022212004</v>
          </cell>
          <cell r="B657" t="str">
            <v>ERMILA MUTIA, S.Pd</v>
          </cell>
          <cell r="C657">
            <v>1</v>
          </cell>
          <cell r="D657">
            <v>1</v>
          </cell>
          <cell r="E657">
            <v>2966500</v>
          </cell>
          <cell r="F657">
            <v>355980</v>
          </cell>
          <cell r="G657">
            <v>0</v>
          </cell>
          <cell r="H657">
            <v>185000</v>
          </cell>
          <cell r="I657">
            <v>3507480</v>
          </cell>
          <cell r="J657">
            <v>0</v>
          </cell>
          <cell r="K657">
            <v>900000</v>
          </cell>
          <cell r="M657">
            <v>250000</v>
          </cell>
          <cell r="N657">
            <v>1150000</v>
          </cell>
          <cell r="O657">
            <v>4657480</v>
          </cell>
          <cell r="P657">
            <v>46575</v>
          </cell>
          <cell r="Q657">
            <v>186300</v>
          </cell>
          <cell r="R657">
            <v>35075</v>
          </cell>
          <cell r="S657">
            <v>140300</v>
          </cell>
          <cell r="T657">
            <v>11500</v>
          </cell>
          <cell r="U657">
            <v>46000</v>
          </cell>
          <cell r="V657" t="str">
            <v>SDN SEBERANG MESJID 01</v>
          </cell>
          <cell r="W657" t="str">
            <v>3200502271</v>
          </cell>
          <cell r="X657" t="str">
            <v>6371034607940009</v>
          </cell>
          <cell r="Y657" t="str">
            <v>827660275731000</v>
          </cell>
          <cell r="Z657" t="str">
            <v>TGH - 34</v>
          </cell>
          <cell r="AA657" t="str">
            <v>2038772673230193</v>
          </cell>
          <cell r="AC657">
            <v>11500</v>
          </cell>
          <cell r="AD657">
            <v>0</v>
          </cell>
        </row>
        <row r="658">
          <cell r="A658" t="str">
            <v>199409262022212006</v>
          </cell>
          <cell r="B658" t="str">
            <v>DEWI AMBARWATI CIPTAANESA, S.Pd</v>
          </cell>
          <cell r="C658">
            <v>1</v>
          </cell>
          <cell r="D658">
            <v>1</v>
          </cell>
          <cell r="E658">
            <v>2966500</v>
          </cell>
          <cell r="F658">
            <v>355980</v>
          </cell>
          <cell r="G658">
            <v>0</v>
          </cell>
          <cell r="H658">
            <v>185000</v>
          </cell>
          <cell r="I658">
            <v>3507480</v>
          </cell>
          <cell r="J658">
            <v>0</v>
          </cell>
          <cell r="K658">
            <v>900000</v>
          </cell>
          <cell r="M658">
            <v>250000</v>
          </cell>
          <cell r="N658">
            <v>1150000</v>
          </cell>
          <cell r="O658">
            <v>4657480</v>
          </cell>
          <cell r="P658">
            <v>46575</v>
          </cell>
          <cell r="Q658">
            <v>186300</v>
          </cell>
          <cell r="R658">
            <v>35075</v>
          </cell>
          <cell r="S658">
            <v>140300</v>
          </cell>
          <cell r="T658">
            <v>11500</v>
          </cell>
          <cell r="U658">
            <v>46000</v>
          </cell>
          <cell r="V658" t="str">
            <v>SDN SEBERANG MESJID 01</v>
          </cell>
          <cell r="W658" t="str">
            <v>3200587967</v>
          </cell>
          <cell r="X658" t="str">
            <v>6371016609940001</v>
          </cell>
          <cell r="Y658" t="str">
            <v>650218571731000</v>
          </cell>
          <cell r="Z658" t="str">
            <v>TGH - 34</v>
          </cell>
          <cell r="AA658" t="str">
            <v>4258772673230163</v>
          </cell>
          <cell r="AC658">
            <v>11500</v>
          </cell>
          <cell r="AD658">
            <v>0</v>
          </cell>
        </row>
        <row r="659">
          <cell r="A659" t="str">
            <v>199410272022212007</v>
          </cell>
          <cell r="B659" t="str">
            <v>RIMA AULIA, S.Pd</v>
          </cell>
          <cell r="C659">
            <v>0</v>
          </cell>
          <cell r="D659">
            <v>1</v>
          </cell>
          <cell r="E659">
            <v>2966500</v>
          </cell>
          <cell r="F659">
            <v>59330</v>
          </cell>
          <cell r="G659">
            <v>0</v>
          </cell>
          <cell r="H659">
            <v>185000</v>
          </cell>
          <cell r="I659">
            <v>3210830</v>
          </cell>
          <cell r="J659">
            <v>0</v>
          </cell>
          <cell r="K659">
            <v>900000</v>
          </cell>
          <cell r="M659">
            <v>250000</v>
          </cell>
          <cell r="N659">
            <v>1150000</v>
          </cell>
          <cell r="O659">
            <v>4360830</v>
          </cell>
          <cell r="P659">
            <v>43608</v>
          </cell>
          <cell r="Q659">
            <v>174432</v>
          </cell>
          <cell r="R659">
            <v>32108</v>
          </cell>
          <cell r="S659">
            <v>128432</v>
          </cell>
          <cell r="T659">
            <v>11500</v>
          </cell>
          <cell r="U659">
            <v>46000</v>
          </cell>
          <cell r="V659" t="str">
            <v>SDN SEBERANG MESJID 01</v>
          </cell>
          <cell r="W659" t="str">
            <v>0010301471795</v>
          </cell>
          <cell r="X659" t="str">
            <v>6371036710940007</v>
          </cell>
          <cell r="Y659" t="str">
            <v>940221161731000</v>
          </cell>
          <cell r="Z659" t="str">
            <v>TGH - 34</v>
          </cell>
          <cell r="AA659" t="str">
            <v>4359772673130063</v>
          </cell>
          <cell r="AC659">
            <v>11500</v>
          </cell>
          <cell r="AD659">
            <v>0</v>
          </cell>
        </row>
        <row r="660">
          <cell r="A660" t="str">
            <v>199609172022211002</v>
          </cell>
          <cell r="B660" t="str">
            <v>MUHAMMAD NASIR, S.Pd</v>
          </cell>
          <cell r="C660">
            <v>0</v>
          </cell>
          <cell r="D660">
            <v>0</v>
          </cell>
          <cell r="E660">
            <v>2966500</v>
          </cell>
          <cell r="F660">
            <v>0</v>
          </cell>
          <cell r="G660">
            <v>0</v>
          </cell>
          <cell r="H660">
            <v>185000</v>
          </cell>
          <cell r="I660">
            <v>3151500</v>
          </cell>
          <cell r="J660">
            <v>0</v>
          </cell>
          <cell r="K660">
            <v>400000</v>
          </cell>
          <cell r="L660">
            <v>2966500</v>
          </cell>
          <cell r="N660">
            <v>3366500</v>
          </cell>
          <cell r="O660">
            <v>6518000</v>
          </cell>
          <cell r="P660">
            <v>65180</v>
          </cell>
          <cell r="Q660">
            <v>260720</v>
          </cell>
          <cell r="R660">
            <v>31515</v>
          </cell>
          <cell r="S660">
            <v>126060</v>
          </cell>
          <cell r="T660">
            <v>33665</v>
          </cell>
          <cell r="U660">
            <v>134660</v>
          </cell>
          <cell r="V660" t="str">
            <v>SDN SEBERANG MESJID 01</v>
          </cell>
          <cell r="W660" t="str">
            <v>2000000957</v>
          </cell>
          <cell r="X660" t="str">
            <v>6371041709960002</v>
          </cell>
          <cell r="Y660" t="str">
            <v>650559982731000</v>
          </cell>
          <cell r="Z660" t="str">
            <v>TGH - 34</v>
          </cell>
          <cell r="AA660" t="str">
            <v>1249774675130063</v>
          </cell>
          <cell r="AC660">
            <v>33665</v>
          </cell>
          <cell r="AD660">
            <v>0</v>
          </cell>
        </row>
        <row r="661">
          <cell r="A661" t="str">
            <v>199705092022212004</v>
          </cell>
          <cell r="B661" t="str">
            <v>MEISY RISTY VIJAYITA, S.Pd</v>
          </cell>
          <cell r="C661">
            <v>0</v>
          </cell>
          <cell r="D661">
            <v>0</v>
          </cell>
          <cell r="E661">
            <v>2966500</v>
          </cell>
          <cell r="F661">
            <v>0</v>
          </cell>
          <cell r="G661">
            <v>0</v>
          </cell>
          <cell r="H661">
            <v>185000</v>
          </cell>
          <cell r="I661">
            <v>3151500</v>
          </cell>
          <cell r="J661">
            <v>0</v>
          </cell>
          <cell r="K661">
            <v>900000</v>
          </cell>
          <cell r="M661">
            <v>250000</v>
          </cell>
          <cell r="N661">
            <v>1150000</v>
          </cell>
          <cell r="O661">
            <v>4301500</v>
          </cell>
          <cell r="P661">
            <v>43015</v>
          </cell>
          <cell r="Q661">
            <v>172060</v>
          </cell>
          <cell r="R661">
            <v>31515</v>
          </cell>
          <cell r="S661">
            <v>126060</v>
          </cell>
          <cell r="T661">
            <v>11500</v>
          </cell>
          <cell r="U661">
            <v>46000</v>
          </cell>
          <cell r="V661" t="str">
            <v>SDN SEBERANG MESJID 01</v>
          </cell>
          <cell r="W661" t="str">
            <v>3200587994</v>
          </cell>
          <cell r="X661" t="str">
            <v>6371044905970007</v>
          </cell>
          <cell r="Y661" t="str">
            <v>650391048731000</v>
          </cell>
          <cell r="Z661" t="str">
            <v>TGH - 34</v>
          </cell>
          <cell r="AA661" t="str">
            <v>8841775676130002</v>
          </cell>
          <cell r="AC661">
            <v>11500</v>
          </cell>
          <cell r="AD661">
            <v>0</v>
          </cell>
        </row>
        <row r="662">
          <cell r="A662" t="str">
            <v>199807312022212001</v>
          </cell>
          <cell r="B662" t="str">
            <v>MITA YULIA PRADITYA RACHMAN, S.Pd</v>
          </cell>
          <cell r="C662">
            <v>0</v>
          </cell>
          <cell r="D662">
            <v>0</v>
          </cell>
          <cell r="E662">
            <v>2966500</v>
          </cell>
          <cell r="F662">
            <v>0</v>
          </cell>
          <cell r="G662">
            <v>0</v>
          </cell>
          <cell r="H662">
            <v>185000</v>
          </cell>
          <cell r="I662">
            <v>3151500</v>
          </cell>
          <cell r="J662">
            <v>0</v>
          </cell>
          <cell r="K662">
            <v>900000</v>
          </cell>
          <cell r="M662">
            <v>250000</v>
          </cell>
          <cell r="N662">
            <v>1150000</v>
          </cell>
          <cell r="O662">
            <v>4301500</v>
          </cell>
          <cell r="P662">
            <v>43015</v>
          </cell>
          <cell r="Q662">
            <v>172060</v>
          </cell>
          <cell r="R662">
            <v>31515</v>
          </cell>
          <cell r="S662">
            <v>126060</v>
          </cell>
          <cell r="T662">
            <v>11500</v>
          </cell>
          <cell r="U662">
            <v>46000</v>
          </cell>
          <cell r="V662" t="str">
            <v>SDN SEBERANG MESJID 01</v>
          </cell>
          <cell r="W662" t="str">
            <v>3200532731</v>
          </cell>
          <cell r="X662" t="str">
            <v>6371057107980008</v>
          </cell>
          <cell r="Y662" t="str">
            <v>650974652731000</v>
          </cell>
          <cell r="Z662" t="str">
            <v>TGH - 34</v>
          </cell>
          <cell r="AA662" t="str">
            <v>1063776677230013</v>
          </cell>
          <cell r="AC662">
            <v>11500</v>
          </cell>
          <cell r="AD662">
            <v>0</v>
          </cell>
        </row>
        <row r="663">
          <cell r="A663" t="str">
            <v>199812312022212002</v>
          </cell>
          <cell r="B663" t="str">
            <v>NADIA RAMADHANA, S.Pd.</v>
          </cell>
          <cell r="C663">
            <v>0</v>
          </cell>
          <cell r="D663">
            <v>0</v>
          </cell>
          <cell r="E663">
            <v>2966500</v>
          </cell>
          <cell r="F663">
            <v>0</v>
          </cell>
          <cell r="G663">
            <v>0</v>
          </cell>
          <cell r="H663">
            <v>185000</v>
          </cell>
          <cell r="I663">
            <v>3151500</v>
          </cell>
          <cell r="J663">
            <v>0</v>
          </cell>
          <cell r="K663">
            <v>900000</v>
          </cell>
          <cell r="M663">
            <v>250000</v>
          </cell>
          <cell r="N663">
            <v>1150000</v>
          </cell>
          <cell r="O663">
            <v>4301500</v>
          </cell>
          <cell r="P663">
            <v>43015</v>
          </cell>
          <cell r="Q663">
            <v>172060</v>
          </cell>
          <cell r="R663">
            <v>31515</v>
          </cell>
          <cell r="S663">
            <v>126060</v>
          </cell>
          <cell r="T663">
            <v>11500</v>
          </cell>
          <cell r="U663">
            <v>46000</v>
          </cell>
          <cell r="V663" t="str">
            <v>SDN SEBERANG MESJID 01</v>
          </cell>
          <cell r="W663" t="str">
            <v>3200587878</v>
          </cell>
          <cell r="X663" t="str">
            <v>6371047112980008</v>
          </cell>
          <cell r="Y663" t="str">
            <v>962467601731000</v>
          </cell>
          <cell r="Z663" t="str">
            <v>TGH - 34</v>
          </cell>
          <cell r="AA663" t="str">
            <v>2563776677230023</v>
          </cell>
          <cell r="AC663">
            <v>11500</v>
          </cell>
          <cell r="AD663">
            <v>0</v>
          </cell>
        </row>
        <row r="664">
          <cell r="A664" t="str">
            <v>197312012022212003</v>
          </cell>
          <cell r="B664" t="str">
            <v>ENDANG HARYATI, S.Pd</v>
          </cell>
          <cell r="C664">
            <v>1</v>
          </cell>
          <cell r="D664">
            <v>2</v>
          </cell>
          <cell r="E664">
            <v>2966500</v>
          </cell>
          <cell r="F664">
            <v>415310</v>
          </cell>
          <cell r="G664">
            <v>0</v>
          </cell>
          <cell r="H664">
            <v>185000</v>
          </cell>
          <cell r="I664">
            <v>3566810</v>
          </cell>
          <cell r="J664">
            <v>0</v>
          </cell>
          <cell r="K664">
            <v>400000</v>
          </cell>
          <cell r="L664">
            <v>2966500</v>
          </cell>
          <cell r="N664">
            <v>3366500</v>
          </cell>
          <cell r="O664">
            <v>6933310</v>
          </cell>
          <cell r="P664">
            <v>69333</v>
          </cell>
          <cell r="Q664">
            <v>277332</v>
          </cell>
          <cell r="R664">
            <v>35668</v>
          </cell>
          <cell r="S664">
            <v>142672</v>
          </cell>
          <cell r="T664">
            <v>33665</v>
          </cell>
          <cell r="U664">
            <v>134660</v>
          </cell>
          <cell r="V664" t="str">
            <v>SDN SEBERANG MESJID 05</v>
          </cell>
          <cell r="W664" t="str">
            <v>3200511866</v>
          </cell>
          <cell r="X664" t="str">
            <v>6371044112730005</v>
          </cell>
          <cell r="Y664" t="str">
            <v>159750462731000</v>
          </cell>
          <cell r="Z664" t="str">
            <v>TGH - 38</v>
          </cell>
          <cell r="AA664" t="str">
            <v>2444751653300042</v>
          </cell>
          <cell r="AC664">
            <v>33665</v>
          </cell>
          <cell r="AD664">
            <v>0</v>
          </cell>
        </row>
        <row r="665">
          <cell r="A665" t="str">
            <v>198709292022212008</v>
          </cell>
          <cell r="B665" t="str">
            <v>DIAN DAHAYATI, S.Pd</v>
          </cell>
          <cell r="C665">
            <v>1</v>
          </cell>
          <cell r="D665">
            <v>2</v>
          </cell>
          <cell r="E665">
            <v>2966500</v>
          </cell>
          <cell r="F665">
            <v>415310</v>
          </cell>
          <cell r="G665">
            <v>0</v>
          </cell>
          <cell r="H665">
            <v>185000</v>
          </cell>
          <cell r="I665">
            <v>3566810</v>
          </cell>
          <cell r="J665">
            <v>0</v>
          </cell>
          <cell r="K665">
            <v>900000</v>
          </cell>
          <cell r="M665">
            <v>250000</v>
          </cell>
          <cell r="N665">
            <v>1150000</v>
          </cell>
          <cell r="O665">
            <v>4716810</v>
          </cell>
          <cell r="P665">
            <v>47168</v>
          </cell>
          <cell r="Q665">
            <v>188672</v>
          </cell>
          <cell r="R665">
            <v>35668</v>
          </cell>
          <cell r="S665">
            <v>142672</v>
          </cell>
          <cell r="T665">
            <v>11500</v>
          </cell>
          <cell r="U665">
            <v>46000</v>
          </cell>
          <cell r="V665" t="str">
            <v>SDN SEBERANG MESJID 05</v>
          </cell>
          <cell r="W665" t="str">
            <v>0010301405316</v>
          </cell>
          <cell r="X665" t="str">
            <v>6371026909870006</v>
          </cell>
          <cell r="Y665" t="str">
            <v>158290122731000</v>
          </cell>
          <cell r="Z665" t="str">
            <v>TGH - 38</v>
          </cell>
          <cell r="AA665" t="str">
            <v>4261765666300033</v>
          </cell>
          <cell r="AC665">
            <v>11500</v>
          </cell>
          <cell r="AD665">
            <v>0</v>
          </cell>
        </row>
        <row r="666">
          <cell r="A666" t="str">
            <v>199202012022212004</v>
          </cell>
          <cell r="B666" t="str">
            <v>FIRA FIRMANNILA, S.Pd</v>
          </cell>
          <cell r="C666">
            <v>1</v>
          </cell>
          <cell r="D666">
            <v>1</v>
          </cell>
          <cell r="E666">
            <v>2966500</v>
          </cell>
          <cell r="F666">
            <v>355980</v>
          </cell>
          <cell r="G666">
            <v>0</v>
          </cell>
          <cell r="H666">
            <v>185000</v>
          </cell>
          <cell r="I666">
            <v>3507480</v>
          </cell>
          <cell r="J666">
            <v>0</v>
          </cell>
          <cell r="K666">
            <v>900000</v>
          </cell>
          <cell r="M666">
            <v>250000</v>
          </cell>
          <cell r="N666">
            <v>1150000</v>
          </cell>
          <cell r="O666">
            <v>4657480</v>
          </cell>
          <cell r="P666">
            <v>46575</v>
          </cell>
          <cell r="Q666">
            <v>186300</v>
          </cell>
          <cell r="R666">
            <v>35075</v>
          </cell>
          <cell r="S666">
            <v>140300</v>
          </cell>
          <cell r="T666">
            <v>11500</v>
          </cell>
          <cell r="U666">
            <v>46000</v>
          </cell>
          <cell r="V666" t="str">
            <v>SDN SEBERANG MESJID 05</v>
          </cell>
          <cell r="W666" t="str">
            <v>0010301405225</v>
          </cell>
          <cell r="X666" t="str">
            <v>6371054102920005</v>
          </cell>
          <cell r="Y666" t="str">
            <v>937294106736000</v>
          </cell>
          <cell r="Z666" t="str">
            <v>TGH - 38</v>
          </cell>
          <cell r="AA666" t="str">
            <v>2533770671130072</v>
          </cell>
          <cell r="AC666">
            <v>11500</v>
          </cell>
          <cell r="AD666">
            <v>0</v>
          </cell>
        </row>
        <row r="667">
          <cell r="A667" t="str">
            <v>199206192022212010</v>
          </cell>
          <cell r="B667" t="str">
            <v>RATIH MARYANTI, S.Pd.</v>
          </cell>
          <cell r="C667">
            <v>1</v>
          </cell>
          <cell r="D667">
            <v>1</v>
          </cell>
          <cell r="E667">
            <v>2966500</v>
          </cell>
          <cell r="F667">
            <v>355980</v>
          </cell>
          <cell r="G667">
            <v>0</v>
          </cell>
          <cell r="H667">
            <v>185000</v>
          </cell>
          <cell r="I667">
            <v>3507480</v>
          </cell>
          <cell r="J667">
            <v>0</v>
          </cell>
          <cell r="K667">
            <v>400000</v>
          </cell>
          <cell r="L667">
            <v>2966500</v>
          </cell>
          <cell r="N667">
            <v>3366500</v>
          </cell>
          <cell r="O667">
            <v>6873980</v>
          </cell>
          <cell r="P667">
            <v>68740</v>
          </cell>
          <cell r="Q667">
            <v>274960</v>
          </cell>
          <cell r="R667">
            <v>35075</v>
          </cell>
          <cell r="S667">
            <v>140300</v>
          </cell>
          <cell r="T667">
            <v>33665</v>
          </cell>
          <cell r="U667">
            <v>134660</v>
          </cell>
          <cell r="V667" t="str">
            <v>SDN SEBERANG MESJID 05</v>
          </cell>
          <cell r="W667" t="str">
            <v>0180306056214</v>
          </cell>
          <cell r="X667" t="str">
            <v>6303045906920002</v>
          </cell>
          <cell r="Y667" t="str">
            <v>809370000732000</v>
          </cell>
          <cell r="Z667" t="str">
            <v>TGH - 38</v>
          </cell>
          <cell r="AA667" t="str">
            <v>7951770671130032</v>
          </cell>
          <cell r="AC667">
            <v>33665</v>
          </cell>
          <cell r="AD667">
            <v>0</v>
          </cell>
        </row>
        <row r="668">
          <cell r="A668" t="str">
            <v>199603112022212002</v>
          </cell>
          <cell r="B668" t="str">
            <v>ARISTA CIPTANINGRUM, S.Pd</v>
          </cell>
          <cell r="C668">
            <v>1</v>
          </cell>
          <cell r="D668">
            <v>0</v>
          </cell>
          <cell r="E668">
            <v>2966500</v>
          </cell>
          <cell r="F668">
            <v>296650</v>
          </cell>
          <cell r="G668">
            <v>0</v>
          </cell>
          <cell r="H668">
            <v>185000</v>
          </cell>
          <cell r="I668">
            <v>3448150</v>
          </cell>
          <cell r="J668">
            <v>0</v>
          </cell>
          <cell r="K668">
            <v>900000</v>
          </cell>
          <cell r="M668">
            <v>250000</v>
          </cell>
          <cell r="N668">
            <v>1150000</v>
          </cell>
          <cell r="O668">
            <v>4598150</v>
          </cell>
          <cell r="P668">
            <v>45982</v>
          </cell>
          <cell r="Q668">
            <v>183928</v>
          </cell>
          <cell r="R668">
            <v>34482</v>
          </cell>
          <cell r="S668">
            <v>137928</v>
          </cell>
          <cell r="T668">
            <v>11500</v>
          </cell>
          <cell r="U668">
            <v>46000</v>
          </cell>
          <cell r="V668" t="str">
            <v>SDN SEBERANG MESJID 05</v>
          </cell>
          <cell r="W668" t="str">
            <v>3200587889</v>
          </cell>
          <cell r="X668" t="str">
            <v>3510045103960004</v>
          </cell>
          <cell r="Y668" t="str">
            <v>941289290731000</v>
          </cell>
          <cell r="Z668" t="str">
            <v>TGH - 38</v>
          </cell>
          <cell r="AA668" t="str">
            <v>8643774675230062</v>
          </cell>
          <cell r="AC668">
            <v>11500</v>
          </cell>
          <cell r="AD668">
            <v>0</v>
          </cell>
        </row>
        <row r="669">
          <cell r="A669" t="str">
            <v>197507162022212003</v>
          </cell>
          <cell r="B669" t="str">
            <v>RAHMI HAMDAYANI, SE</v>
          </cell>
          <cell r="C669">
            <v>0</v>
          </cell>
          <cell r="D669">
            <v>0</v>
          </cell>
          <cell r="E669">
            <v>2966500</v>
          </cell>
          <cell r="F669">
            <v>0</v>
          </cell>
          <cell r="G669">
            <v>0</v>
          </cell>
          <cell r="H669">
            <v>185000</v>
          </cell>
          <cell r="I669">
            <v>3151500</v>
          </cell>
          <cell r="J669">
            <v>0</v>
          </cell>
          <cell r="K669">
            <v>900000</v>
          </cell>
          <cell r="M669">
            <v>250000</v>
          </cell>
          <cell r="N669">
            <v>1150000</v>
          </cell>
          <cell r="O669">
            <v>4301500</v>
          </cell>
          <cell r="P669">
            <v>43015</v>
          </cell>
          <cell r="Q669">
            <v>172060</v>
          </cell>
          <cell r="R669">
            <v>31515</v>
          </cell>
          <cell r="S669">
            <v>126060</v>
          </cell>
          <cell r="T669">
            <v>11500</v>
          </cell>
          <cell r="U669">
            <v>46000</v>
          </cell>
          <cell r="V669" t="str">
            <v>SDN TELUK DALAM 01</v>
          </cell>
          <cell r="W669" t="str">
            <v>0010301146318</v>
          </cell>
          <cell r="X669" t="str">
            <v>6371045607750003</v>
          </cell>
          <cell r="Y669" t="str">
            <v>156180390731000</v>
          </cell>
          <cell r="Z669" t="str">
            <v>TGH - 40</v>
          </cell>
          <cell r="AA669" t="str">
            <v>4048753654300043</v>
          </cell>
          <cell r="AC669">
            <v>11500</v>
          </cell>
          <cell r="AD669">
            <v>0</v>
          </cell>
        </row>
        <row r="670">
          <cell r="A670" t="str">
            <v>198501072022212022</v>
          </cell>
          <cell r="B670" t="str">
            <v>IMA NURLIANI, S.Pd</v>
          </cell>
          <cell r="C670">
            <v>1</v>
          </cell>
          <cell r="D670">
            <v>2</v>
          </cell>
          <cell r="E670">
            <v>2966500</v>
          </cell>
          <cell r="F670">
            <v>415310</v>
          </cell>
          <cell r="G670">
            <v>0</v>
          </cell>
          <cell r="H670">
            <v>185000</v>
          </cell>
          <cell r="I670">
            <v>3566810</v>
          </cell>
          <cell r="J670">
            <v>0</v>
          </cell>
          <cell r="K670">
            <v>900000</v>
          </cell>
          <cell r="M670">
            <v>250000</v>
          </cell>
          <cell r="N670">
            <v>1150000</v>
          </cell>
          <cell r="O670">
            <v>4716810</v>
          </cell>
          <cell r="P670">
            <v>47168</v>
          </cell>
          <cell r="Q670">
            <v>188672</v>
          </cell>
          <cell r="R670">
            <v>35668</v>
          </cell>
          <cell r="S670">
            <v>142672</v>
          </cell>
          <cell r="T670">
            <v>11500</v>
          </cell>
          <cell r="U670">
            <v>46000</v>
          </cell>
          <cell r="V670" t="str">
            <v>SDN TELUK DALAM 01</v>
          </cell>
          <cell r="W670" t="str">
            <v>0010301167545</v>
          </cell>
          <cell r="X670" t="str">
            <v>6371044701855000</v>
          </cell>
          <cell r="Y670" t="str">
            <v>164555153731000</v>
          </cell>
          <cell r="Z670" t="str">
            <v>TGH - 40</v>
          </cell>
          <cell r="AA670" t="str">
            <v>6439763664210132</v>
          </cell>
          <cell r="AC670">
            <v>11500</v>
          </cell>
          <cell r="AD670">
            <v>0</v>
          </cell>
        </row>
        <row r="671">
          <cell r="A671" t="str">
            <v>198806152022212009</v>
          </cell>
          <cell r="B671" t="str">
            <v>FITRIYAH, S.Pd</v>
          </cell>
          <cell r="C671">
            <v>1</v>
          </cell>
          <cell r="D671">
            <v>1</v>
          </cell>
          <cell r="E671">
            <v>2966500</v>
          </cell>
          <cell r="F671">
            <v>355980</v>
          </cell>
          <cell r="G671">
            <v>0</v>
          </cell>
          <cell r="H671">
            <v>185000</v>
          </cell>
          <cell r="I671">
            <v>3507480</v>
          </cell>
          <cell r="J671">
            <v>0</v>
          </cell>
          <cell r="K671">
            <v>900000</v>
          </cell>
          <cell r="M671">
            <v>250000</v>
          </cell>
          <cell r="N671">
            <v>1150000</v>
          </cell>
          <cell r="O671">
            <v>4657480</v>
          </cell>
          <cell r="P671">
            <v>46575</v>
          </cell>
          <cell r="Q671">
            <v>186300</v>
          </cell>
          <cell r="R671">
            <v>35075</v>
          </cell>
          <cell r="S671">
            <v>140300</v>
          </cell>
          <cell r="T671">
            <v>11500</v>
          </cell>
          <cell r="U671">
            <v>46000</v>
          </cell>
          <cell r="V671" t="str">
            <v>SDN TELUK DALAM 01</v>
          </cell>
          <cell r="W671" t="str">
            <v>0010301165234</v>
          </cell>
          <cell r="X671" t="str">
            <v>6308035506880001</v>
          </cell>
          <cell r="Y671" t="str">
            <v>844576934731000</v>
          </cell>
          <cell r="Z671" t="str">
            <v>TGH - 40</v>
          </cell>
          <cell r="AA671" t="str">
            <v>8947766667130202</v>
          </cell>
          <cell r="AC671">
            <v>11500</v>
          </cell>
          <cell r="AD671">
            <v>0</v>
          </cell>
        </row>
        <row r="672">
          <cell r="A672" t="str">
            <v>199110222022212010</v>
          </cell>
          <cell r="B672" t="str">
            <v>MIRNA SARI, S.Pd</v>
          </cell>
          <cell r="C672">
            <v>0</v>
          </cell>
          <cell r="D672">
            <v>0</v>
          </cell>
          <cell r="E672">
            <v>2966500</v>
          </cell>
          <cell r="F672">
            <v>0</v>
          </cell>
          <cell r="G672">
            <v>0</v>
          </cell>
          <cell r="H672">
            <v>185000</v>
          </cell>
          <cell r="I672">
            <v>3151500</v>
          </cell>
          <cell r="J672">
            <v>0</v>
          </cell>
          <cell r="K672">
            <v>900000</v>
          </cell>
          <cell r="M672">
            <v>250000</v>
          </cell>
          <cell r="N672">
            <v>1150000</v>
          </cell>
          <cell r="O672">
            <v>4301500</v>
          </cell>
          <cell r="P672">
            <v>43015</v>
          </cell>
          <cell r="Q672">
            <v>172060</v>
          </cell>
          <cell r="R672">
            <v>31515</v>
          </cell>
          <cell r="S672">
            <v>126060</v>
          </cell>
          <cell r="T672">
            <v>11500</v>
          </cell>
          <cell r="U672">
            <v>46000</v>
          </cell>
          <cell r="V672" t="str">
            <v>SDN TELUK DALAM 01</v>
          </cell>
          <cell r="W672" t="str">
            <v>0370319018458</v>
          </cell>
          <cell r="X672" t="str">
            <v>6371056210910005</v>
          </cell>
          <cell r="Y672" t="str">
            <v>842039604731000</v>
          </cell>
          <cell r="Z672" t="str">
            <v>TGH - 40</v>
          </cell>
          <cell r="AA672" t="str">
            <v>8354769670130103</v>
          </cell>
          <cell r="AC672">
            <v>11500</v>
          </cell>
          <cell r="AD672">
            <v>0</v>
          </cell>
        </row>
        <row r="673">
          <cell r="A673" t="str">
            <v>197209172022212002</v>
          </cell>
          <cell r="B673" t="str">
            <v>SARIPAH JAMILAH, S.Pd</v>
          </cell>
          <cell r="C673">
            <v>1</v>
          </cell>
          <cell r="D673">
            <v>1</v>
          </cell>
          <cell r="E673">
            <v>2966500</v>
          </cell>
          <cell r="F673">
            <v>355980</v>
          </cell>
          <cell r="G673">
            <v>0</v>
          </cell>
          <cell r="H673">
            <v>185000</v>
          </cell>
          <cell r="I673">
            <v>3507480</v>
          </cell>
          <cell r="J673">
            <v>0</v>
          </cell>
          <cell r="K673">
            <v>400000</v>
          </cell>
          <cell r="L673">
            <v>2966500</v>
          </cell>
          <cell r="N673">
            <v>3366500</v>
          </cell>
          <cell r="O673">
            <v>6873980</v>
          </cell>
          <cell r="P673">
            <v>68740</v>
          </cell>
          <cell r="Q673">
            <v>274960</v>
          </cell>
          <cell r="R673">
            <v>35075</v>
          </cell>
          <cell r="S673">
            <v>140300</v>
          </cell>
          <cell r="T673">
            <v>33665</v>
          </cell>
          <cell r="U673">
            <v>134660</v>
          </cell>
          <cell r="V673" t="str">
            <v>SDN TELUK DALAM 03</v>
          </cell>
          <cell r="W673" t="str">
            <v>3200515349</v>
          </cell>
          <cell r="X673" t="str">
            <v>6371015709720010</v>
          </cell>
          <cell r="Y673" t="str">
            <v>158161885731000</v>
          </cell>
          <cell r="Z673" t="str">
            <v>TGH - 42</v>
          </cell>
          <cell r="AA673" t="str">
            <v>5249750652300043</v>
          </cell>
          <cell r="AC673">
            <v>33665</v>
          </cell>
          <cell r="AD673">
            <v>0</v>
          </cell>
        </row>
        <row r="674">
          <cell r="A674" t="str">
            <v>197512062022211003</v>
          </cell>
          <cell r="B674" t="str">
            <v>MULYADI S, S.Pd</v>
          </cell>
          <cell r="C674">
            <v>1</v>
          </cell>
          <cell r="D674">
            <v>2</v>
          </cell>
          <cell r="E674">
            <v>2966500</v>
          </cell>
          <cell r="F674">
            <v>415310</v>
          </cell>
          <cell r="G674">
            <v>0</v>
          </cell>
          <cell r="H674">
            <v>185000</v>
          </cell>
          <cell r="I674">
            <v>3566810</v>
          </cell>
          <cell r="J674">
            <v>0</v>
          </cell>
          <cell r="K674">
            <v>900000</v>
          </cell>
          <cell r="M674">
            <v>250000</v>
          </cell>
          <cell r="N674">
            <v>1150000</v>
          </cell>
          <cell r="O674">
            <v>4716810</v>
          </cell>
          <cell r="P674">
            <v>47168</v>
          </cell>
          <cell r="Q674">
            <v>188672</v>
          </cell>
          <cell r="R674">
            <v>35668</v>
          </cell>
          <cell r="S674">
            <v>142672</v>
          </cell>
          <cell r="T674">
            <v>11500</v>
          </cell>
          <cell r="U674">
            <v>46000</v>
          </cell>
          <cell r="V674" t="str">
            <v>SDN TELUK DALAM 03</v>
          </cell>
          <cell r="W674" t="str">
            <v>3200514326</v>
          </cell>
          <cell r="X674" t="str">
            <v>6371050612750007</v>
          </cell>
          <cell r="Y674" t="str">
            <v>158507780731000</v>
          </cell>
          <cell r="Z674" t="str">
            <v>TGH - 42</v>
          </cell>
          <cell r="AA674" t="str">
            <v>1538753655120003</v>
          </cell>
          <cell r="AC674">
            <v>11500</v>
          </cell>
          <cell r="AD674">
            <v>0</v>
          </cell>
        </row>
        <row r="675">
          <cell r="A675" t="str">
            <v>198112022022212008</v>
          </cell>
          <cell r="B675" t="str">
            <v>HENNY SAFRIANTI, S.Pd</v>
          </cell>
          <cell r="C675">
            <v>1</v>
          </cell>
          <cell r="D675">
            <v>1</v>
          </cell>
          <cell r="E675">
            <v>2966500</v>
          </cell>
          <cell r="F675">
            <v>355980</v>
          </cell>
          <cell r="G675">
            <v>0</v>
          </cell>
          <cell r="H675">
            <v>185000</v>
          </cell>
          <cell r="I675">
            <v>3507480</v>
          </cell>
          <cell r="J675">
            <v>0</v>
          </cell>
          <cell r="K675">
            <v>900000</v>
          </cell>
          <cell r="M675">
            <v>250000</v>
          </cell>
          <cell r="N675">
            <v>1150000</v>
          </cell>
          <cell r="O675">
            <v>4657480</v>
          </cell>
          <cell r="P675">
            <v>46575</v>
          </cell>
          <cell r="Q675">
            <v>186300</v>
          </cell>
          <cell r="R675">
            <v>35075</v>
          </cell>
          <cell r="S675">
            <v>140300</v>
          </cell>
          <cell r="T675">
            <v>11500</v>
          </cell>
          <cell r="U675">
            <v>46000</v>
          </cell>
          <cell r="V675" t="str">
            <v>SDN TELUK DALAM 03</v>
          </cell>
          <cell r="W675" t="str">
            <v>0010301166533</v>
          </cell>
          <cell r="X675" t="str">
            <v>6371044212810006</v>
          </cell>
          <cell r="Y675" t="str">
            <v>779606250731000</v>
          </cell>
          <cell r="Z675" t="str">
            <v>TGH - 42</v>
          </cell>
          <cell r="AA675" t="str">
            <v>2534759662300023</v>
          </cell>
          <cell r="AC675">
            <v>11500</v>
          </cell>
          <cell r="AD675">
            <v>0</v>
          </cell>
        </row>
        <row r="676">
          <cell r="A676" t="str">
            <v>198304242022212016</v>
          </cell>
          <cell r="B676" t="str">
            <v>NORLAILA NAJEMI, S.Pd</v>
          </cell>
          <cell r="C676">
            <v>0</v>
          </cell>
          <cell r="D676">
            <v>0</v>
          </cell>
          <cell r="E676">
            <v>2966500</v>
          </cell>
          <cell r="F676">
            <v>0</v>
          </cell>
          <cell r="G676">
            <v>0</v>
          </cell>
          <cell r="H676">
            <v>185000</v>
          </cell>
          <cell r="I676">
            <v>3151500</v>
          </cell>
          <cell r="J676">
            <v>0</v>
          </cell>
          <cell r="K676">
            <v>900000</v>
          </cell>
          <cell r="M676">
            <v>250000</v>
          </cell>
          <cell r="N676">
            <v>1150000</v>
          </cell>
          <cell r="O676">
            <v>4301500</v>
          </cell>
          <cell r="P676">
            <v>43015</v>
          </cell>
          <cell r="Q676">
            <v>172060</v>
          </cell>
          <cell r="R676">
            <v>31515</v>
          </cell>
          <cell r="S676">
            <v>126060</v>
          </cell>
          <cell r="T676">
            <v>11500</v>
          </cell>
          <cell r="U676">
            <v>46000</v>
          </cell>
          <cell r="V676" t="str">
            <v>SDN TELUK DALAM 03</v>
          </cell>
          <cell r="W676" t="str">
            <v>0010301161667</v>
          </cell>
          <cell r="X676" t="str">
            <v>6371036404830013</v>
          </cell>
          <cell r="Y676" t="str">
            <v>167321132731000</v>
          </cell>
          <cell r="Z676" t="str">
            <v>TGH - 42</v>
          </cell>
          <cell r="AA676" t="str">
            <v>4756761663300082</v>
          </cell>
          <cell r="AC676">
            <v>11500</v>
          </cell>
          <cell r="AD676">
            <v>0</v>
          </cell>
        </row>
        <row r="677">
          <cell r="A677" t="str">
            <v>198710112022212008</v>
          </cell>
          <cell r="B677" t="str">
            <v>NOOR MALIA OLPAH, S.Pd</v>
          </cell>
          <cell r="C677">
            <v>0</v>
          </cell>
          <cell r="D677">
            <v>0</v>
          </cell>
          <cell r="E677">
            <v>2966500</v>
          </cell>
          <cell r="F677">
            <v>0</v>
          </cell>
          <cell r="G677">
            <v>0</v>
          </cell>
          <cell r="H677">
            <v>185000</v>
          </cell>
          <cell r="I677">
            <v>3151500</v>
          </cell>
          <cell r="J677">
            <v>0</v>
          </cell>
          <cell r="K677">
            <v>900000</v>
          </cell>
          <cell r="M677">
            <v>250000</v>
          </cell>
          <cell r="N677">
            <v>1150000</v>
          </cell>
          <cell r="O677">
            <v>4301500</v>
          </cell>
          <cell r="P677">
            <v>43015</v>
          </cell>
          <cell r="Q677">
            <v>172060</v>
          </cell>
          <cell r="R677">
            <v>31515</v>
          </cell>
          <cell r="S677">
            <v>126060</v>
          </cell>
          <cell r="T677">
            <v>11500</v>
          </cell>
          <cell r="U677">
            <v>46000</v>
          </cell>
          <cell r="V677" t="str">
            <v>SDN TELUK DALAM 03</v>
          </cell>
          <cell r="W677" t="str">
            <v>3200511653</v>
          </cell>
          <cell r="X677" t="str">
            <v>6371055110870008</v>
          </cell>
          <cell r="Y677" t="str">
            <v>664024866731000</v>
          </cell>
          <cell r="Z677" t="str">
            <v>TGH - 42</v>
          </cell>
          <cell r="AA677" t="str">
            <v>1343765666230223</v>
          </cell>
          <cell r="AC677">
            <v>11500</v>
          </cell>
          <cell r="AD677">
            <v>0</v>
          </cell>
        </row>
        <row r="678">
          <cell r="A678" t="str">
            <v>198810192022211005</v>
          </cell>
          <cell r="B678" t="str">
            <v>M. ARDIAN, S.Pd</v>
          </cell>
          <cell r="C678">
            <v>1</v>
          </cell>
          <cell r="D678">
            <v>2</v>
          </cell>
          <cell r="E678">
            <v>2966500</v>
          </cell>
          <cell r="F678">
            <v>415310</v>
          </cell>
          <cell r="G678">
            <v>0</v>
          </cell>
          <cell r="H678">
            <v>185000</v>
          </cell>
          <cell r="I678">
            <v>3566810</v>
          </cell>
          <cell r="J678">
            <v>0</v>
          </cell>
          <cell r="K678">
            <v>400000</v>
          </cell>
          <cell r="L678">
            <v>2966500</v>
          </cell>
          <cell r="N678">
            <v>3366500</v>
          </cell>
          <cell r="O678">
            <v>6933310</v>
          </cell>
          <cell r="P678">
            <v>69333</v>
          </cell>
          <cell r="Q678">
            <v>277332</v>
          </cell>
          <cell r="R678">
            <v>35668</v>
          </cell>
          <cell r="S678">
            <v>142672</v>
          </cell>
          <cell r="T678">
            <v>33665</v>
          </cell>
          <cell r="U678">
            <v>134660</v>
          </cell>
          <cell r="V678" t="str">
            <v>SDN TELUK DALAM 03</v>
          </cell>
          <cell r="W678" t="str">
            <v>0010301162419</v>
          </cell>
          <cell r="X678" t="str">
            <v>6303021910880001</v>
          </cell>
          <cell r="Y678" t="str">
            <v>843178526731000</v>
          </cell>
          <cell r="Z678" t="str">
            <v>TGH - 42</v>
          </cell>
          <cell r="AA678" t="str">
            <v>1351766668130073</v>
          </cell>
          <cell r="AC678">
            <v>33665</v>
          </cell>
          <cell r="AD678">
            <v>0</v>
          </cell>
        </row>
        <row r="679">
          <cell r="A679" t="str">
            <v>199307112022212011</v>
          </cell>
          <cell r="B679" t="str">
            <v>MARINA MAHARANI, S.Pd</v>
          </cell>
          <cell r="C679">
            <v>1</v>
          </cell>
          <cell r="D679">
            <v>1</v>
          </cell>
          <cell r="E679">
            <v>2966500</v>
          </cell>
          <cell r="F679">
            <v>355980</v>
          </cell>
          <cell r="G679">
            <v>0</v>
          </cell>
          <cell r="H679">
            <v>185000</v>
          </cell>
          <cell r="I679">
            <v>3507480</v>
          </cell>
          <cell r="J679">
            <v>0</v>
          </cell>
          <cell r="K679">
            <v>400000</v>
          </cell>
          <cell r="L679">
            <v>2966500</v>
          </cell>
          <cell r="N679">
            <v>3366500</v>
          </cell>
          <cell r="O679">
            <v>6873980</v>
          </cell>
          <cell r="P679">
            <v>68740</v>
          </cell>
          <cell r="Q679">
            <v>274960</v>
          </cell>
          <cell r="R679">
            <v>35075</v>
          </cell>
          <cell r="S679">
            <v>140300</v>
          </cell>
          <cell r="T679">
            <v>33665</v>
          </cell>
          <cell r="U679">
            <v>134660</v>
          </cell>
          <cell r="V679" t="str">
            <v>SDN TELUK DALAM 03</v>
          </cell>
          <cell r="W679" t="str">
            <v>0010301178182</v>
          </cell>
          <cell r="X679" t="str">
            <v>6371035107930005</v>
          </cell>
          <cell r="Y679" t="str">
            <v>844165886731000</v>
          </cell>
          <cell r="Z679" t="str">
            <v>TGH - 42</v>
          </cell>
          <cell r="AA679" t="str">
            <v>5043771672130013</v>
          </cell>
          <cell r="AC679">
            <v>33665</v>
          </cell>
          <cell r="AD679">
            <v>0</v>
          </cell>
        </row>
        <row r="680">
          <cell r="A680" t="str">
            <v>199402182022212005</v>
          </cell>
          <cell r="B680" t="str">
            <v>FITRIA RAKHMADHANI, S.Pd</v>
          </cell>
          <cell r="C680">
            <v>0</v>
          </cell>
          <cell r="D680">
            <v>0</v>
          </cell>
          <cell r="E680">
            <v>2966500</v>
          </cell>
          <cell r="F680">
            <v>0</v>
          </cell>
          <cell r="G680">
            <v>0</v>
          </cell>
          <cell r="H680">
            <v>185000</v>
          </cell>
          <cell r="I680">
            <v>3151500</v>
          </cell>
          <cell r="J680">
            <v>0</v>
          </cell>
          <cell r="K680">
            <v>900000</v>
          </cell>
          <cell r="M680">
            <v>250000</v>
          </cell>
          <cell r="N680">
            <v>1150000</v>
          </cell>
          <cell r="O680">
            <v>4301500</v>
          </cell>
          <cell r="P680">
            <v>43015</v>
          </cell>
          <cell r="Q680">
            <v>172060</v>
          </cell>
          <cell r="R680">
            <v>31515</v>
          </cell>
          <cell r="S680">
            <v>126060</v>
          </cell>
          <cell r="T680">
            <v>11500</v>
          </cell>
          <cell r="U680">
            <v>46000</v>
          </cell>
          <cell r="V680" t="str">
            <v>SDN TELUK DALAM 03</v>
          </cell>
          <cell r="W680" t="str">
            <v>2000076328</v>
          </cell>
          <cell r="X680" t="str">
            <v>6371035802940007</v>
          </cell>
          <cell r="Y680" t="str">
            <v>940187859731000</v>
          </cell>
          <cell r="Z680" t="str">
            <v>TGH - 42</v>
          </cell>
          <cell r="AA680" t="str">
            <v>7550772672130002</v>
          </cell>
          <cell r="AC680">
            <v>11500</v>
          </cell>
          <cell r="AD680">
            <v>0</v>
          </cell>
        </row>
        <row r="681">
          <cell r="A681" t="str">
            <v>197610202022212004</v>
          </cell>
          <cell r="B681" t="str">
            <v>KHURIA ESTI YANTI KHARIROH, S.Pd.SD</v>
          </cell>
          <cell r="C681">
            <v>1</v>
          </cell>
          <cell r="D681">
            <v>0</v>
          </cell>
          <cell r="E681">
            <v>2966500</v>
          </cell>
          <cell r="F681">
            <v>296650</v>
          </cell>
          <cell r="G681">
            <v>0</v>
          </cell>
          <cell r="H681">
            <v>185000</v>
          </cell>
          <cell r="I681">
            <v>3448150</v>
          </cell>
          <cell r="J681">
            <v>0</v>
          </cell>
          <cell r="K681">
            <v>900000</v>
          </cell>
          <cell r="M681">
            <v>250000</v>
          </cell>
          <cell r="N681">
            <v>1150000</v>
          </cell>
          <cell r="O681">
            <v>4598150</v>
          </cell>
          <cell r="P681">
            <v>45982</v>
          </cell>
          <cell r="Q681">
            <v>183928</v>
          </cell>
          <cell r="R681">
            <v>34482</v>
          </cell>
          <cell r="S681">
            <v>137928</v>
          </cell>
          <cell r="T681">
            <v>11500</v>
          </cell>
          <cell r="U681">
            <v>46000</v>
          </cell>
          <cell r="V681" t="str">
            <v>SDN TELUK DALAM 06</v>
          </cell>
          <cell r="W681" t="str">
            <v>0010301162212</v>
          </cell>
          <cell r="X681" t="str">
            <v>6302046010760002</v>
          </cell>
          <cell r="Y681" t="str">
            <v>167321439731000</v>
          </cell>
          <cell r="Z681" t="str">
            <v>TGH - 44</v>
          </cell>
          <cell r="AA681" t="str">
            <v>2352754657300013</v>
          </cell>
          <cell r="AC681">
            <v>11500</v>
          </cell>
          <cell r="AD681">
            <v>0</v>
          </cell>
        </row>
        <row r="682">
          <cell r="A682" t="str">
            <v>197907132022212013</v>
          </cell>
          <cell r="B682" t="str">
            <v>SUSILAWATI, S.Pd.SD</v>
          </cell>
          <cell r="C682">
            <v>0</v>
          </cell>
          <cell r="D682">
            <v>0</v>
          </cell>
          <cell r="E682">
            <v>2966500</v>
          </cell>
          <cell r="F682">
            <v>0</v>
          </cell>
          <cell r="G682">
            <v>0</v>
          </cell>
          <cell r="H682">
            <v>185000</v>
          </cell>
          <cell r="I682">
            <v>3151500</v>
          </cell>
          <cell r="J682">
            <v>0</v>
          </cell>
          <cell r="K682">
            <v>900000</v>
          </cell>
          <cell r="M682">
            <v>250000</v>
          </cell>
          <cell r="N682">
            <v>1150000</v>
          </cell>
          <cell r="O682">
            <v>4301500</v>
          </cell>
          <cell r="P682">
            <v>43015</v>
          </cell>
          <cell r="Q682">
            <v>172060</v>
          </cell>
          <cell r="R682">
            <v>31515</v>
          </cell>
          <cell r="S682">
            <v>126060</v>
          </cell>
          <cell r="T682">
            <v>11500</v>
          </cell>
          <cell r="U682">
            <v>46000</v>
          </cell>
          <cell r="V682" t="str">
            <v>SDN TELUK DALAM 06</v>
          </cell>
          <cell r="W682" t="str">
            <v>0010301168091</v>
          </cell>
          <cell r="X682" t="str">
            <v>6203135307790001</v>
          </cell>
          <cell r="Y682" t="str">
            <v>962852513711000</v>
          </cell>
          <cell r="Z682" t="str">
            <v>TGH - 44</v>
          </cell>
          <cell r="AA682" t="str">
            <v>2045757659300103</v>
          </cell>
          <cell r="AC682">
            <v>11500</v>
          </cell>
          <cell r="AD682">
            <v>0</v>
          </cell>
        </row>
        <row r="683">
          <cell r="A683" t="str">
            <v>198003152022212009</v>
          </cell>
          <cell r="B683" t="str">
            <v>CINDRA WATI, S.Pd</v>
          </cell>
          <cell r="C683">
            <v>1</v>
          </cell>
          <cell r="D683">
            <v>1</v>
          </cell>
          <cell r="E683">
            <v>2966500</v>
          </cell>
          <cell r="F683">
            <v>355980</v>
          </cell>
          <cell r="G683">
            <v>0</v>
          </cell>
          <cell r="H683">
            <v>185000</v>
          </cell>
          <cell r="I683">
            <v>3507480</v>
          </cell>
          <cell r="J683">
            <v>0</v>
          </cell>
          <cell r="K683">
            <v>900000</v>
          </cell>
          <cell r="M683">
            <v>250000</v>
          </cell>
          <cell r="N683">
            <v>1150000</v>
          </cell>
          <cell r="O683">
            <v>4657480</v>
          </cell>
          <cell r="P683">
            <v>46575</v>
          </cell>
          <cell r="Q683">
            <v>186300</v>
          </cell>
          <cell r="R683">
            <v>35075</v>
          </cell>
          <cell r="S683">
            <v>140300</v>
          </cell>
          <cell r="T683">
            <v>11500</v>
          </cell>
          <cell r="U683">
            <v>46000</v>
          </cell>
          <cell r="V683" t="str">
            <v>SDN TELUK DALAM 06</v>
          </cell>
          <cell r="W683" t="str">
            <v>0010301162272</v>
          </cell>
          <cell r="X683" t="str">
            <v>6371055503810011</v>
          </cell>
          <cell r="Y683" t="str">
            <v>167321421731000</v>
          </cell>
          <cell r="Z683" t="str">
            <v>TGH - 44</v>
          </cell>
          <cell r="AA683" t="str">
            <v>0647758660300072</v>
          </cell>
          <cell r="AC683">
            <v>11500</v>
          </cell>
          <cell r="AD683">
            <v>0</v>
          </cell>
        </row>
        <row r="684">
          <cell r="A684" t="str">
            <v>197302262022212001</v>
          </cell>
          <cell r="B684" t="str">
            <v>NURYANA, S.Ag</v>
          </cell>
          <cell r="C684">
            <v>1</v>
          </cell>
          <cell r="D684">
            <v>1</v>
          </cell>
          <cell r="E684">
            <v>2966500</v>
          </cell>
          <cell r="F684">
            <v>355980</v>
          </cell>
          <cell r="G684">
            <v>0</v>
          </cell>
          <cell r="H684">
            <v>185000</v>
          </cell>
          <cell r="I684">
            <v>3507480</v>
          </cell>
          <cell r="J684">
            <v>0</v>
          </cell>
          <cell r="K684">
            <v>400000</v>
          </cell>
          <cell r="L684">
            <v>2966500</v>
          </cell>
          <cell r="N684">
            <v>3366500</v>
          </cell>
          <cell r="O684">
            <v>6873980</v>
          </cell>
          <cell r="P684">
            <v>68740</v>
          </cell>
          <cell r="Q684">
            <v>274960</v>
          </cell>
          <cell r="R684">
            <v>35075</v>
          </cell>
          <cell r="S684">
            <v>140300</v>
          </cell>
          <cell r="T684">
            <v>33665</v>
          </cell>
          <cell r="U684">
            <v>134660</v>
          </cell>
          <cell r="V684" t="str">
            <v>SDN TELUK DALAM 07</v>
          </cell>
          <cell r="W684" t="str">
            <v>0310319034751</v>
          </cell>
          <cell r="X684" t="str">
            <v>6371026602730005</v>
          </cell>
          <cell r="Y684" t="str">
            <v>541772620731000</v>
          </cell>
          <cell r="Z684" t="str">
            <v>TGH - 45</v>
          </cell>
          <cell r="AA684" t="str">
            <v>3558751652300022</v>
          </cell>
          <cell r="AC684">
            <v>33665</v>
          </cell>
          <cell r="AD684">
            <v>0</v>
          </cell>
        </row>
        <row r="685">
          <cell r="A685" t="str">
            <v>197902092022212007</v>
          </cell>
          <cell r="B685" t="str">
            <v>DIYANAWATI, S.Pd</v>
          </cell>
          <cell r="C685">
            <v>0</v>
          </cell>
          <cell r="D685">
            <v>0</v>
          </cell>
          <cell r="E685">
            <v>2966500</v>
          </cell>
          <cell r="F685">
            <v>0</v>
          </cell>
          <cell r="G685">
            <v>0</v>
          </cell>
          <cell r="H685">
            <v>185000</v>
          </cell>
          <cell r="I685">
            <v>3151500</v>
          </cell>
          <cell r="J685">
            <v>0</v>
          </cell>
          <cell r="K685">
            <v>900000</v>
          </cell>
          <cell r="M685">
            <v>250000</v>
          </cell>
          <cell r="N685">
            <v>1150000</v>
          </cell>
          <cell r="O685">
            <v>4301500</v>
          </cell>
          <cell r="P685">
            <v>43015</v>
          </cell>
          <cell r="Q685">
            <v>172060</v>
          </cell>
          <cell r="R685">
            <v>31515</v>
          </cell>
          <cell r="S685">
            <v>126060</v>
          </cell>
          <cell r="T685">
            <v>11500</v>
          </cell>
          <cell r="U685">
            <v>46000</v>
          </cell>
          <cell r="V685" t="str">
            <v>SDN TELUK DALAM 07</v>
          </cell>
          <cell r="W685" t="str">
            <v>0010301119003</v>
          </cell>
          <cell r="X685" t="str">
            <v>6371044902790005</v>
          </cell>
          <cell r="Y685" t="str">
            <v>167357110731000</v>
          </cell>
          <cell r="Z685" t="str">
            <v>TGH - 45</v>
          </cell>
          <cell r="AA685" t="str">
            <v>2541757659300012</v>
          </cell>
          <cell r="AC685">
            <v>11500</v>
          </cell>
          <cell r="AD685">
            <v>0</v>
          </cell>
        </row>
        <row r="686">
          <cell r="A686" t="str">
            <v>198003272022212003</v>
          </cell>
          <cell r="B686" t="str">
            <v>RINNA ARIYANI, S.Pd</v>
          </cell>
          <cell r="C686">
            <v>0</v>
          </cell>
          <cell r="D686">
            <v>0</v>
          </cell>
          <cell r="E686">
            <v>2966500</v>
          </cell>
          <cell r="F686">
            <v>0</v>
          </cell>
          <cell r="G686">
            <v>0</v>
          </cell>
          <cell r="H686">
            <v>185000</v>
          </cell>
          <cell r="I686">
            <v>3151500</v>
          </cell>
          <cell r="J686">
            <v>0</v>
          </cell>
          <cell r="K686">
            <v>900000</v>
          </cell>
          <cell r="M686">
            <v>250000</v>
          </cell>
          <cell r="N686">
            <v>1150000</v>
          </cell>
          <cell r="O686">
            <v>4301500</v>
          </cell>
          <cell r="P686">
            <v>43015</v>
          </cell>
          <cell r="Q686">
            <v>172060</v>
          </cell>
          <cell r="R686">
            <v>31515</v>
          </cell>
          <cell r="S686">
            <v>126060</v>
          </cell>
          <cell r="T686">
            <v>11500</v>
          </cell>
          <cell r="U686">
            <v>46000</v>
          </cell>
          <cell r="V686" t="str">
            <v>SDN TELUK DALAM 07</v>
          </cell>
          <cell r="W686" t="str">
            <v>0010301168684</v>
          </cell>
          <cell r="X686" t="str">
            <v>6371056703800006</v>
          </cell>
          <cell r="Y686" t="str">
            <v>660348673731000</v>
          </cell>
          <cell r="Z686" t="str">
            <v>TGH - 45</v>
          </cell>
          <cell r="AA686" t="str">
            <v>7659758660210062</v>
          </cell>
          <cell r="AC686">
            <v>11500</v>
          </cell>
          <cell r="AD686">
            <v>0</v>
          </cell>
        </row>
        <row r="687">
          <cell r="A687" t="str">
            <v>198501032022212010</v>
          </cell>
          <cell r="B687" t="str">
            <v>HERMINAWATI, S.Pd</v>
          </cell>
          <cell r="C687">
            <v>1</v>
          </cell>
          <cell r="D687">
            <v>2</v>
          </cell>
          <cell r="E687">
            <v>2966500</v>
          </cell>
          <cell r="F687">
            <v>415310</v>
          </cell>
          <cell r="G687">
            <v>0</v>
          </cell>
          <cell r="H687">
            <v>185000</v>
          </cell>
          <cell r="I687">
            <v>3566810</v>
          </cell>
          <cell r="J687">
            <v>0</v>
          </cell>
          <cell r="K687">
            <v>400000</v>
          </cell>
          <cell r="L687">
            <v>2966500</v>
          </cell>
          <cell r="N687">
            <v>3366500</v>
          </cell>
          <cell r="O687">
            <v>6933310</v>
          </cell>
          <cell r="P687">
            <v>69333</v>
          </cell>
          <cell r="Q687">
            <v>277332</v>
          </cell>
          <cell r="R687">
            <v>35668</v>
          </cell>
          <cell r="S687">
            <v>142672</v>
          </cell>
          <cell r="T687">
            <v>33665</v>
          </cell>
          <cell r="U687">
            <v>134660</v>
          </cell>
          <cell r="V687" t="str">
            <v>SDN TELUK DALAM 07</v>
          </cell>
          <cell r="W687" t="str">
            <v>0010301161786</v>
          </cell>
          <cell r="X687" t="str">
            <v>6371054301850003</v>
          </cell>
          <cell r="Y687" t="str">
            <v>167409135731000</v>
          </cell>
          <cell r="Z687" t="str">
            <v>TGH - 45</v>
          </cell>
          <cell r="AA687" t="str">
            <v>4435763664300072</v>
          </cell>
          <cell r="AC687">
            <v>33665</v>
          </cell>
          <cell r="AD687">
            <v>0</v>
          </cell>
        </row>
        <row r="688">
          <cell r="A688" t="str">
            <v>199606122022212005</v>
          </cell>
          <cell r="B688" t="str">
            <v>HAYATUN THAYIBAH, S.Pd</v>
          </cell>
          <cell r="C688">
            <v>0</v>
          </cell>
          <cell r="D688">
            <v>0</v>
          </cell>
          <cell r="E688">
            <v>2966500</v>
          </cell>
          <cell r="F688">
            <v>0</v>
          </cell>
          <cell r="G688">
            <v>0</v>
          </cell>
          <cell r="H688">
            <v>185000</v>
          </cell>
          <cell r="I688">
            <v>3151500</v>
          </cell>
          <cell r="J688">
            <v>0</v>
          </cell>
          <cell r="K688">
            <v>400000</v>
          </cell>
          <cell r="L688">
            <v>2966500</v>
          </cell>
          <cell r="N688">
            <v>3366500</v>
          </cell>
          <cell r="O688">
            <v>6518000</v>
          </cell>
          <cell r="P688">
            <v>65180</v>
          </cell>
          <cell r="Q688">
            <v>260720</v>
          </cell>
          <cell r="R688">
            <v>31515</v>
          </cell>
          <cell r="S688">
            <v>126060</v>
          </cell>
          <cell r="T688">
            <v>33665</v>
          </cell>
          <cell r="U688">
            <v>134660</v>
          </cell>
          <cell r="V688" t="str">
            <v>SDN TELUK DALAM 07</v>
          </cell>
          <cell r="W688" t="str">
            <v>3200524011</v>
          </cell>
          <cell r="X688" t="str">
            <v>6371055206960002</v>
          </cell>
          <cell r="Y688" t="str">
            <v>940756968736000</v>
          </cell>
          <cell r="Z688" t="str">
            <v>TGH - 45</v>
          </cell>
          <cell r="AA688" t="str">
            <v>7944774675230072</v>
          </cell>
          <cell r="AC688">
            <v>33665</v>
          </cell>
          <cell r="AD688">
            <v>0</v>
          </cell>
        </row>
        <row r="689">
          <cell r="A689" t="str">
            <v>198305302022212009</v>
          </cell>
          <cell r="B689" t="str">
            <v>HAJJAH NORMILAWATI, S.Pd</v>
          </cell>
          <cell r="C689">
            <v>1</v>
          </cell>
          <cell r="D689">
            <v>2</v>
          </cell>
          <cell r="E689">
            <v>2966500</v>
          </cell>
          <cell r="F689">
            <v>415310</v>
          </cell>
          <cell r="G689">
            <v>0</v>
          </cell>
          <cell r="H689">
            <v>185000</v>
          </cell>
          <cell r="I689">
            <v>3566810</v>
          </cell>
          <cell r="J689">
            <v>0</v>
          </cell>
          <cell r="K689">
            <v>900000</v>
          </cell>
          <cell r="M689">
            <v>250000</v>
          </cell>
          <cell r="N689">
            <v>1150000</v>
          </cell>
          <cell r="O689">
            <v>4716810</v>
          </cell>
          <cell r="P689">
            <v>47168</v>
          </cell>
          <cell r="Q689">
            <v>188672</v>
          </cell>
          <cell r="R689">
            <v>35668</v>
          </cell>
          <cell r="S689">
            <v>142672</v>
          </cell>
          <cell r="T689">
            <v>11500</v>
          </cell>
          <cell r="U689">
            <v>46000</v>
          </cell>
          <cell r="V689" t="str">
            <v>SDN TELUK DALAM 09</v>
          </cell>
          <cell r="W689" t="str">
            <v>0010301161750</v>
          </cell>
          <cell r="X689" t="str">
            <v>6371057005830004</v>
          </cell>
          <cell r="Y689" t="str">
            <v>167358241731000</v>
          </cell>
          <cell r="Z689" t="str">
            <v>TGH - 47</v>
          </cell>
          <cell r="AA689" t="str">
            <v>3862761662230172</v>
          </cell>
          <cell r="AC689">
            <v>11500</v>
          </cell>
          <cell r="AD689">
            <v>0</v>
          </cell>
        </row>
        <row r="690">
          <cell r="A690" t="str">
            <v>198310182022212004</v>
          </cell>
          <cell r="B690" t="str">
            <v>DEWI DAMAYANTI BANGUN, S.Pd</v>
          </cell>
          <cell r="C690">
            <v>0</v>
          </cell>
          <cell r="D690">
            <v>0</v>
          </cell>
          <cell r="E690">
            <v>2966500</v>
          </cell>
          <cell r="F690">
            <v>0</v>
          </cell>
          <cell r="G690">
            <v>0</v>
          </cell>
          <cell r="H690">
            <v>185000</v>
          </cell>
          <cell r="I690">
            <v>3151500</v>
          </cell>
          <cell r="J690">
            <v>0</v>
          </cell>
          <cell r="K690">
            <v>900000</v>
          </cell>
          <cell r="M690">
            <v>250000</v>
          </cell>
          <cell r="N690">
            <v>1150000</v>
          </cell>
          <cell r="O690">
            <v>4301500</v>
          </cell>
          <cell r="P690">
            <v>43015</v>
          </cell>
          <cell r="Q690">
            <v>172060</v>
          </cell>
          <cell r="R690">
            <v>31515</v>
          </cell>
          <cell r="S690">
            <v>126060</v>
          </cell>
          <cell r="T690">
            <v>11500</v>
          </cell>
          <cell r="U690">
            <v>46000</v>
          </cell>
          <cell r="V690" t="str">
            <v>SDN TELUK DALAM 09</v>
          </cell>
          <cell r="W690" t="str">
            <v>0010301165853</v>
          </cell>
          <cell r="X690" t="str">
            <v>1275055810830006</v>
          </cell>
          <cell r="Y690" t="str">
            <v>641060371119000</v>
          </cell>
          <cell r="Z690" t="str">
            <v>TGH - 47</v>
          </cell>
          <cell r="AA690" t="str">
            <v>4350761663300023</v>
          </cell>
          <cell r="AC690">
            <v>11500</v>
          </cell>
          <cell r="AD690">
            <v>0</v>
          </cell>
        </row>
        <row r="691">
          <cell r="A691" t="str">
            <v>198202202022212011</v>
          </cell>
          <cell r="B691" t="str">
            <v>SUSANTY, S.Pd</v>
          </cell>
          <cell r="C691">
            <v>0</v>
          </cell>
          <cell r="D691">
            <v>0</v>
          </cell>
          <cell r="E691">
            <v>2966500</v>
          </cell>
          <cell r="F691">
            <v>0</v>
          </cell>
          <cell r="G691">
            <v>0</v>
          </cell>
          <cell r="H691">
            <v>185000</v>
          </cell>
          <cell r="I691">
            <v>3151500</v>
          </cell>
          <cell r="J691">
            <v>0</v>
          </cell>
          <cell r="K691">
            <v>900000</v>
          </cell>
          <cell r="M691">
            <v>250000</v>
          </cell>
          <cell r="N691">
            <v>1150000</v>
          </cell>
          <cell r="O691">
            <v>4301500</v>
          </cell>
          <cell r="P691">
            <v>43015</v>
          </cell>
          <cell r="Q691">
            <v>172060</v>
          </cell>
          <cell r="R691">
            <v>31515</v>
          </cell>
          <cell r="S691">
            <v>126060</v>
          </cell>
          <cell r="T691">
            <v>11500</v>
          </cell>
          <cell r="U691">
            <v>46000</v>
          </cell>
          <cell r="V691" t="str">
            <v>SDN TELUK DALAM 10</v>
          </cell>
          <cell r="W691" t="str">
            <v>0010301161695</v>
          </cell>
          <cell r="X691" t="str">
            <v>6371046002820010</v>
          </cell>
          <cell r="Y691" t="str">
            <v>167322346731000</v>
          </cell>
          <cell r="Z691" t="str">
            <v>TGH - 48</v>
          </cell>
          <cell r="AA691" t="str">
            <v>8552760660300012</v>
          </cell>
          <cell r="AC691">
            <v>11500</v>
          </cell>
          <cell r="AD691">
            <v>0</v>
          </cell>
        </row>
        <row r="692">
          <cell r="A692" t="str">
            <v>198502092022212012</v>
          </cell>
          <cell r="B692" t="str">
            <v>FATIMAH ERNI, S.Pd</v>
          </cell>
          <cell r="C692">
            <v>1</v>
          </cell>
          <cell r="D692">
            <v>2</v>
          </cell>
          <cell r="E692">
            <v>2966500</v>
          </cell>
          <cell r="F692">
            <v>415310</v>
          </cell>
          <cell r="G692">
            <v>0</v>
          </cell>
          <cell r="H692">
            <v>185000</v>
          </cell>
          <cell r="I692">
            <v>3566810</v>
          </cell>
          <cell r="J692">
            <v>0</v>
          </cell>
          <cell r="K692">
            <v>900000</v>
          </cell>
          <cell r="M692">
            <v>250000</v>
          </cell>
          <cell r="N692">
            <v>1150000</v>
          </cell>
          <cell r="O692">
            <v>4716810</v>
          </cell>
          <cell r="P692">
            <v>47168</v>
          </cell>
          <cell r="Q692">
            <v>188672</v>
          </cell>
          <cell r="R692">
            <v>35668</v>
          </cell>
          <cell r="S692">
            <v>142672</v>
          </cell>
          <cell r="T692">
            <v>11500</v>
          </cell>
          <cell r="U692">
            <v>46000</v>
          </cell>
          <cell r="V692" t="str">
            <v>SDN TELUK DALAM 10</v>
          </cell>
          <cell r="W692" t="str">
            <v>3200510436</v>
          </cell>
          <cell r="X692" t="str">
            <v>6371054902850008</v>
          </cell>
          <cell r="Y692" t="str">
            <v>167358035731000</v>
          </cell>
          <cell r="Z692" t="str">
            <v>TGH - 48</v>
          </cell>
          <cell r="AA692" t="str">
            <v>8541763664130162</v>
          </cell>
          <cell r="AC692">
            <v>11500</v>
          </cell>
          <cell r="AD692">
            <v>0</v>
          </cell>
        </row>
        <row r="693">
          <cell r="A693" t="str">
            <v>199508182022212005</v>
          </cell>
          <cell r="B693" t="str">
            <v>SORAYA MAULIDA, S.Pd</v>
          </cell>
          <cell r="C693">
            <v>0</v>
          </cell>
          <cell r="D693">
            <v>0</v>
          </cell>
          <cell r="E693">
            <v>2966500</v>
          </cell>
          <cell r="F693">
            <v>0</v>
          </cell>
          <cell r="G693">
            <v>0</v>
          </cell>
          <cell r="H693">
            <v>185000</v>
          </cell>
          <cell r="I693">
            <v>3151500</v>
          </cell>
          <cell r="J693">
            <v>0</v>
          </cell>
          <cell r="K693">
            <v>900000</v>
          </cell>
          <cell r="M693">
            <v>250000</v>
          </cell>
          <cell r="N693">
            <v>1150000</v>
          </cell>
          <cell r="O693">
            <v>4301500</v>
          </cell>
          <cell r="P693">
            <v>43015</v>
          </cell>
          <cell r="Q693">
            <v>172060</v>
          </cell>
          <cell r="R693">
            <v>31515</v>
          </cell>
          <cell r="S693">
            <v>126060</v>
          </cell>
          <cell r="T693">
            <v>11500</v>
          </cell>
          <cell r="U693">
            <v>46000</v>
          </cell>
          <cell r="V693" t="str">
            <v>SDN TELUK DALAM 10</v>
          </cell>
          <cell r="W693" t="str">
            <v>0010301424579</v>
          </cell>
          <cell r="X693" t="str">
            <v>6371035808950004</v>
          </cell>
          <cell r="Y693" t="str">
            <v>923050520731000</v>
          </cell>
          <cell r="Z693" t="str">
            <v>TGH - 48</v>
          </cell>
          <cell r="AA693" t="str">
            <v>2150773674230143</v>
          </cell>
          <cell r="AC693">
            <v>11500</v>
          </cell>
          <cell r="AD693">
            <v>0</v>
          </cell>
        </row>
        <row r="694">
          <cell r="A694" t="str">
            <v>199807182022212002</v>
          </cell>
          <cell r="B694" t="str">
            <v>NOR RIZKA RAHMAYANI, S.Pd</v>
          </cell>
          <cell r="C694">
            <v>0</v>
          </cell>
          <cell r="D694">
            <v>0</v>
          </cell>
          <cell r="E694">
            <v>2966500</v>
          </cell>
          <cell r="F694">
            <v>0</v>
          </cell>
          <cell r="G694">
            <v>0</v>
          </cell>
          <cell r="H694">
            <v>185000</v>
          </cell>
          <cell r="I694">
            <v>3151500</v>
          </cell>
          <cell r="J694">
            <v>0</v>
          </cell>
          <cell r="K694">
            <v>900000</v>
          </cell>
          <cell r="M694">
            <v>250000</v>
          </cell>
          <cell r="N694">
            <v>1150000</v>
          </cell>
          <cell r="O694">
            <v>4301500</v>
          </cell>
          <cell r="P694">
            <v>43015</v>
          </cell>
          <cell r="Q694">
            <v>172060</v>
          </cell>
          <cell r="R694">
            <v>31515</v>
          </cell>
          <cell r="S694">
            <v>126060</v>
          </cell>
          <cell r="T694">
            <v>11500</v>
          </cell>
          <cell r="U694">
            <v>46000</v>
          </cell>
          <cell r="V694" t="str">
            <v>SDN TELUK DALAM 10</v>
          </cell>
          <cell r="W694" t="str">
            <v>3200587943</v>
          </cell>
          <cell r="X694" t="str">
            <v>6371035807980016</v>
          </cell>
          <cell r="Y694" t="str">
            <v>531266641731000</v>
          </cell>
          <cell r="Z694" t="str">
            <v>TGH - 48</v>
          </cell>
          <cell r="AA694" t="str">
            <v>6050776677230013</v>
          </cell>
          <cell r="AC694">
            <v>11500</v>
          </cell>
          <cell r="AD694">
            <v>0</v>
          </cell>
        </row>
        <row r="695">
          <cell r="A695" t="str">
            <v>199912092022211001</v>
          </cell>
          <cell r="B695" t="str">
            <v>ILHAM NOR CAHYO, S.Pd</v>
          </cell>
          <cell r="C695">
            <v>0</v>
          </cell>
          <cell r="D695">
            <v>0</v>
          </cell>
          <cell r="E695">
            <v>2966500</v>
          </cell>
          <cell r="F695">
            <v>0</v>
          </cell>
          <cell r="G695">
            <v>0</v>
          </cell>
          <cell r="H695">
            <v>185000</v>
          </cell>
          <cell r="I695">
            <v>3151500</v>
          </cell>
          <cell r="J695">
            <v>0</v>
          </cell>
          <cell r="K695">
            <v>900000</v>
          </cell>
          <cell r="M695">
            <v>250000</v>
          </cell>
          <cell r="N695">
            <v>1150000</v>
          </cell>
          <cell r="O695">
            <v>4301500</v>
          </cell>
          <cell r="P695">
            <v>43015</v>
          </cell>
          <cell r="Q695">
            <v>172060</v>
          </cell>
          <cell r="R695">
            <v>31515</v>
          </cell>
          <cell r="S695">
            <v>126060</v>
          </cell>
          <cell r="T695">
            <v>11500</v>
          </cell>
          <cell r="U695">
            <v>46000</v>
          </cell>
          <cell r="V695" t="str">
            <v>SDN TELUK DALAM 10</v>
          </cell>
          <cell r="W695" t="str">
            <v>3200587927</v>
          </cell>
          <cell r="X695" t="str">
            <v>6304160912990001</v>
          </cell>
          <cell r="Y695" t="str">
            <v>638733428731000</v>
          </cell>
          <cell r="Z695" t="str">
            <v>TGH - 48</v>
          </cell>
          <cell r="AA695" t="str">
            <v>7541777678130003</v>
          </cell>
          <cell r="AC695">
            <v>11500</v>
          </cell>
          <cell r="AD695">
            <v>0</v>
          </cell>
        </row>
        <row r="696">
          <cell r="A696" t="str">
            <v>198406092022211011</v>
          </cell>
          <cell r="B696" t="str">
            <v>ZULKIPLI, S.Pd</v>
          </cell>
          <cell r="C696">
            <v>1</v>
          </cell>
          <cell r="D696">
            <v>0</v>
          </cell>
          <cell r="E696">
            <v>2966500</v>
          </cell>
          <cell r="F696">
            <v>296650</v>
          </cell>
          <cell r="G696">
            <v>0</v>
          </cell>
          <cell r="H696">
            <v>185000</v>
          </cell>
          <cell r="I696">
            <v>3448150</v>
          </cell>
          <cell r="J696">
            <v>0</v>
          </cell>
          <cell r="K696">
            <v>900000</v>
          </cell>
          <cell r="M696">
            <v>250000</v>
          </cell>
          <cell r="N696">
            <v>1150000</v>
          </cell>
          <cell r="O696">
            <v>4598150</v>
          </cell>
          <cell r="P696">
            <v>45982</v>
          </cell>
          <cell r="Q696">
            <v>183928</v>
          </cell>
          <cell r="R696">
            <v>34482</v>
          </cell>
          <cell r="S696">
            <v>137928</v>
          </cell>
          <cell r="T696">
            <v>11500</v>
          </cell>
          <cell r="U696">
            <v>46000</v>
          </cell>
          <cell r="V696" t="str">
            <v>SDN TELUK DALAM 11</v>
          </cell>
          <cell r="W696" t="str">
            <v>0010301163486</v>
          </cell>
          <cell r="X696" t="str">
            <v>6371010906840003</v>
          </cell>
          <cell r="Y696" t="str">
            <v>718669955731000</v>
          </cell>
          <cell r="Z696" t="str">
            <v>TGH - 49</v>
          </cell>
          <cell r="AA696" t="str">
            <v>3941762665130152</v>
          </cell>
          <cell r="AC696">
            <v>11500</v>
          </cell>
          <cell r="AD696">
            <v>0</v>
          </cell>
        </row>
        <row r="697">
          <cell r="A697" t="str">
            <v>198409152022212019</v>
          </cell>
          <cell r="B697" t="str">
            <v>SEKAR MELATI, S.Pd</v>
          </cell>
          <cell r="C697">
            <v>0</v>
          </cell>
          <cell r="D697">
            <v>0</v>
          </cell>
          <cell r="E697">
            <v>2966500</v>
          </cell>
          <cell r="F697">
            <v>0</v>
          </cell>
          <cell r="G697">
            <v>0</v>
          </cell>
          <cell r="H697">
            <v>185000</v>
          </cell>
          <cell r="I697">
            <v>3151500</v>
          </cell>
          <cell r="J697">
            <v>0</v>
          </cell>
          <cell r="K697">
            <v>900000</v>
          </cell>
          <cell r="M697">
            <v>250000</v>
          </cell>
          <cell r="N697">
            <v>1150000</v>
          </cell>
          <cell r="O697">
            <v>4301500</v>
          </cell>
          <cell r="P697">
            <v>43015</v>
          </cell>
          <cell r="Q697">
            <v>172060</v>
          </cell>
          <cell r="R697">
            <v>31515</v>
          </cell>
          <cell r="S697">
            <v>126060</v>
          </cell>
          <cell r="T697">
            <v>11500</v>
          </cell>
          <cell r="U697">
            <v>46000</v>
          </cell>
          <cell r="V697" t="str">
            <v>SDN TELUK DALAM 12</v>
          </cell>
          <cell r="W697" t="str">
            <v>0310319034838</v>
          </cell>
          <cell r="X697" t="str">
            <v>6371045509840006</v>
          </cell>
          <cell r="Y697" t="str">
            <v>844827212731000</v>
          </cell>
          <cell r="Z697" t="str">
            <v>TGH - 50</v>
          </cell>
          <cell r="AA697" t="str">
            <v>3247762664300003</v>
          </cell>
          <cell r="AC697">
            <v>11500</v>
          </cell>
          <cell r="AD697">
            <v>0</v>
          </cell>
        </row>
        <row r="698">
          <cell r="A698" t="str">
            <v>198612012022212006</v>
          </cell>
          <cell r="B698" t="str">
            <v>MAULIDA, S.Pd</v>
          </cell>
          <cell r="C698">
            <v>0</v>
          </cell>
          <cell r="D698">
            <v>0</v>
          </cell>
          <cell r="E698">
            <v>2966500</v>
          </cell>
          <cell r="F698">
            <v>0</v>
          </cell>
          <cell r="G698">
            <v>0</v>
          </cell>
          <cell r="H698">
            <v>185000</v>
          </cell>
          <cell r="I698">
            <v>3151500</v>
          </cell>
          <cell r="J698">
            <v>0</v>
          </cell>
          <cell r="K698">
            <v>900000</v>
          </cell>
          <cell r="M698">
            <v>250000</v>
          </cell>
          <cell r="N698">
            <v>1150000</v>
          </cell>
          <cell r="O698">
            <v>4301500</v>
          </cell>
          <cell r="P698">
            <v>43015</v>
          </cell>
          <cell r="Q698">
            <v>172060</v>
          </cell>
          <cell r="R698">
            <v>31515</v>
          </cell>
          <cell r="S698">
            <v>126060</v>
          </cell>
          <cell r="T698">
            <v>11500</v>
          </cell>
          <cell r="U698">
            <v>46000</v>
          </cell>
          <cell r="V698" t="str">
            <v>SDN TELUK DALAM 12</v>
          </cell>
          <cell r="W698" t="str">
            <v>0010301164413</v>
          </cell>
          <cell r="X698" t="str">
            <v>6371024112860007</v>
          </cell>
          <cell r="Y698" t="str">
            <v>159701598731000</v>
          </cell>
          <cell r="Z698" t="str">
            <v>TGH - 50</v>
          </cell>
          <cell r="AA698" t="str">
            <v>4533764668130143</v>
          </cell>
          <cell r="AC698">
            <v>11500</v>
          </cell>
          <cell r="AD698">
            <v>0</v>
          </cell>
        </row>
        <row r="699">
          <cell r="A699" t="str">
            <v>199003012022212010</v>
          </cell>
          <cell r="B699" t="str">
            <v>REZEKI AMALIA, S.Pd</v>
          </cell>
          <cell r="C699">
            <v>1</v>
          </cell>
          <cell r="D699">
            <v>2</v>
          </cell>
          <cell r="E699">
            <v>2966500</v>
          </cell>
          <cell r="F699">
            <v>415310</v>
          </cell>
          <cell r="G699">
            <v>0</v>
          </cell>
          <cell r="H699">
            <v>185000</v>
          </cell>
          <cell r="I699">
            <v>3566810</v>
          </cell>
          <cell r="J699">
            <v>0</v>
          </cell>
          <cell r="K699">
            <v>900000</v>
          </cell>
          <cell r="M699">
            <v>250000</v>
          </cell>
          <cell r="N699">
            <v>1150000</v>
          </cell>
          <cell r="O699">
            <v>4716810</v>
          </cell>
          <cell r="P699">
            <v>47168</v>
          </cell>
          <cell r="Q699">
            <v>188672</v>
          </cell>
          <cell r="R699">
            <v>35668</v>
          </cell>
          <cell r="S699">
            <v>142672</v>
          </cell>
          <cell r="T699">
            <v>11500</v>
          </cell>
          <cell r="U699">
            <v>46000</v>
          </cell>
          <cell r="V699" t="str">
            <v>SDN TELUK DALAM 12</v>
          </cell>
          <cell r="W699" t="str">
            <v>0010301449687</v>
          </cell>
          <cell r="X699" t="str">
            <v>6371054103900010</v>
          </cell>
          <cell r="Y699" t="str">
            <v>927514034736000</v>
          </cell>
          <cell r="Z699" t="str">
            <v>TGH - 50</v>
          </cell>
          <cell r="AA699" t="str">
            <v>8633768669130102</v>
          </cell>
          <cell r="AC699">
            <v>11500</v>
          </cell>
          <cell r="AD699">
            <v>0</v>
          </cell>
        </row>
        <row r="700">
          <cell r="A700" t="str">
            <v>199405272022212009</v>
          </cell>
          <cell r="B700" t="str">
            <v>SUZI WILASARI, S.Pd</v>
          </cell>
          <cell r="C700">
            <v>0</v>
          </cell>
          <cell r="D700">
            <v>0</v>
          </cell>
          <cell r="E700">
            <v>2966500</v>
          </cell>
          <cell r="F700">
            <v>0</v>
          </cell>
          <cell r="G700">
            <v>0</v>
          </cell>
          <cell r="H700">
            <v>185000</v>
          </cell>
          <cell r="I700">
            <v>3151500</v>
          </cell>
          <cell r="J700">
            <v>0</v>
          </cell>
          <cell r="K700">
            <v>900000</v>
          </cell>
          <cell r="M700">
            <v>250000</v>
          </cell>
          <cell r="N700">
            <v>1150000</v>
          </cell>
          <cell r="O700">
            <v>4301500</v>
          </cell>
          <cell r="P700">
            <v>43015</v>
          </cell>
          <cell r="Q700">
            <v>172060</v>
          </cell>
          <cell r="R700">
            <v>31515</v>
          </cell>
          <cell r="S700">
            <v>126060</v>
          </cell>
          <cell r="T700">
            <v>11500</v>
          </cell>
          <cell r="U700">
            <v>46000</v>
          </cell>
          <cell r="V700" t="str">
            <v>SDN TELUK DALAM 12</v>
          </cell>
          <cell r="W700" t="str">
            <v>0310319034821</v>
          </cell>
          <cell r="X700" t="str">
            <v>6371036705940006</v>
          </cell>
          <cell r="Y700" t="str">
            <v>926213166731000</v>
          </cell>
          <cell r="Z700" t="str">
            <v>TGH - 50</v>
          </cell>
          <cell r="AA700" t="str">
            <v>9859772673130012</v>
          </cell>
          <cell r="AC700">
            <v>11500</v>
          </cell>
          <cell r="AD700">
            <v>0</v>
          </cell>
        </row>
        <row r="702">
          <cell r="A702">
            <v>128</v>
          </cell>
          <cell r="B702" t="str">
            <v>JUMLAH ASN PPPK GURU SD B.TENGAH</v>
          </cell>
          <cell r="C702">
            <v>70</v>
          </cell>
          <cell r="D702">
            <v>90</v>
          </cell>
          <cell r="E702">
            <v>379712000</v>
          </cell>
          <cell r="F702">
            <v>26105200</v>
          </cell>
          <cell r="G702">
            <v>0</v>
          </cell>
          <cell r="H702">
            <v>23680000</v>
          </cell>
          <cell r="I702">
            <v>429497200</v>
          </cell>
          <cell r="J702">
            <v>0</v>
          </cell>
          <cell r="K702">
            <v>98156000</v>
          </cell>
          <cell r="L702">
            <v>94928000</v>
          </cell>
          <cell r="M702">
            <v>23750000</v>
          </cell>
          <cell r="N702">
            <v>216834000</v>
          </cell>
          <cell r="O702">
            <v>646331200</v>
          </cell>
          <cell r="P702">
            <v>6463323</v>
          </cell>
          <cell r="Q702">
            <v>25853292</v>
          </cell>
          <cell r="R702">
            <v>4294983</v>
          </cell>
          <cell r="S702">
            <v>17179932</v>
          </cell>
          <cell r="T702">
            <v>2168340</v>
          </cell>
          <cell r="U702">
            <v>8673360</v>
          </cell>
        </row>
        <row r="705">
          <cell r="A705" t="str">
            <v>FORMAT PERHITUNGAN PEMBAYARAN IURAN JAMINAN KESEHATAN ( GAJI &amp; TUNJANGAN )</v>
          </cell>
          <cell r="T705" t="str">
            <v>JAN dbyr PEB</v>
          </cell>
          <cell r="AC705" t="str">
            <v>JAN dbyr PEB</v>
          </cell>
        </row>
        <row r="706">
          <cell r="A706" t="str">
            <v>SKPD DINAS PENDIDIKAN  (ASN PPPK GURU SD BANJARMASIN UTARA)</v>
          </cell>
        </row>
        <row r="707">
          <cell r="A707" t="str">
            <v>BULAN : GAJI JANUARI 2023  (TPP dibayar PEBRUARI 2023)</v>
          </cell>
        </row>
        <row r="709">
          <cell r="A709">
            <v>1</v>
          </cell>
          <cell r="B709">
            <v>2</v>
          </cell>
          <cell r="C709">
            <v>3</v>
          </cell>
          <cell r="D709">
            <v>4</v>
          </cell>
          <cell r="E709">
            <v>5</v>
          </cell>
          <cell r="F709">
            <v>6</v>
          </cell>
          <cell r="G709">
            <v>7</v>
          </cell>
          <cell r="H709">
            <v>8</v>
          </cell>
          <cell r="I709">
            <v>9</v>
          </cell>
          <cell r="J709">
            <v>10</v>
          </cell>
          <cell r="K709">
            <v>11</v>
          </cell>
          <cell r="L709">
            <v>12</v>
          </cell>
          <cell r="M709">
            <v>13</v>
          </cell>
          <cell r="N709">
            <v>14</v>
          </cell>
          <cell r="O709">
            <v>15</v>
          </cell>
          <cell r="P709">
            <v>16</v>
          </cell>
          <cell r="Q709">
            <v>17</v>
          </cell>
          <cell r="R709">
            <v>18</v>
          </cell>
          <cell r="S709">
            <v>19</v>
          </cell>
          <cell r="T709">
            <v>20</v>
          </cell>
          <cell r="U709">
            <v>21</v>
          </cell>
          <cell r="V709">
            <v>22</v>
          </cell>
          <cell r="W709">
            <v>23</v>
          </cell>
          <cell r="X709">
            <v>24</v>
          </cell>
          <cell r="Y709">
            <v>25</v>
          </cell>
          <cell r="Z709">
            <v>26</v>
          </cell>
          <cell r="AA709">
            <v>27</v>
          </cell>
          <cell r="AC709">
            <v>20</v>
          </cell>
        </row>
        <row r="710">
          <cell r="A710" t="str">
            <v>NIP</v>
          </cell>
          <cell r="B710" t="str">
            <v>NAMA</v>
          </cell>
          <cell r="C710" t="str">
            <v xml:space="preserve">JUMLAH </v>
          </cell>
          <cell r="E710" t="str">
            <v>GAJI GAPOK</v>
          </cell>
          <cell r="F710" t="str">
            <v>TJKLUARGA</v>
          </cell>
          <cell r="G710" t="str">
            <v>TJFUNGSIONAL</v>
          </cell>
          <cell r="H710" t="str">
            <v>TJUMUM</v>
          </cell>
          <cell r="I710" t="str">
            <v>Jumlah
Gaji</v>
          </cell>
          <cell r="J710" t="str">
            <v>TUNJANGAN LAINNYA</v>
          </cell>
          <cell r="N710" t="str">
            <v>Jumlah
Tunjangan</v>
          </cell>
          <cell r="O710" t="str">
            <v>Jumlah Penghasilan</v>
          </cell>
          <cell r="P710" t="str">
            <v>Total Iuran BPJS
( GJ + TJ )</v>
          </cell>
          <cell r="R710" t="str">
            <v>IWP Gaji (BPJS)</v>
          </cell>
          <cell r="T710" t="str">
            <v>IWP TPP (BPJS)</v>
          </cell>
          <cell r="V710" t="str">
            <v>SKPD</v>
          </cell>
          <cell r="W710" t="str">
            <v>NO KPE</v>
          </cell>
          <cell r="X710" t="str">
            <v>noktp</v>
          </cell>
          <cell r="Y710" t="str">
            <v>npwp</v>
          </cell>
          <cell r="Z710" t="str">
            <v>kode gaji</v>
          </cell>
          <cell r="AA710" t="str">
            <v>nuptk</v>
          </cell>
          <cell r="AC710" t="str">
            <v>IWP TPP (BPJS)</v>
          </cell>
          <cell r="AD710" t="str">
            <v>SELISIH</v>
          </cell>
        </row>
        <row r="711">
          <cell r="C711" t="str">
            <v>ISTERI / SUAMI</v>
          </cell>
          <cell r="D711" t="str">
            <v>ANAK</v>
          </cell>
          <cell r="J711" t="str">
            <v>TUKIN</v>
          </cell>
          <cell r="K711" t="str">
            <v>TPP</v>
          </cell>
          <cell r="L711" t="str">
            <v>SERTIFIKASI</v>
          </cell>
          <cell r="M711" t="str">
            <v>TAMSIL</v>
          </cell>
          <cell r="P711" t="str">
            <v>IWP1%</v>
          </cell>
          <cell r="Q711" t="str">
            <v>IWP4%</v>
          </cell>
          <cell r="R711" t="str">
            <v>1% ( sdh dibayar )</v>
          </cell>
          <cell r="S711" t="str">
            <v>IWP4%</v>
          </cell>
          <cell r="T711">
            <v>0.01</v>
          </cell>
          <cell r="U711">
            <v>0.04</v>
          </cell>
          <cell r="AC711">
            <v>0.01</v>
          </cell>
        </row>
        <row r="712">
          <cell r="A712" t="str">
            <v>199502152022212007</v>
          </cell>
          <cell r="B712" t="str">
            <v>FITRI FEBRIANTI, S.Pd</v>
          </cell>
          <cell r="C712">
            <v>1</v>
          </cell>
          <cell r="D712">
            <v>1</v>
          </cell>
          <cell r="E712">
            <v>2966500</v>
          </cell>
          <cell r="F712">
            <v>355980</v>
          </cell>
          <cell r="G712">
            <v>0</v>
          </cell>
          <cell r="H712">
            <v>185000</v>
          </cell>
          <cell r="I712">
            <v>3507480</v>
          </cell>
          <cell r="J712">
            <v>0</v>
          </cell>
          <cell r="K712">
            <v>900000</v>
          </cell>
          <cell r="M712">
            <v>250000</v>
          </cell>
          <cell r="N712">
            <v>1150000</v>
          </cell>
          <cell r="O712">
            <v>4657480</v>
          </cell>
          <cell r="P712">
            <v>46575</v>
          </cell>
          <cell r="Q712">
            <v>186300</v>
          </cell>
          <cell r="R712">
            <v>35075</v>
          </cell>
          <cell r="S712">
            <v>140300</v>
          </cell>
          <cell r="T712">
            <v>11500</v>
          </cell>
          <cell r="U712">
            <v>46000</v>
          </cell>
          <cell r="V712" t="str">
            <v>SDN ALALAK SELATAN 01</v>
          </cell>
          <cell r="W712" t="str">
            <v>0010301415443</v>
          </cell>
          <cell r="X712" t="str">
            <v>6371045502950003</v>
          </cell>
          <cell r="Y712" t="str">
            <v>845395342731000</v>
          </cell>
          <cell r="Z712" t="str">
            <v>U - 01</v>
          </cell>
          <cell r="AA712" t="str">
            <v>9547773674130012</v>
          </cell>
          <cell r="AC712">
            <v>11500</v>
          </cell>
          <cell r="AD712">
            <v>0</v>
          </cell>
        </row>
        <row r="713">
          <cell r="A713" t="str">
            <v>197911082022212005</v>
          </cell>
          <cell r="B713" t="str">
            <v>NORHAMISAH, S.Pd</v>
          </cell>
          <cell r="C713">
            <v>0</v>
          </cell>
          <cell r="D713">
            <v>0</v>
          </cell>
          <cell r="E713">
            <v>2966500</v>
          </cell>
          <cell r="F713">
            <v>0</v>
          </cell>
          <cell r="G713">
            <v>0</v>
          </cell>
          <cell r="H713">
            <v>185000</v>
          </cell>
          <cell r="I713">
            <v>3151500</v>
          </cell>
          <cell r="J713">
            <v>0</v>
          </cell>
          <cell r="K713">
            <v>900000</v>
          </cell>
          <cell r="M713">
            <v>250000</v>
          </cell>
          <cell r="N713">
            <v>1150000</v>
          </cell>
          <cell r="O713">
            <v>4301500</v>
          </cell>
          <cell r="P713">
            <v>43015</v>
          </cell>
          <cell r="Q713">
            <v>172060</v>
          </cell>
          <cell r="R713">
            <v>31515</v>
          </cell>
          <cell r="S713">
            <v>126060</v>
          </cell>
          <cell r="T713">
            <v>11500</v>
          </cell>
          <cell r="U713">
            <v>46000</v>
          </cell>
          <cell r="V713" t="str">
            <v>SDN ALALAK SELATAN 02</v>
          </cell>
          <cell r="W713" t="str">
            <v>0010301124055</v>
          </cell>
          <cell r="X713" t="str">
            <v>6371044811790009</v>
          </cell>
          <cell r="Y713" t="str">
            <v>159758689731000</v>
          </cell>
          <cell r="Z713" t="str">
            <v>U - 02</v>
          </cell>
          <cell r="AA713" t="str">
            <v>3440757658300013</v>
          </cell>
          <cell r="AC713">
            <v>11500</v>
          </cell>
          <cell r="AD713">
            <v>0</v>
          </cell>
        </row>
        <row r="714">
          <cell r="A714" t="str">
            <v>197806202022212006</v>
          </cell>
          <cell r="B714" t="str">
            <v>YASMIN SUHARTIN, S.Pd</v>
          </cell>
          <cell r="C714">
            <v>1</v>
          </cell>
          <cell r="D714">
            <v>2</v>
          </cell>
          <cell r="E714">
            <v>2966500</v>
          </cell>
          <cell r="F714">
            <v>415310</v>
          </cell>
          <cell r="G714">
            <v>0</v>
          </cell>
          <cell r="H714">
            <v>185000</v>
          </cell>
          <cell r="I714">
            <v>3566810</v>
          </cell>
          <cell r="J714">
            <v>0</v>
          </cell>
          <cell r="K714">
            <v>900000</v>
          </cell>
          <cell r="M714">
            <v>250000</v>
          </cell>
          <cell r="N714">
            <v>1150000</v>
          </cell>
          <cell r="O714">
            <v>4716810</v>
          </cell>
          <cell r="P714">
            <v>47168</v>
          </cell>
          <cell r="Q714">
            <v>188672</v>
          </cell>
          <cell r="R714">
            <v>35668</v>
          </cell>
          <cell r="S714">
            <v>142672</v>
          </cell>
          <cell r="T714">
            <v>11500</v>
          </cell>
          <cell r="U714">
            <v>46000</v>
          </cell>
          <cell r="V714" t="str">
            <v>SDN ALALAK SELATAN 03</v>
          </cell>
          <cell r="W714" t="str">
            <v>0010301118531</v>
          </cell>
          <cell r="X714" t="str">
            <v>6371046006780001</v>
          </cell>
          <cell r="Y714" t="str">
            <v>166383463731000</v>
          </cell>
          <cell r="Z714" t="str">
            <v>U - 03</v>
          </cell>
          <cell r="AA714" t="str">
            <v>5952756658300062</v>
          </cell>
          <cell r="AC714">
            <v>11500</v>
          </cell>
          <cell r="AD714">
            <v>0</v>
          </cell>
        </row>
        <row r="715">
          <cell r="A715" t="str">
            <v>199104102022212005</v>
          </cell>
          <cell r="B715" t="str">
            <v>SAUDAH, S.Pd</v>
          </cell>
          <cell r="C715">
            <v>0</v>
          </cell>
          <cell r="D715">
            <v>0</v>
          </cell>
          <cell r="E715">
            <v>2966500</v>
          </cell>
          <cell r="F715">
            <v>0</v>
          </cell>
          <cell r="G715">
            <v>0</v>
          </cell>
          <cell r="H715">
            <v>185000</v>
          </cell>
          <cell r="I715">
            <v>3151500</v>
          </cell>
          <cell r="J715">
            <v>0</v>
          </cell>
          <cell r="K715">
            <v>900000</v>
          </cell>
          <cell r="M715">
            <v>250000</v>
          </cell>
          <cell r="N715">
            <v>1150000</v>
          </cell>
          <cell r="O715">
            <v>4301500</v>
          </cell>
          <cell r="P715">
            <v>43015</v>
          </cell>
          <cell r="Q715">
            <v>172060</v>
          </cell>
          <cell r="R715">
            <v>31515</v>
          </cell>
          <cell r="S715">
            <v>126060</v>
          </cell>
          <cell r="T715">
            <v>11500</v>
          </cell>
          <cell r="U715">
            <v>46000</v>
          </cell>
          <cell r="V715" t="str">
            <v>SDN ALALAK SELATAN 03</v>
          </cell>
          <cell r="W715" t="str">
            <v>0310319035813</v>
          </cell>
          <cell r="X715" t="str">
            <v>6371044505910009</v>
          </cell>
          <cell r="Y715" t="str">
            <v>937228971731000</v>
          </cell>
          <cell r="Z715" t="str">
            <v>U - 03</v>
          </cell>
          <cell r="AA715" t="str">
            <v>4742769670130142</v>
          </cell>
          <cell r="AC715">
            <v>11500</v>
          </cell>
          <cell r="AD715">
            <v>0</v>
          </cell>
        </row>
        <row r="716">
          <cell r="A716" t="str">
            <v>199107132022212009</v>
          </cell>
          <cell r="B716" t="str">
            <v>FATIMAH, S.Pd</v>
          </cell>
          <cell r="C716">
            <v>1</v>
          </cell>
          <cell r="D716">
            <v>1</v>
          </cell>
          <cell r="E716">
            <v>2966500</v>
          </cell>
          <cell r="F716">
            <v>355980</v>
          </cell>
          <cell r="G716">
            <v>0</v>
          </cell>
          <cell r="H716">
            <v>185000</v>
          </cell>
          <cell r="I716">
            <v>3507480</v>
          </cell>
          <cell r="J716">
            <v>0</v>
          </cell>
          <cell r="K716">
            <v>900000</v>
          </cell>
          <cell r="M716">
            <v>250000</v>
          </cell>
          <cell r="N716">
            <v>1150000</v>
          </cell>
          <cell r="O716">
            <v>4657480</v>
          </cell>
          <cell r="P716">
            <v>46575</v>
          </cell>
          <cell r="Q716">
            <v>186300</v>
          </cell>
          <cell r="R716">
            <v>35075</v>
          </cell>
          <cell r="S716">
            <v>140300</v>
          </cell>
          <cell r="T716">
            <v>11500</v>
          </cell>
          <cell r="U716">
            <v>46000</v>
          </cell>
          <cell r="V716" t="str">
            <v>SDN ALALAK SELATAN 03</v>
          </cell>
          <cell r="W716" t="str">
            <v>0010301497078</v>
          </cell>
          <cell r="X716" t="str">
            <v>6371045307910002</v>
          </cell>
          <cell r="Y716" t="str">
            <v>940790108731000</v>
          </cell>
          <cell r="Z716" t="str">
            <v>U - 03</v>
          </cell>
          <cell r="AA716" t="str">
            <v>1045769670130053</v>
          </cell>
          <cell r="AC716">
            <v>11500</v>
          </cell>
          <cell r="AD716">
            <v>0</v>
          </cell>
        </row>
        <row r="717">
          <cell r="A717" t="str">
            <v>198301282022212009</v>
          </cell>
          <cell r="B717" t="str">
            <v>NOORHIKMAH, S.Pd</v>
          </cell>
          <cell r="C717">
            <v>0</v>
          </cell>
          <cell r="D717">
            <v>0</v>
          </cell>
          <cell r="E717">
            <v>2966500</v>
          </cell>
          <cell r="F717">
            <v>0</v>
          </cell>
          <cell r="G717">
            <v>0</v>
          </cell>
          <cell r="H717">
            <v>185000</v>
          </cell>
          <cell r="I717">
            <v>3151500</v>
          </cell>
          <cell r="J717">
            <v>0</v>
          </cell>
          <cell r="K717">
            <v>900000</v>
          </cell>
          <cell r="M717">
            <v>250000</v>
          </cell>
          <cell r="N717">
            <v>1150000</v>
          </cell>
          <cell r="O717">
            <v>4301500</v>
          </cell>
          <cell r="P717">
            <v>43015</v>
          </cell>
          <cell r="Q717">
            <v>172060</v>
          </cell>
          <cell r="R717">
            <v>31515</v>
          </cell>
          <cell r="S717">
            <v>126060</v>
          </cell>
          <cell r="T717">
            <v>11500</v>
          </cell>
          <cell r="U717">
            <v>46000</v>
          </cell>
          <cell r="V717" t="str">
            <v>SDN ALALAK SELATAN 04</v>
          </cell>
          <cell r="W717" t="str">
            <v>0010301162761</v>
          </cell>
          <cell r="X717" t="str">
            <v>6371046801830004</v>
          </cell>
          <cell r="Y717" t="str">
            <v>167253954731000</v>
          </cell>
          <cell r="Z717" t="str">
            <v>U - 04</v>
          </cell>
          <cell r="AA717" t="str">
            <v>9460761662300042</v>
          </cell>
          <cell r="AC717">
            <v>11500</v>
          </cell>
          <cell r="AD717">
            <v>0</v>
          </cell>
        </row>
        <row r="718">
          <cell r="A718" t="str">
            <v>199302012022212006</v>
          </cell>
          <cell r="B718" t="str">
            <v>FEBRYANTI, S.Pd</v>
          </cell>
          <cell r="C718">
            <v>1</v>
          </cell>
          <cell r="D718">
            <v>2</v>
          </cell>
          <cell r="E718">
            <v>2966500</v>
          </cell>
          <cell r="F718">
            <v>415310</v>
          </cell>
          <cell r="G718">
            <v>0</v>
          </cell>
          <cell r="H718">
            <v>185000</v>
          </cell>
          <cell r="I718">
            <v>3566810</v>
          </cell>
          <cell r="J718">
            <v>0</v>
          </cell>
          <cell r="K718">
            <v>400000</v>
          </cell>
          <cell r="L718">
            <v>2966500</v>
          </cell>
          <cell r="N718">
            <v>3366500</v>
          </cell>
          <cell r="O718">
            <v>6933310</v>
          </cell>
          <cell r="P718">
            <v>69333</v>
          </cell>
          <cell r="Q718">
            <v>277332</v>
          </cell>
          <cell r="R718">
            <v>35668</v>
          </cell>
          <cell r="S718">
            <v>142672</v>
          </cell>
          <cell r="T718">
            <v>33665</v>
          </cell>
          <cell r="U718">
            <v>134660</v>
          </cell>
          <cell r="V718" t="str">
            <v>SDN ALALAK TENGAH 01</v>
          </cell>
          <cell r="W718" t="str">
            <v>0010301404297</v>
          </cell>
          <cell r="X718" t="str">
            <v>6371044102930005</v>
          </cell>
          <cell r="Y718" t="str">
            <v>937241636731000</v>
          </cell>
          <cell r="Z718" t="str">
            <v>U - 05</v>
          </cell>
          <cell r="AA718" t="str">
            <v>8533771672130042</v>
          </cell>
          <cell r="AC718">
            <v>33665</v>
          </cell>
          <cell r="AD718">
            <v>0</v>
          </cell>
        </row>
        <row r="719">
          <cell r="A719" t="str">
            <v>199606012022212005</v>
          </cell>
          <cell r="B719" t="str">
            <v>LIANA SARI, S.Pd</v>
          </cell>
          <cell r="C719">
            <v>0</v>
          </cell>
          <cell r="D719">
            <v>0</v>
          </cell>
          <cell r="E719">
            <v>2966500</v>
          </cell>
          <cell r="F719">
            <v>0</v>
          </cell>
          <cell r="G719">
            <v>0</v>
          </cell>
          <cell r="H719">
            <v>185000</v>
          </cell>
          <cell r="I719">
            <v>3151500</v>
          </cell>
          <cell r="J719">
            <v>0</v>
          </cell>
          <cell r="K719">
            <v>900000</v>
          </cell>
          <cell r="M719">
            <v>250000</v>
          </cell>
          <cell r="N719">
            <v>1150000</v>
          </cell>
          <cell r="O719">
            <v>4301500</v>
          </cell>
          <cell r="P719">
            <v>43015</v>
          </cell>
          <cell r="Q719">
            <v>172060</v>
          </cell>
          <cell r="R719">
            <v>31515</v>
          </cell>
          <cell r="S719">
            <v>126060</v>
          </cell>
          <cell r="T719">
            <v>11500</v>
          </cell>
          <cell r="U719">
            <v>46000</v>
          </cell>
          <cell r="V719" t="str">
            <v>SDN ALALAK TENGAH 01</v>
          </cell>
          <cell r="W719" t="str">
            <v>3200519767</v>
          </cell>
          <cell r="X719" t="str">
            <v>6371024106960017</v>
          </cell>
          <cell r="Y719" t="str">
            <v>630699353731000</v>
          </cell>
          <cell r="Z719" t="str">
            <v>U - 05</v>
          </cell>
          <cell r="AA719" t="str">
            <v>4933774675230102</v>
          </cell>
          <cell r="AC719">
            <v>11500</v>
          </cell>
          <cell r="AD719">
            <v>0</v>
          </cell>
        </row>
        <row r="720">
          <cell r="A720" t="str">
            <v>196903122022212002</v>
          </cell>
          <cell r="B720" t="str">
            <v>SOLEHAH, S.Sos</v>
          </cell>
          <cell r="C720">
            <v>1</v>
          </cell>
          <cell r="D720">
            <v>0</v>
          </cell>
          <cell r="E720">
            <v>2966500</v>
          </cell>
          <cell r="F720">
            <v>296650</v>
          </cell>
          <cell r="G720">
            <v>0</v>
          </cell>
          <cell r="H720">
            <v>185000</v>
          </cell>
          <cell r="I720">
            <v>3448150</v>
          </cell>
          <cell r="J720">
            <v>0</v>
          </cell>
          <cell r="K720">
            <v>900000</v>
          </cell>
          <cell r="M720">
            <v>250000</v>
          </cell>
          <cell r="N720">
            <v>1150000</v>
          </cell>
          <cell r="O720">
            <v>4598150</v>
          </cell>
          <cell r="P720">
            <v>45982</v>
          </cell>
          <cell r="Q720">
            <v>183928</v>
          </cell>
          <cell r="R720">
            <v>34482</v>
          </cell>
          <cell r="S720">
            <v>137928</v>
          </cell>
          <cell r="T720">
            <v>11500</v>
          </cell>
          <cell r="U720">
            <v>46000</v>
          </cell>
          <cell r="V720" t="str">
            <v>SDN ALALAK TENGAH 03</v>
          </cell>
          <cell r="W720" t="str">
            <v>0010301120719</v>
          </cell>
          <cell r="X720" t="str">
            <v>6371045203690006</v>
          </cell>
          <cell r="Y720" t="str">
            <v>167252451731000</v>
          </cell>
          <cell r="Z720" t="str">
            <v>U - 07</v>
          </cell>
          <cell r="AA720" t="str">
            <v>6644747651300002</v>
          </cell>
          <cell r="AC720">
            <v>11500</v>
          </cell>
          <cell r="AD720">
            <v>0</v>
          </cell>
        </row>
        <row r="721">
          <cell r="A721" t="str">
            <v>198408162022211006</v>
          </cell>
          <cell r="B721" t="str">
            <v>KHALIQ RAHMAN, S.Pd</v>
          </cell>
          <cell r="C721">
            <v>1</v>
          </cell>
          <cell r="D721">
            <v>1</v>
          </cell>
          <cell r="E721">
            <v>2966500</v>
          </cell>
          <cell r="F721">
            <v>355980</v>
          </cell>
          <cell r="G721">
            <v>0</v>
          </cell>
          <cell r="H721">
            <v>185000</v>
          </cell>
          <cell r="I721">
            <v>3507480</v>
          </cell>
          <cell r="J721">
            <v>0</v>
          </cell>
          <cell r="K721">
            <v>400000</v>
          </cell>
          <cell r="L721">
            <v>2966500</v>
          </cell>
          <cell r="N721">
            <v>3366500</v>
          </cell>
          <cell r="O721">
            <v>6873980</v>
          </cell>
          <cell r="P721">
            <v>68740</v>
          </cell>
          <cell r="Q721">
            <v>274960</v>
          </cell>
          <cell r="R721">
            <v>35075</v>
          </cell>
          <cell r="S721">
            <v>140300</v>
          </cell>
          <cell r="T721">
            <v>33665</v>
          </cell>
          <cell r="U721">
            <v>134660</v>
          </cell>
          <cell r="V721" t="str">
            <v>SDN ALALAK TENGAH 04</v>
          </cell>
          <cell r="W721" t="str">
            <v>0010301357619</v>
          </cell>
          <cell r="X721" t="str">
            <v>6371041608840004</v>
          </cell>
          <cell r="Y721" t="str">
            <v>723262911731000</v>
          </cell>
          <cell r="Z721" t="str">
            <v>U - 08</v>
          </cell>
          <cell r="AA721" t="str">
            <v>5148762663130163</v>
          </cell>
          <cell r="AC721">
            <v>33665</v>
          </cell>
          <cell r="AD721">
            <v>0</v>
          </cell>
        </row>
        <row r="722">
          <cell r="A722" t="str">
            <v>198110082022212012</v>
          </cell>
          <cell r="B722" t="str">
            <v>DEWI SARTIKA, S.Pd</v>
          </cell>
          <cell r="C722">
            <v>1</v>
          </cell>
          <cell r="D722">
            <v>1</v>
          </cell>
          <cell r="E722">
            <v>2966500</v>
          </cell>
          <cell r="F722">
            <v>355980</v>
          </cell>
          <cell r="G722">
            <v>0</v>
          </cell>
          <cell r="H722">
            <v>185000</v>
          </cell>
          <cell r="I722">
            <v>3507480</v>
          </cell>
          <cell r="J722">
            <v>0</v>
          </cell>
          <cell r="K722">
            <v>900000</v>
          </cell>
          <cell r="M722">
            <v>250000</v>
          </cell>
          <cell r="N722">
            <v>1150000</v>
          </cell>
          <cell r="O722">
            <v>4657480</v>
          </cell>
          <cell r="P722">
            <v>46575</v>
          </cell>
          <cell r="Q722">
            <v>186300</v>
          </cell>
          <cell r="R722">
            <v>35075</v>
          </cell>
          <cell r="S722">
            <v>140300</v>
          </cell>
          <cell r="T722">
            <v>11500</v>
          </cell>
          <cell r="U722">
            <v>46000</v>
          </cell>
          <cell r="V722" t="str">
            <v>SDN ALALAK UTARA 01</v>
          </cell>
          <cell r="W722" t="str">
            <v>0010301415248</v>
          </cell>
          <cell r="X722" t="str">
            <v>6371044810810015</v>
          </cell>
          <cell r="Y722" t="str">
            <v>167386275731000</v>
          </cell>
          <cell r="Z722" t="str">
            <v>U - 09</v>
          </cell>
          <cell r="AA722" t="str">
            <v>9142759661300103</v>
          </cell>
          <cell r="AC722">
            <v>11500</v>
          </cell>
          <cell r="AD722">
            <v>0</v>
          </cell>
        </row>
        <row r="723">
          <cell r="A723" t="str">
            <v>198503052022212013</v>
          </cell>
          <cell r="B723" t="str">
            <v>REKHA ADELIDA SORAYA, S.Pd</v>
          </cell>
          <cell r="C723">
            <v>1</v>
          </cell>
          <cell r="D723">
            <v>2</v>
          </cell>
          <cell r="E723">
            <v>2966500</v>
          </cell>
          <cell r="F723">
            <v>415310</v>
          </cell>
          <cell r="G723">
            <v>0</v>
          </cell>
          <cell r="H723">
            <v>185000</v>
          </cell>
          <cell r="I723">
            <v>3566810</v>
          </cell>
          <cell r="J723">
            <v>0</v>
          </cell>
          <cell r="K723">
            <v>400000</v>
          </cell>
          <cell r="L723">
            <v>2966500</v>
          </cell>
          <cell r="N723">
            <v>3366500</v>
          </cell>
          <cell r="O723">
            <v>6933310</v>
          </cell>
          <cell r="P723">
            <v>69333</v>
          </cell>
          <cell r="Q723">
            <v>277332</v>
          </cell>
          <cell r="R723">
            <v>35668</v>
          </cell>
          <cell r="S723">
            <v>142672</v>
          </cell>
          <cell r="T723">
            <v>33665</v>
          </cell>
          <cell r="U723">
            <v>134660</v>
          </cell>
          <cell r="V723" t="str">
            <v>SDN ALALAK UTARA 01</v>
          </cell>
          <cell r="W723" t="str">
            <v>3200518895</v>
          </cell>
          <cell r="X723" t="str">
            <v>6371044503850013</v>
          </cell>
          <cell r="Y723" t="str">
            <v>700253024731000</v>
          </cell>
          <cell r="Z723" t="str">
            <v>U - 09</v>
          </cell>
          <cell r="AA723" t="str">
            <v>2637763664300082</v>
          </cell>
          <cell r="AC723">
            <v>33665</v>
          </cell>
          <cell r="AD723">
            <v>0</v>
          </cell>
        </row>
        <row r="724">
          <cell r="A724" t="str">
            <v>198603292022211008</v>
          </cell>
          <cell r="B724" t="str">
            <v>TAUFIK HIDAYAT, S.Pd.I</v>
          </cell>
          <cell r="C724">
            <v>1</v>
          </cell>
          <cell r="D724">
            <v>2</v>
          </cell>
          <cell r="E724">
            <v>2966500</v>
          </cell>
          <cell r="F724">
            <v>415310</v>
          </cell>
          <cell r="G724">
            <v>0</v>
          </cell>
          <cell r="H724">
            <v>185000</v>
          </cell>
          <cell r="I724">
            <v>3566810</v>
          </cell>
          <cell r="J724">
            <v>0</v>
          </cell>
          <cell r="K724">
            <v>900000</v>
          </cell>
          <cell r="M724">
            <v>250000</v>
          </cell>
          <cell r="N724">
            <v>1150000</v>
          </cell>
          <cell r="O724">
            <v>4716810</v>
          </cell>
          <cell r="P724">
            <v>47168</v>
          </cell>
          <cell r="Q724">
            <v>188672</v>
          </cell>
          <cell r="R724">
            <v>35668</v>
          </cell>
          <cell r="S724">
            <v>142672</v>
          </cell>
          <cell r="T724">
            <v>11500</v>
          </cell>
          <cell r="U724">
            <v>46000</v>
          </cell>
          <cell r="V724" t="str">
            <v>SDN ALALAK UTARA 01</v>
          </cell>
          <cell r="W724" t="str">
            <v>0010301160155</v>
          </cell>
          <cell r="X724" t="str">
            <v>6371042903860007</v>
          </cell>
          <cell r="Y724" t="str">
            <v>167321744731000</v>
          </cell>
          <cell r="Z724" t="str">
            <v>U - 09</v>
          </cell>
          <cell r="AA724" t="str">
            <v>9661764665200032</v>
          </cell>
          <cell r="AC724">
            <v>11500</v>
          </cell>
          <cell r="AD724">
            <v>0</v>
          </cell>
        </row>
        <row r="725">
          <cell r="A725" t="str">
            <v>199305142022212006</v>
          </cell>
          <cell r="B725" t="str">
            <v>FITRIANI, S.Pd</v>
          </cell>
          <cell r="C725">
            <v>0</v>
          </cell>
          <cell r="D725">
            <v>0</v>
          </cell>
          <cell r="E725">
            <v>2966500</v>
          </cell>
          <cell r="F725">
            <v>0</v>
          </cell>
          <cell r="G725">
            <v>0</v>
          </cell>
          <cell r="H725">
            <v>185000</v>
          </cell>
          <cell r="I725">
            <v>3151500</v>
          </cell>
          <cell r="J725">
            <v>0</v>
          </cell>
          <cell r="K725">
            <v>900000</v>
          </cell>
          <cell r="M725">
            <v>250000</v>
          </cell>
          <cell r="N725">
            <v>1150000</v>
          </cell>
          <cell r="O725">
            <v>4301500</v>
          </cell>
          <cell r="P725">
            <v>43015</v>
          </cell>
          <cell r="Q725">
            <v>172060</v>
          </cell>
          <cell r="R725">
            <v>31515</v>
          </cell>
          <cell r="S725">
            <v>126060</v>
          </cell>
          <cell r="T725">
            <v>11500</v>
          </cell>
          <cell r="U725">
            <v>46000</v>
          </cell>
          <cell r="V725" t="str">
            <v>SDN ALALAK UTARA 01</v>
          </cell>
          <cell r="W725" t="str">
            <v>3200522698</v>
          </cell>
          <cell r="X725" t="str">
            <v>6371045405930007</v>
          </cell>
          <cell r="Y725" t="str">
            <v>412659682731000</v>
          </cell>
          <cell r="Z725" t="str">
            <v>U - 09</v>
          </cell>
          <cell r="AA725" t="str">
            <v>2846771672230172</v>
          </cell>
          <cell r="AC725">
            <v>11500</v>
          </cell>
          <cell r="AD725">
            <v>0</v>
          </cell>
        </row>
        <row r="726">
          <cell r="A726" t="str">
            <v>199402102022212007</v>
          </cell>
          <cell r="B726" t="str">
            <v>IRMA WIDAYATI, S.Pd</v>
          </cell>
          <cell r="C726">
            <v>1</v>
          </cell>
          <cell r="D726">
            <v>1</v>
          </cell>
          <cell r="E726">
            <v>2966500</v>
          </cell>
          <cell r="F726">
            <v>355980</v>
          </cell>
          <cell r="G726">
            <v>0</v>
          </cell>
          <cell r="H726">
            <v>185000</v>
          </cell>
          <cell r="I726">
            <v>3507480</v>
          </cell>
          <cell r="J726">
            <v>0</v>
          </cell>
          <cell r="K726">
            <v>900000</v>
          </cell>
          <cell r="M726">
            <v>250000</v>
          </cell>
          <cell r="N726">
            <v>1150000</v>
          </cell>
          <cell r="O726">
            <v>4657480</v>
          </cell>
          <cell r="P726">
            <v>46575</v>
          </cell>
          <cell r="Q726">
            <v>186300</v>
          </cell>
          <cell r="R726">
            <v>35075</v>
          </cell>
          <cell r="S726">
            <v>140300</v>
          </cell>
          <cell r="T726">
            <v>11500</v>
          </cell>
          <cell r="U726">
            <v>46000</v>
          </cell>
          <cell r="V726" t="str">
            <v>SDN ALALAK UTARA 01</v>
          </cell>
          <cell r="W726" t="str">
            <v>0320301017479</v>
          </cell>
          <cell r="X726" t="str">
            <v>6371045002940002</v>
          </cell>
          <cell r="Y726" t="str">
            <v>858654213731000</v>
          </cell>
          <cell r="Z726" t="str">
            <v>U - 09</v>
          </cell>
          <cell r="AA726" t="str">
            <v>9542772673130012</v>
          </cell>
          <cell r="AC726">
            <v>11500</v>
          </cell>
          <cell r="AD726">
            <v>0</v>
          </cell>
        </row>
        <row r="727">
          <cell r="A727" t="str">
            <v>199706152022211001</v>
          </cell>
          <cell r="B727" t="str">
            <v>ANDRE FERDIAN, S.Pd</v>
          </cell>
          <cell r="C727">
            <v>1</v>
          </cell>
          <cell r="D727">
            <v>0</v>
          </cell>
          <cell r="E727">
            <v>2966500</v>
          </cell>
          <cell r="F727">
            <v>296650</v>
          </cell>
          <cell r="G727">
            <v>0</v>
          </cell>
          <cell r="H727">
            <v>185000</v>
          </cell>
          <cell r="I727">
            <v>3448150</v>
          </cell>
          <cell r="J727">
            <v>0</v>
          </cell>
          <cell r="K727">
            <v>900000</v>
          </cell>
          <cell r="M727">
            <v>250000</v>
          </cell>
          <cell r="N727">
            <v>1150000</v>
          </cell>
          <cell r="O727">
            <v>4598150</v>
          </cell>
          <cell r="P727">
            <v>45982</v>
          </cell>
          <cell r="Q727">
            <v>183928</v>
          </cell>
          <cell r="R727">
            <v>34482</v>
          </cell>
          <cell r="S727">
            <v>137928</v>
          </cell>
          <cell r="T727">
            <v>11500</v>
          </cell>
          <cell r="U727">
            <v>46000</v>
          </cell>
          <cell r="V727" t="str">
            <v>SDN ALALAK UTARA 01</v>
          </cell>
          <cell r="W727" t="str">
            <v>3200582078</v>
          </cell>
          <cell r="X727" t="str">
            <v>6306081506970003</v>
          </cell>
          <cell r="Y727" t="str">
            <v>414704957731000</v>
          </cell>
          <cell r="Z727" t="str">
            <v>U - 09</v>
          </cell>
          <cell r="AA727" t="str">
            <v>4947775676130062</v>
          </cell>
          <cell r="AC727">
            <v>11500</v>
          </cell>
          <cell r="AD727">
            <v>0</v>
          </cell>
        </row>
        <row r="728">
          <cell r="A728" t="str">
            <v>199809052022212003</v>
          </cell>
          <cell r="B728" t="str">
            <v>JULIATI SARI, S.Pd</v>
          </cell>
          <cell r="C728">
            <v>0</v>
          </cell>
          <cell r="D728">
            <v>0</v>
          </cell>
          <cell r="E728">
            <v>2966500</v>
          </cell>
          <cell r="F728">
            <v>0</v>
          </cell>
          <cell r="G728">
            <v>0</v>
          </cell>
          <cell r="H728">
            <v>185000</v>
          </cell>
          <cell r="I728">
            <v>3151500</v>
          </cell>
          <cell r="J728">
            <v>0</v>
          </cell>
          <cell r="K728">
            <v>900000</v>
          </cell>
          <cell r="M728">
            <v>250000</v>
          </cell>
          <cell r="N728">
            <v>1150000</v>
          </cell>
          <cell r="O728">
            <v>4301500</v>
          </cell>
          <cell r="P728">
            <v>43015</v>
          </cell>
          <cell r="Q728">
            <v>172060</v>
          </cell>
          <cell r="R728">
            <v>31515</v>
          </cell>
          <cell r="S728">
            <v>126060</v>
          </cell>
          <cell r="T728">
            <v>11500</v>
          </cell>
          <cell r="U728">
            <v>46000</v>
          </cell>
          <cell r="V728" t="str">
            <v>SDN ALALAK UTARA 01</v>
          </cell>
          <cell r="W728" t="str">
            <v>0010301488574</v>
          </cell>
          <cell r="X728" t="str">
            <v>6371044809980009</v>
          </cell>
          <cell r="Y728" t="str">
            <v>637147489731000</v>
          </cell>
          <cell r="Z728" t="str">
            <v>U - 09</v>
          </cell>
          <cell r="AA728" t="str">
            <v>1237776677230023</v>
          </cell>
          <cell r="AC728">
            <v>11500</v>
          </cell>
          <cell r="AD728">
            <v>0</v>
          </cell>
        </row>
        <row r="729">
          <cell r="A729" t="str">
            <v>198603022022212017</v>
          </cell>
          <cell r="B729" t="str">
            <v>RUSMILAWATI, S.Pd</v>
          </cell>
          <cell r="C729">
            <v>1</v>
          </cell>
          <cell r="D729">
            <v>2</v>
          </cell>
          <cell r="E729">
            <v>2966500</v>
          </cell>
          <cell r="F729">
            <v>415310</v>
          </cell>
          <cell r="G729">
            <v>0</v>
          </cell>
          <cell r="H729">
            <v>185000</v>
          </cell>
          <cell r="I729">
            <v>3566810</v>
          </cell>
          <cell r="J729">
            <v>0</v>
          </cell>
          <cell r="K729">
            <v>900000</v>
          </cell>
          <cell r="M729">
            <v>250000</v>
          </cell>
          <cell r="N729">
            <v>1150000</v>
          </cell>
          <cell r="O729">
            <v>4716810</v>
          </cell>
          <cell r="P729">
            <v>47168</v>
          </cell>
          <cell r="Q729">
            <v>188672</v>
          </cell>
          <cell r="R729">
            <v>35668</v>
          </cell>
          <cell r="S729">
            <v>142672</v>
          </cell>
          <cell r="T729">
            <v>11500</v>
          </cell>
          <cell r="U729">
            <v>46000</v>
          </cell>
          <cell r="V729" t="str">
            <v>SDN ALALAK UTARA 02</v>
          </cell>
          <cell r="W729" t="str">
            <v>3200502417</v>
          </cell>
          <cell r="X729" t="str">
            <v>6371034203860010</v>
          </cell>
          <cell r="Y729" t="str">
            <v>167358175731000</v>
          </cell>
          <cell r="Z729" t="str">
            <v>U - 10</v>
          </cell>
          <cell r="AA729" t="str">
            <v>9634764665210112</v>
          </cell>
          <cell r="AC729">
            <v>11500</v>
          </cell>
          <cell r="AD729">
            <v>0</v>
          </cell>
        </row>
        <row r="730">
          <cell r="A730" t="str">
            <v>197609232022212004</v>
          </cell>
          <cell r="B730" t="str">
            <v>FITRIA SEPTIANI, S.Pd</v>
          </cell>
          <cell r="C730">
            <v>0</v>
          </cell>
          <cell r="D730">
            <v>0</v>
          </cell>
          <cell r="E730">
            <v>2966500</v>
          </cell>
          <cell r="F730">
            <v>0</v>
          </cell>
          <cell r="G730">
            <v>0</v>
          </cell>
          <cell r="H730">
            <v>185000</v>
          </cell>
          <cell r="I730">
            <v>3151500</v>
          </cell>
          <cell r="J730">
            <v>0</v>
          </cell>
          <cell r="K730">
            <v>900000</v>
          </cell>
          <cell r="M730">
            <v>250000</v>
          </cell>
          <cell r="N730">
            <v>1150000</v>
          </cell>
          <cell r="O730">
            <v>4301500</v>
          </cell>
          <cell r="P730">
            <v>43015</v>
          </cell>
          <cell r="Q730">
            <v>172060</v>
          </cell>
          <cell r="R730">
            <v>31515</v>
          </cell>
          <cell r="S730">
            <v>126060</v>
          </cell>
          <cell r="T730">
            <v>11500</v>
          </cell>
          <cell r="U730">
            <v>46000</v>
          </cell>
          <cell r="V730" t="str">
            <v>SDN ANTASAN KECIL TIMUR 01</v>
          </cell>
          <cell r="W730" t="str">
            <v>0010301148023</v>
          </cell>
          <cell r="X730" t="str">
            <v>6371046309760008</v>
          </cell>
          <cell r="Y730" t="str">
            <v>167356757731000</v>
          </cell>
          <cell r="Z730" t="str">
            <v>U - 12</v>
          </cell>
          <cell r="AA730" t="str">
            <v>1255754657300013</v>
          </cell>
          <cell r="AC730">
            <v>11500</v>
          </cell>
          <cell r="AD730">
            <v>0</v>
          </cell>
        </row>
        <row r="731">
          <cell r="A731" t="str">
            <v>198702062022212003</v>
          </cell>
          <cell r="B731" t="str">
            <v>HAIRUNNISA, S.Pd</v>
          </cell>
          <cell r="C731">
            <v>0</v>
          </cell>
          <cell r="D731">
            <v>0</v>
          </cell>
          <cell r="E731">
            <v>2966500</v>
          </cell>
          <cell r="F731">
            <v>0</v>
          </cell>
          <cell r="G731">
            <v>0</v>
          </cell>
          <cell r="H731">
            <v>185000</v>
          </cell>
          <cell r="I731">
            <v>3151500</v>
          </cell>
          <cell r="J731">
            <v>0</v>
          </cell>
          <cell r="K731">
            <v>900000</v>
          </cell>
          <cell r="M731">
            <v>250000</v>
          </cell>
          <cell r="N731">
            <v>1150000</v>
          </cell>
          <cell r="O731">
            <v>4301500</v>
          </cell>
          <cell r="P731">
            <v>43015</v>
          </cell>
          <cell r="Q731">
            <v>172060</v>
          </cell>
          <cell r="R731">
            <v>31515</v>
          </cell>
          <cell r="S731">
            <v>126060</v>
          </cell>
          <cell r="T731">
            <v>11500</v>
          </cell>
          <cell r="U731">
            <v>46000</v>
          </cell>
          <cell r="V731" t="str">
            <v>SDN ANTASAN KECIL TIMUR 01</v>
          </cell>
          <cell r="W731" t="str">
            <v>0010301357603</v>
          </cell>
          <cell r="X731" t="str">
            <v>6371044602870012</v>
          </cell>
          <cell r="Y731" t="str">
            <v>167253673731000</v>
          </cell>
          <cell r="Z731" t="str">
            <v>U - 12</v>
          </cell>
          <cell r="AA731" t="str">
            <v>1934765666300032</v>
          </cell>
          <cell r="AC731">
            <v>11500</v>
          </cell>
          <cell r="AD731">
            <v>0</v>
          </cell>
        </row>
        <row r="732">
          <cell r="A732" t="str">
            <v>198705082022212008</v>
          </cell>
          <cell r="B732" t="str">
            <v>JUWITA MAIRISKA RAMADINA, S.Pd</v>
          </cell>
          <cell r="C732">
            <v>1</v>
          </cell>
          <cell r="D732">
            <v>2</v>
          </cell>
          <cell r="E732">
            <v>2966500</v>
          </cell>
          <cell r="F732">
            <v>415310</v>
          </cell>
          <cell r="G732">
            <v>0</v>
          </cell>
          <cell r="H732">
            <v>185000</v>
          </cell>
          <cell r="I732">
            <v>3566810</v>
          </cell>
          <cell r="J732">
            <v>0</v>
          </cell>
          <cell r="K732">
            <v>400000</v>
          </cell>
          <cell r="L732">
            <v>2966500</v>
          </cell>
          <cell r="N732">
            <v>3366500</v>
          </cell>
          <cell r="O732">
            <v>6933310</v>
          </cell>
          <cell r="P732">
            <v>69333</v>
          </cell>
          <cell r="Q732">
            <v>277332</v>
          </cell>
          <cell r="R732">
            <v>35668</v>
          </cell>
          <cell r="S732">
            <v>142672</v>
          </cell>
          <cell r="T732">
            <v>33665</v>
          </cell>
          <cell r="U732">
            <v>134660</v>
          </cell>
          <cell r="V732" t="str">
            <v>SDN ANTASAN KECIL TIMUR 01</v>
          </cell>
          <cell r="W732" t="str">
            <v>0310319034588</v>
          </cell>
          <cell r="X732" t="str">
            <v>6371054805870008</v>
          </cell>
          <cell r="Y732" t="str">
            <v>739278497731000</v>
          </cell>
          <cell r="Z732" t="str">
            <v>U - 12</v>
          </cell>
          <cell r="AA732" t="str">
            <v>0840765666130182</v>
          </cell>
          <cell r="AC732">
            <v>33665</v>
          </cell>
          <cell r="AD732">
            <v>0</v>
          </cell>
        </row>
        <row r="733">
          <cell r="A733" t="str">
            <v>199001122022212006</v>
          </cell>
          <cell r="B733" t="str">
            <v>SYAIDATUL ASYIAH, S.Pd</v>
          </cell>
          <cell r="C733">
            <v>1</v>
          </cell>
          <cell r="D733">
            <v>2</v>
          </cell>
          <cell r="E733">
            <v>2966500</v>
          </cell>
          <cell r="F733">
            <v>415310</v>
          </cell>
          <cell r="G733">
            <v>0</v>
          </cell>
          <cell r="H733">
            <v>185000</v>
          </cell>
          <cell r="I733">
            <v>3566810</v>
          </cell>
          <cell r="J733">
            <v>0</v>
          </cell>
          <cell r="K733">
            <v>900000</v>
          </cell>
          <cell r="M733">
            <v>250000</v>
          </cell>
          <cell r="N733">
            <v>1150000</v>
          </cell>
          <cell r="O733">
            <v>4716810</v>
          </cell>
          <cell r="P733">
            <v>47168</v>
          </cell>
          <cell r="Q733">
            <v>188672</v>
          </cell>
          <cell r="R733">
            <v>35668</v>
          </cell>
          <cell r="S733">
            <v>142672</v>
          </cell>
          <cell r="T733">
            <v>11500</v>
          </cell>
          <cell r="U733">
            <v>46000</v>
          </cell>
          <cell r="V733" t="str">
            <v>SDN ANTASAN KECIL TIMUR 01</v>
          </cell>
          <cell r="W733" t="str">
            <v>0010301062743</v>
          </cell>
          <cell r="X733" t="str">
            <v>6371045201900006</v>
          </cell>
          <cell r="Y733" t="str">
            <v>814922225731000</v>
          </cell>
          <cell r="Z733" t="str">
            <v>U - 12</v>
          </cell>
          <cell r="AA733" t="str">
            <v>1444768669230182</v>
          </cell>
          <cell r="AC733">
            <v>11500</v>
          </cell>
          <cell r="AD733">
            <v>0</v>
          </cell>
        </row>
        <row r="734">
          <cell r="A734" t="str">
            <v>199105182022212011</v>
          </cell>
          <cell r="B734" t="str">
            <v>RIDHA, S.Pd.</v>
          </cell>
          <cell r="C734">
            <v>0</v>
          </cell>
          <cell r="D734">
            <v>0</v>
          </cell>
          <cell r="E734">
            <v>2966500</v>
          </cell>
          <cell r="F734">
            <v>0</v>
          </cell>
          <cell r="G734">
            <v>0</v>
          </cell>
          <cell r="H734">
            <v>185000</v>
          </cell>
          <cell r="I734">
            <v>3151500</v>
          </cell>
          <cell r="J734">
            <v>0</v>
          </cell>
          <cell r="K734">
            <v>900000</v>
          </cell>
          <cell r="M734">
            <v>250000</v>
          </cell>
          <cell r="N734">
            <v>1150000</v>
          </cell>
          <cell r="O734">
            <v>4301500</v>
          </cell>
          <cell r="P734">
            <v>43015</v>
          </cell>
          <cell r="Q734">
            <v>172060</v>
          </cell>
          <cell r="R734">
            <v>31515</v>
          </cell>
          <cell r="S734">
            <v>126060</v>
          </cell>
          <cell r="T734">
            <v>11500</v>
          </cell>
          <cell r="U734">
            <v>46000</v>
          </cell>
          <cell r="V734" t="str">
            <v>SDN ANTASAN KECIL TIMUR 01</v>
          </cell>
          <cell r="W734" t="str">
            <v>0170301032553</v>
          </cell>
          <cell r="X734" t="str">
            <v>6371045805910004</v>
          </cell>
          <cell r="Y734" t="str">
            <v>847787736731000</v>
          </cell>
          <cell r="Z734" t="str">
            <v>U - 12</v>
          </cell>
          <cell r="AA734" t="str">
            <v>1850769670130092</v>
          </cell>
          <cell r="AC734">
            <v>11500</v>
          </cell>
          <cell r="AD734">
            <v>0</v>
          </cell>
        </row>
        <row r="735">
          <cell r="A735" t="str">
            <v>199212142022211003</v>
          </cell>
          <cell r="B735" t="str">
            <v>HENDRI, S.Pd</v>
          </cell>
          <cell r="C735">
            <v>0</v>
          </cell>
          <cell r="D735">
            <v>0</v>
          </cell>
          <cell r="E735">
            <v>2966500</v>
          </cell>
          <cell r="F735">
            <v>0</v>
          </cell>
          <cell r="G735">
            <v>0</v>
          </cell>
          <cell r="H735">
            <v>185000</v>
          </cell>
          <cell r="I735">
            <v>3151500</v>
          </cell>
          <cell r="J735">
            <v>0</v>
          </cell>
          <cell r="K735">
            <v>900000</v>
          </cell>
          <cell r="M735">
            <v>250000</v>
          </cell>
          <cell r="N735">
            <v>1150000</v>
          </cell>
          <cell r="O735">
            <v>4301500</v>
          </cell>
          <cell r="P735">
            <v>43015</v>
          </cell>
          <cell r="Q735">
            <v>172060</v>
          </cell>
          <cell r="R735">
            <v>31515</v>
          </cell>
          <cell r="S735">
            <v>126060</v>
          </cell>
          <cell r="T735">
            <v>11500</v>
          </cell>
          <cell r="U735">
            <v>46000</v>
          </cell>
          <cell r="V735" t="str">
            <v>SDN ANTASAN KECIL TIMUR 01</v>
          </cell>
          <cell r="W735" t="str">
            <v>0010301357707</v>
          </cell>
          <cell r="X735" t="str">
            <v>6371041412920004</v>
          </cell>
          <cell r="Y735" t="str">
            <v>843995309731000</v>
          </cell>
          <cell r="Z735" t="str">
            <v>U - 12</v>
          </cell>
          <cell r="AA735" t="str">
            <v>7546770671130043</v>
          </cell>
          <cell r="AC735">
            <v>11500</v>
          </cell>
          <cell r="AD735">
            <v>0</v>
          </cell>
        </row>
        <row r="736">
          <cell r="A736" t="str">
            <v>199506142022211004</v>
          </cell>
          <cell r="B736" t="str">
            <v>MUHAMMAD FITRI, S.Pd</v>
          </cell>
          <cell r="C736">
            <v>1</v>
          </cell>
          <cell r="D736">
            <v>1</v>
          </cell>
          <cell r="E736">
            <v>2966500</v>
          </cell>
          <cell r="F736">
            <v>355980</v>
          </cell>
          <cell r="G736">
            <v>0</v>
          </cell>
          <cell r="H736">
            <v>185000</v>
          </cell>
          <cell r="I736">
            <v>3507480</v>
          </cell>
          <cell r="J736">
            <v>0</v>
          </cell>
          <cell r="K736">
            <v>900000</v>
          </cell>
          <cell r="M736">
            <v>250000</v>
          </cell>
          <cell r="N736">
            <v>1150000</v>
          </cell>
          <cell r="O736">
            <v>4657480</v>
          </cell>
          <cell r="P736">
            <v>46575</v>
          </cell>
          <cell r="Q736">
            <v>186300</v>
          </cell>
          <cell r="R736">
            <v>35075</v>
          </cell>
          <cell r="S736">
            <v>140300</v>
          </cell>
          <cell r="T736">
            <v>11500</v>
          </cell>
          <cell r="U736">
            <v>46000</v>
          </cell>
          <cell r="V736" t="str">
            <v>SDN ANTASAN KECIL TIMUR 01</v>
          </cell>
          <cell r="W736" t="str">
            <v>0010301471701</v>
          </cell>
          <cell r="X736" t="str">
            <v>6371011406950003</v>
          </cell>
          <cell r="Y736" t="str">
            <v>954341269736000</v>
          </cell>
          <cell r="Z736" t="str">
            <v>U - 12</v>
          </cell>
          <cell r="AA736" t="str">
            <v>8946773674130022</v>
          </cell>
          <cell r="AC736">
            <v>11500</v>
          </cell>
          <cell r="AD736">
            <v>0</v>
          </cell>
        </row>
        <row r="737">
          <cell r="A737" t="str">
            <v>199512142022211002</v>
          </cell>
          <cell r="B737" t="str">
            <v>KHAIRIL RIFANI, S.Pd</v>
          </cell>
          <cell r="C737">
            <v>0</v>
          </cell>
          <cell r="D737">
            <v>0</v>
          </cell>
          <cell r="E737">
            <v>2966500</v>
          </cell>
          <cell r="F737">
            <v>0</v>
          </cell>
          <cell r="G737">
            <v>0</v>
          </cell>
          <cell r="H737">
            <v>185000</v>
          </cell>
          <cell r="I737">
            <v>3151500</v>
          </cell>
          <cell r="J737">
            <v>0</v>
          </cell>
          <cell r="K737">
            <v>900000</v>
          </cell>
          <cell r="M737">
            <v>250000</v>
          </cell>
          <cell r="N737">
            <v>1150000</v>
          </cell>
          <cell r="O737">
            <v>4301500</v>
          </cell>
          <cell r="P737">
            <v>43015</v>
          </cell>
          <cell r="Q737">
            <v>172060</v>
          </cell>
          <cell r="R737">
            <v>31515</v>
          </cell>
          <cell r="S737">
            <v>126060</v>
          </cell>
          <cell r="T737">
            <v>11500</v>
          </cell>
          <cell r="U737">
            <v>46000</v>
          </cell>
          <cell r="V737" t="str">
            <v>SDN ANTASAN KECIL TIMUR 01</v>
          </cell>
          <cell r="W737" t="str">
            <v>0310319035005</v>
          </cell>
          <cell r="X737" t="str">
            <v>6371041412950007</v>
          </cell>
          <cell r="Y737" t="str">
            <v>411403900731000</v>
          </cell>
          <cell r="Z737" t="str">
            <v>U - 12</v>
          </cell>
          <cell r="AA737" t="str">
            <v>6546773674130133</v>
          </cell>
          <cell r="AC737">
            <v>11500</v>
          </cell>
          <cell r="AD737">
            <v>0</v>
          </cell>
        </row>
        <row r="738">
          <cell r="A738" t="str">
            <v>199704232022212002</v>
          </cell>
          <cell r="B738" t="str">
            <v>HUSNUL KHOTIMAH, S.Pd</v>
          </cell>
          <cell r="C738">
            <v>1</v>
          </cell>
          <cell r="D738">
            <v>1</v>
          </cell>
          <cell r="E738">
            <v>2966500</v>
          </cell>
          <cell r="F738">
            <v>355980</v>
          </cell>
          <cell r="G738">
            <v>0</v>
          </cell>
          <cell r="H738">
            <v>185000</v>
          </cell>
          <cell r="I738">
            <v>3507480</v>
          </cell>
          <cell r="J738">
            <v>0</v>
          </cell>
          <cell r="K738">
            <v>900000</v>
          </cell>
          <cell r="M738">
            <v>250000</v>
          </cell>
          <cell r="N738">
            <v>1150000</v>
          </cell>
          <cell r="O738">
            <v>4657480</v>
          </cell>
          <cell r="P738">
            <v>46575</v>
          </cell>
          <cell r="Q738">
            <v>186300</v>
          </cell>
          <cell r="R738">
            <v>35075</v>
          </cell>
          <cell r="S738">
            <v>140300</v>
          </cell>
          <cell r="T738">
            <v>11500</v>
          </cell>
          <cell r="U738">
            <v>46000</v>
          </cell>
          <cell r="V738" t="str">
            <v>SDN ANTASAN KECIL TIMUR 01</v>
          </cell>
          <cell r="W738" t="str">
            <v>0010301472114</v>
          </cell>
          <cell r="X738" t="str">
            <v>6371036304970004</v>
          </cell>
          <cell r="Y738" t="str">
            <v>412798142731000</v>
          </cell>
          <cell r="Z738" t="str">
            <v>U - 12</v>
          </cell>
          <cell r="AA738" t="str">
            <v>4755775676130002</v>
          </cell>
          <cell r="AC738">
            <v>11500</v>
          </cell>
          <cell r="AD738">
            <v>0</v>
          </cell>
        </row>
        <row r="739">
          <cell r="A739" t="str">
            <v>199402102022212008</v>
          </cell>
          <cell r="B739" t="str">
            <v>PATMAH AULIA, S.Pd</v>
          </cell>
          <cell r="C739">
            <v>1</v>
          </cell>
          <cell r="D739">
            <v>1</v>
          </cell>
          <cell r="E739">
            <v>2966500</v>
          </cell>
          <cell r="F739">
            <v>355980</v>
          </cell>
          <cell r="G739">
            <v>0</v>
          </cell>
          <cell r="H739">
            <v>185000</v>
          </cell>
          <cell r="I739">
            <v>3507480</v>
          </cell>
          <cell r="J739">
            <v>0</v>
          </cell>
          <cell r="K739">
            <v>0</v>
          </cell>
          <cell r="L739">
            <v>0</v>
          </cell>
          <cell r="N739">
            <v>0</v>
          </cell>
          <cell r="O739">
            <v>3507480</v>
          </cell>
          <cell r="P739">
            <v>35075</v>
          </cell>
          <cell r="Q739">
            <v>140300</v>
          </cell>
          <cell r="R739">
            <v>35075</v>
          </cell>
          <cell r="S739">
            <v>140300</v>
          </cell>
          <cell r="T739">
            <v>0</v>
          </cell>
          <cell r="U739">
            <v>0</v>
          </cell>
          <cell r="V739" t="str">
            <v>SDN ANTASAN KECIL TIMUR 03</v>
          </cell>
          <cell r="W739" t="str">
            <v>3200508377</v>
          </cell>
          <cell r="X739" t="str">
            <v>6371045002940004</v>
          </cell>
          <cell r="Y739" t="str">
            <v>919681569731000</v>
          </cell>
          <cell r="Z739" t="str">
            <v>U - 14</v>
          </cell>
          <cell r="AA739" t="str">
            <v>4542772673130032</v>
          </cell>
          <cell r="AC739">
            <v>33665</v>
          </cell>
          <cell r="AD739">
            <v>-33665</v>
          </cell>
        </row>
        <row r="740">
          <cell r="A740" t="str">
            <v>199401072022212009</v>
          </cell>
          <cell r="B740" t="str">
            <v>MARIA ULFAH, S.Pd</v>
          </cell>
          <cell r="C740">
            <v>1</v>
          </cell>
          <cell r="D740">
            <v>2</v>
          </cell>
          <cell r="E740">
            <v>2966500</v>
          </cell>
          <cell r="F740">
            <v>415310</v>
          </cell>
          <cell r="G740">
            <v>0</v>
          </cell>
          <cell r="H740">
            <v>185000</v>
          </cell>
          <cell r="I740">
            <v>3566810</v>
          </cell>
          <cell r="J740">
            <v>0</v>
          </cell>
          <cell r="K740">
            <v>900000</v>
          </cell>
          <cell r="M740">
            <v>250000</v>
          </cell>
          <cell r="N740">
            <v>1150000</v>
          </cell>
          <cell r="O740">
            <v>4716810</v>
          </cell>
          <cell r="P740">
            <v>47168</v>
          </cell>
          <cell r="Q740">
            <v>188672</v>
          </cell>
          <cell r="R740">
            <v>35668</v>
          </cell>
          <cell r="S740">
            <v>142672</v>
          </cell>
          <cell r="T740">
            <v>11500</v>
          </cell>
          <cell r="U740">
            <v>46000</v>
          </cell>
          <cell r="V740" t="str">
            <v>SDN ANTASAN KECIL TIMUR 04</v>
          </cell>
          <cell r="W740" t="str">
            <v>0310319034872</v>
          </cell>
          <cell r="X740" t="str">
            <v>6371044701940007</v>
          </cell>
          <cell r="Y740" t="str">
            <v>843945692731000</v>
          </cell>
          <cell r="Z740" t="str">
            <v>U - 15</v>
          </cell>
          <cell r="AA740" t="str">
            <v>8439772673130022</v>
          </cell>
          <cell r="AC740">
            <v>11500</v>
          </cell>
          <cell r="AD740">
            <v>0</v>
          </cell>
        </row>
        <row r="741">
          <cell r="A741" t="str">
            <v>199604132022212006</v>
          </cell>
          <cell r="B741" t="str">
            <v>LAILA APRIYANTI, S.Pd</v>
          </cell>
          <cell r="C741">
            <v>1</v>
          </cell>
          <cell r="D741">
            <v>0</v>
          </cell>
          <cell r="E741">
            <v>2966500</v>
          </cell>
          <cell r="F741">
            <v>296650</v>
          </cell>
          <cell r="G741">
            <v>0</v>
          </cell>
          <cell r="H741">
            <v>185000</v>
          </cell>
          <cell r="I741">
            <v>3448150</v>
          </cell>
          <cell r="J741">
            <v>0</v>
          </cell>
          <cell r="K741">
            <v>900000</v>
          </cell>
          <cell r="M741">
            <v>250000</v>
          </cell>
          <cell r="N741">
            <v>1150000</v>
          </cell>
          <cell r="O741">
            <v>4598150</v>
          </cell>
          <cell r="P741">
            <v>45982</v>
          </cell>
          <cell r="Q741">
            <v>183928</v>
          </cell>
          <cell r="R741">
            <v>34482</v>
          </cell>
          <cell r="S741">
            <v>137928</v>
          </cell>
          <cell r="T741">
            <v>11500</v>
          </cell>
          <cell r="U741">
            <v>46000</v>
          </cell>
          <cell r="V741" t="str">
            <v>SDN ANTASAN KECIL TIMUR 04</v>
          </cell>
          <cell r="W741" t="str">
            <v>0170301054613</v>
          </cell>
          <cell r="X741" t="str">
            <v>6304055304960001</v>
          </cell>
          <cell r="Y741" t="str">
            <v>913690046731000</v>
          </cell>
          <cell r="Z741" t="str">
            <v>U - 15</v>
          </cell>
          <cell r="AA741" t="str">
            <v>1745774675130022</v>
          </cell>
          <cell r="AC741">
            <v>11500</v>
          </cell>
          <cell r="AD741">
            <v>0</v>
          </cell>
        </row>
        <row r="742">
          <cell r="A742" t="str">
            <v>199704242022211002</v>
          </cell>
          <cell r="B742" t="str">
            <v>IRWAN APRILIYANDI, S.Pd</v>
          </cell>
          <cell r="C742">
            <v>1</v>
          </cell>
          <cell r="D742">
            <v>0</v>
          </cell>
          <cell r="E742">
            <v>2966500</v>
          </cell>
          <cell r="F742">
            <v>296650</v>
          </cell>
          <cell r="G742">
            <v>0</v>
          </cell>
          <cell r="H742">
            <v>185000</v>
          </cell>
          <cell r="I742">
            <v>3448150</v>
          </cell>
          <cell r="J742">
            <v>0</v>
          </cell>
          <cell r="K742">
            <v>900000</v>
          </cell>
          <cell r="M742">
            <v>250000</v>
          </cell>
          <cell r="N742">
            <v>1150000</v>
          </cell>
          <cell r="O742">
            <v>4598150</v>
          </cell>
          <cell r="P742">
            <v>45982</v>
          </cell>
          <cell r="Q742">
            <v>183928</v>
          </cell>
          <cell r="R742">
            <v>34482</v>
          </cell>
          <cell r="S742">
            <v>137928</v>
          </cell>
          <cell r="T742">
            <v>11500</v>
          </cell>
          <cell r="U742">
            <v>46000</v>
          </cell>
          <cell r="V742" t="str">
            <v>SDN KUIN UTARA 01</v>
          </cell>
          <cell r="W742" t="str">
            <v>3200581848</v>
          </cell>
          <cell r="X742" t="str">
            <v>6371022404970009</v>
          </cell>
          <cell r="Y742" t="str">
            <v>650260938731000</v>
          </cell>
          <cell r="Z742" t="str">
            <v>U - 17</v>
          </cell>
          <cell r="AA742" t="str">
            <v>2756775676130072</v>
          </cell>
          <cell r="AC742">
            <v>11500</v>
          </cell>
          <cell r="AD742">
            <v>0</v>
          </cell>
        </row>
        <row r="743">
          <cell r="A743" t="str">
            <v>198401272022212014</v>
          </cell>
          <cell r="B743" t="str">
            <v>SYAHRIAH, S.Pd</v>
          </cell>
          <cell r="C743">
            <v>0</v>
          </cell>
          <cell r="D743">
            <v>0</v>
          </cell>
          <cell r="E743">
            <v>2966500</v>
          </cell>
          <cell r="F743">
            <v>0</v>
          </cell>
          <cell r="G743">
            <v>0</v>
          </cell>
          <cell r="H743">
            <v>185000</v>
          </cell>
          <cell r="I743">
            <v>3151500</v>
          </cell>
          <cell r="J743">
            <v>0</v>
          </cell>
          <cell r="K743">
            <v>900000</v>
          </cell>
          <cell r="M743">
            <v>250000</v>
          </cell>
          <cell r="N743">
            <v>1150000</v>
          </cell>
          <cell r="O743">
            <v>4301500</v>
          </cell>
          <cell r="P743">
            <v>43015</v>
          </cell>
          <cell r="Q743">
            <v>172060</v>
          </cell>
          <cell r="R743">
            <v>31515</v>
          </cell>
          <cell r="S743">
            <v>126060</v>
          </cell>
          <cell r="T743">
            <v>11500</v>
          </cell>
          <cell r="U743">
            <v>46000</v>
          </cell>
          <cell r="V743" t="str">
            <v>SDN KUIN UTARA 04</v>
          </cell>
          <cell r="W743" t="str">
            <v>0010301404476</v>
          </cell>
          <cell r="X743" t="str">
            <v>6371046701840012</v>
          </cell>
          <cell r="Y743" t="str">
            <v>843907262731000</v>
          </cell>
          <cell r="Z743" t="str">
            <v>U - 19</v>
          </cell>
          <cell r="AA743" t="str">
            <v>6459762663130132</v>
          </cell>
          <cell r="AC743">
            <v>11500</v>
          </cell>
          <cell r="AD743">
            <v>0</v>
          </cell>
        </row>
        <row r="744">
          <cell r="A744" t="str">
            <v>199011292022212003</v>
          </cell>
          <cell r="B744" t="str">
            <v>RAINAH, S.Pd</v>
          </cell>
          <cell r="C744">
            <v>1</v>
          </cell>
          <cell r="D744">
            <v>2</v>
          </cell>
          <cell r="E744">
            <v>2966500</v>
          </cell>
          <cell r="F744">
            <v>415310</v>
          </cell>
          <cell r="G744">
            <v>0</v>
          </cell>
          <cell r="H744">
            <v>185000</v>
          </cell>
          <cell r="I744">
            <v>3566810</v>
          </cell>
          <cell r="J744">
            <v>0</v>
          </cell>
          <cell r="K744">
            <v>900000</v>
          </cell>
          <cell r="M744">
            <v>250000</v>
          </cell>
          <cell r="N744">
            <v>1150000</v>
          </cell>
          <cell r="O744">
            <v>4716810</v>
          </cell>
          <cell r="P744">
            <v>47168</v>
          </cell>
          <cell r="Q744">
            <v>188672</v>
          </cell>
          <cell r="R744">
            <v>35668</v>
          </cell>
          <cell r="S744">
            <v>142672</v>
          </cell>
          <cell r="T744">
            <v>11500</v>
          </cell>
          <cell r="U744">
            <v>46000</v>
          </cell>
          <cell r="V744" t="str">
            <v>SDN KUIN UTARA 04</v>
          </cell>
          <cell r="W744" t="str">
            <v>0010301404796</v>
          </cell>
          <cell r="X744" t="str">
            <v>6371046911900004</v>
          </cell>
          <cell r="Y744" t="str">
            <v>843907775731000</v>
          </cell>
          <cell r="Z744" t="str">
            <v>U - 19</v>
          </cell>
          <cell r="AA744" t="str">
            <v>3461768669130093</v>
          </cell>
          <cell r="AC744">
            <v>11500</v>
          </cell>
          <cell r="AD744">
            <v>0</v>
          </cell>
        </row>
        <row r="745">
          <cell r="A745" t="str">
            <v>199209042022212005</v>
          </cell>
          <cell r="B745" t="str">
            <v>NOORLIANI, S.Pd</v>
          </cell>
          <cell r="C745">
            <v>1</v>
          </cell>
          <cell r="D745">
            <v>2</v>
          </cell>
          <cell r="E745">
            <v>2966500</v>
          </cell>
          <cell r="F745">
            <v>415310</v>
          </cell>
          <cell r="G745">
            <v>0</v>
          </cell>
          <cell r="H745">
            <v>185000</v>
          </cell>
          <cell r="I745">
            <v>3566810</v>
          </cell>
          <cell r="J745">
            <v>0</v>
          </cell>
          <cell r="K745">
            <v>900000</v>
          </cell>
          <cell r="M745">
            <v>250000</v>
          </cell>
          <cell r="N745">
            <v>1150000</v>
          </cell>
          <cell r="O745">
            <v>4716810</v>
          </cell>
          <cell r="P745">
            <v>47168</v>
          </cell>
          <cell r="Q745">
            <v>188672</v>
          </cell>
          <cell r="R745">
            <v>35668</v>
          </cell>
          <cell r="S745">
            <v>142672</v>
          </cell>
          <cell r="T745">
            <v>11500</v>
          </cell>
          <cell r="U745">
            <v>46000</v>
          </cell>
          <cell r="V745" t="str">
            <v>SDN KUIN UTARA 04</v>
          </cell>
          <cell r="W745" t="str">
            <v>0010301404458</v>
          </cell>
          <cell r="X745" t="str">
            <v>6371024409920005</v>
          </cell>
          <cell r="Y745" t="str">
            <v>843848763731000</v>
          </cell>
          <cell r="Z745" t="str">
            <v>U - 19</v>
          </cell>
          <cell r="AA745" t="str">
            <v>5236770671130033</v>
          </cell>
          <cell r="AC745">
            <v>11500</v>
          </cell>
          <cell r="AD745">
            <v>0</v>
          </cell>
        </row>
        <row r="746">
          <cell r="A746" t="str">
            <v>199412102022211006</v>
          </cell>
          <cell r="B746" t="str">
            <v>AHMAD RIZALLI, S.Pd</v>
          </cell>
          <cell r="C746">
            <v>0</v>
          </cell>
          <cell r="D746">
            <v>0</v>
          </cell>
          <cell r="E746">
            <v>2966500</v>
          </cell>
          <cell r="F746">
            <v>0</v>
          </cell>
          <cell r="G746">
            <v>0</v>
          </cell>
          <cell r="H746">
            <v>185000</v>
          </cell>
          <cell r="I746">
            <v>3151500</v>
          </cell>
          <cell r="J746">
            <v>0</v>
          </cell>
          <cell r="K746">
            <v>900000</v>
          </cell>
          <cell r="M746">
            <v>250000</v>
          </cell>
          <cell r="N746">
            <v>1150000</v>
          </cell>
          <cell r="O746">
            <v>4301500</v>
          </cell>
          <cell r="P746">
            <v>43015</v>
          </cell>
          <cell r="Q746">
            <v>172060</v>
          </cell>
          <cell r="R746">
            <v>31515</v>
          </cell>
          <cell r="S746">
            <v>126060</v>
          </cell>
          <cell r="T746">
            <v>11500</v>
          </cell>
          <cell r="U746">
            <v>46000</v>
          </cell>
          <cell r="V746" t="str">
            <v>SDN KUIN UTARA 04</v>
          </cell>
          <cell r="W746" t="str">
            <v>3200581821</v>
          </cell>
          <cell r="X746" t="str">
            <v>6371041012940005</v>
          </cell>
          <cell r="Y746" t="str">
            <v>962372660731000</v>
          </cell>
          <cell r="Z746" t="str">
            <v>U - 19</v>
          </cell>
          <cell r="AA746" t="str">
            <v>0542772673130053</v>
          </cell>
          <cell r="AC746">
            <v>11500</v>
          </cell>
          <cell r="AD746">
            <v>0</v>
          </cell>
        </row>
        <row r="747">
          <cell r="A747" t="str">
            <v>199505162022212007</v>
          </cell>
          <cell r="B747" t="str">
            <v>MERY MAHRIANTI, S.Pd</v>
          </cell>
          <cell r="C747">
            <v>1</v>
          </cell>
          <cell r="D747">
            <v>0</v>
          </cell>
          <cell r="E747">
            <v>2966500</v>
          </cell>
          <cell r="F747">
            <v>296650</v>
          </cell>
          <cell r="G747">
            <v>0</v>
          </cell>
          <cell r="H747">
            <v>185000</v>
          </cell>
          <cell r="I747">
            <v>3448150</v>
          </cell>
          <cell r="J747">
            <v>0</v>
          </cell>
          <cell r="K747">
            <v>900000</v>
          </cell>
          <cell r="M747">
            <v>250000</v>
          </cell>
          <cell r="N747">
            <v>1150000</v>
          </cell>
          <cell r="O747">
            <v>4598150</v>
          </cell>
          <cell r="P747">
            <v>45982</v>
          </cell>
          <cell r="Q747">
            <v>183928</v>
          </cell>
          <cell r="R747">
            <v>34482</v>
          </cell>
          <cell r="S747">
            <v>137928</v>
          </cell>
          <cell r="T747">
            <v>11500</v>
          </cell>
          <cell r="U747">
            <v>46000</v>
          </cell>
          <cell r="V747" t="str">
            <v>SDN KUIN UTARA 04</v>
          </cell>
          <cell r="W747" t="str">
            <v>0010301465464</v>
          </cell>
          <cell r="X747" t="str">
            <v>6371045605950007</v>
          </cell>
          <cell r="Y747" t="str">
            <v>937340917731000</v>
          </cell>
          <cell r="Z747" t="str">
            <v>U - 19</v>
          </cell>
          <cell r="AA747" t="str">
            <v>4848773674130002</v>
          </cell>
          <cell r="AC747">
            <v>11500</v>
          </cell>
          <cell r="AD747">
            <v>0</v>
          </cell>
        </row>
        <row r="748">
          <cell r="A748" t="str">
            <v>198808212022212006</v>
          </cell>
          <cell r="B748" t="str">
            <v>DINNA NORWALIAH, S.Pd</v>
          </cell>
          <cell r="C748">
            <v>0</v>
          </cell>
          <cell r="D748">
            <v>0</v>
          </cell>
          <cell r="E748">
            <v>2966500</v>
          </cell>
          <cell r="F748">
            <v>0</v>
          </cell>
          <cell r="G748">
            <v>0</v>
          </cell>
          <cell r="H748">
            <v>185000</v>
          </cell>
          <cell r="I748">
            <v>3151500</v>
          </cell>
          <cell r="J748">
            <v>0</v>
          </cell>
          <cell r="K748">
            <v>900000</v>
          </cell>
          <cell r="M748">
            <v>250000</v>
          </cell>
          <cell r="N748">
            <v>1150000</v>
          </cell>
          <cell r="O748">
            <v>4301500</v>
          </cell>
          <cell r="P748">
            <v>43015</v>
          </cell>
          <cell r="Q748">
            <v>172060</v>
          </cell>
          <cell r="R748">
            <v>31515</v>
          </cell>
          <cell r="S748">
            <v>126060</v>
          </cell>
          <cell r="T748">
            <v>11500</v>
          </cell>
          <cell r="U748">
            <v>46000</v>
          </cell>
          <cell r="V748" t="str">
            <v>SDN KUIN UTARA 05</v>
          </cell>
          <cell r="W748" t="str">
            <v>0010301440494</v>
          </cell>
          <cell r="X748" t="str">
            <v>6371046108880005</v>
          </cell>
          <cell r="Y748" t="str">
            <v>843981556731000</v>
          </cell>
          <cell r="Z748" t="str">
            <v>U - 20</v>
          </cell>
          <cell r="AA748" t="str">
            <v>8152766667130163</v>
          </cell>
          <cell r="AC748">
            <v>11500</v>
          </cell>
          <cell r="AD748">
            <v>0</v>
          </cell>
        </row>
        <row r="749">
          <cell r="A749" t="str">
            <v>199303062022211003</v>
          </cell>
          <cell r="B749" t="str">
            <v>RANDY RAHMADANI, S.Pd</v>
          </cell>
          <cell r="C749">
            <v>1</v>
          </cell>
          <cell r="D749">
            <v>1</v>
          </cell>
          <cell r="E749">
            <v>2966500</v>
          </cell>
          <cell r="F749">
            <v>355980</v>
          </cell>
          <cell r="G749">
            <v>0</v>
          </cell>
          <cell r="H749">
            <v>185000</v>
          </cell>
          <cell r="I749">
            <v>3507480</v>
          </cell>
          <cell r="J749">
            <v>0</v>
          </cell>
          <cell r="K749">
            <v>900000</v>
          </cell>
          <cell r="M749">
            <v>250000</v>
          </cell>
          <cell r="N749">
            <v>1150000</v>
          </cell>
          <cell r="O749">
            <v>4657480</v>
          </cell>
          <cell r="P749">
            <v>46575</v>
          </cell>
          <cell r="Q749">
            <v>186300</v>
          </cell>
          <cell r="R749">
            <v>35075</v>
          </cell>
          <cell r="S749">
            <v>140300</v>
          </cell>
          <cell r="T749">
            <v>11500</v>
          </cell>
          <cell r="U749">
            <v>46000</v>
          </cell>
          <cell r="V749" t="str">
            <v>SDN KUIN UTARA 05</v>
          </cell>
          <cell r="W749" t="str">
            <v>0010301465618</v>
          </cell>
          <cell r="X749" t="str">
            <v>6305040603930003</v>
          </cell>
          <cell r="Y749" t="str">
            <v>937920015731000</v>
          </cell>
          <cell r="Z749" t="str">
            <v>U - 20</v>
          </cell>
          <cell r="AA749" t="str">
            <v>5638771672130072</v>
          </cell>
          <cell r="AC749">
            <v>11500</v>
          </cell>
          <cell r="AD749">
            <v>0</v>
          </cell>
        </row>
        <row r="750">
          <cell r="A750" t="str">
            <v>199306132022212006</v>
          </cell>
          <cell r="B750" t="str">
            <v>IRMINY NORBAITY, S.Pd</v>
          </cell>
          <cell r="C750">
            <v>0</v>
          </cell>
          <cell r="D750">
            <v>0</v>
          </cell>
          <cell r="E750">
            <v>2966500</v>
          </cell>
          <cell r="F750">
            <v>0</v>
          </cell>
          <cell r="G750">
            <v>0</v>
          </cell>
          <cell r="H750">
            <v>185000</v>
          </cell>
          <cell r="I750">
            <v>3151500</v>
          </cell>
          <cell r="J750">
            <v>0</v>
          </cell>
          <cell r="K750">
            <v>900000</v>
          </cell>
          <cell r="M750">
            <v>250000</v>
          </cell>
          <cell r="N750">
            <v>1150000</v>
          </cell>
          <cell r="O750">
            <v>4301500</v>
          </cell>
          <cell r="P750">
            <v>43015</v>
          </cell>
          <cell r="Q750">
            <v>172060</v>
          </cell>
          <cell r="R750">
            <v>31515</v>
          </cell>
          <cell r="S750">
            <v>126060</v>
          </cell>
          <cell r="T750">
            <v>11500</v>
          </cell>
          <cell r="U750">
            <v>46000</v>
          </cell>
          <cell r="V750" t="str">
            <v>SDN KUIN UTARA 05</v>
          </cell>
          <cell r="W750" t="str">
            <v>3200517748</v>
          </cell>
          <cell r="X750" t="str">
            <v>6306065306930002</v>
          </cell>
          <cell r="Y750" t="str">
            <v>847884699733000</v>
          </cell>
          <cell r="Z750" t="str">
            <v>U - 20</v>
          </cell>
          <cell r="AA750" t="str">
            <v>9945771672230192</v>
          </cell>
          <cell r="AC750">
            <v>11500</v>
          </cell>
          <cell r="AD750">
            <v>0</v>
          </cell>
        </row>
        <row r="751">
          <cell r="A751" t="str">
            <v>199106162022212007</v>
          </cell>
          <cell r="B751" t="str">
            <v>NURBAITI, S.Pd</v>
          </cell>
          <cell r="C751">
            <v>1</v>
          </cell>
          <cell r="D751">
            <v>0</v>
          </cell>
          <cell r="E751">
            <v>2966500</v>
          </cell>
          <cell r="F751">
            <v>296650</v>
          </cell>
          <cell r="G751">
            <v>0</v>
          </cell>
          <cell r="H751">
            <v>185000</v>
          </cell>
          <cell r="I751">
            <v>3448150</v>
          </cell>
          <cell r="J751">
            <v>0</v>
          </cell>
          <cell r="K751">
            <v>400000</v>
          </cell>
          <cell r="L751">
            <v>2966500</v>
          </cell>
          <cell r="N751">
            <v>3366500</v>
          </cell>
          <cell r="O751">
            <v>6814650</v>
          </cell>
          <cell r="P751">
            <v>68147</v>
          </cell>
          <cell r="Q751">
            <v>272588</v>
          </cell>
          <cell r="R751">
            <v>34482</v>
          </cell>
          <cell r="S751">
            <v>137928</v>
          </cell>
          <cell r="T751">
            <v>33665</v>
          </cell>
          <cell r="U751">
            <v>134660</v>
          </cell>
          <cell r="V751" t="str">
            <v>SDN KUIN UTARA 06</v>
          </cell>
          <cell r="W751" t="str">
            <v>0010301216419</v>
          </cell>
          <cell r="X751" t="str">
            <v>6371045606910004</v>
          </cell>
          <cell r="Y751" t="str">
            <v>941190779731000</v>
          </cell>
          <cell r="Z751" t="str">
            <v>U - 21</v>
          </cell>
          <cell r="AA751" t="str">
            <v>2948769670130112</v>
          </cell>
          <cell r="AC751">
            <v>33665</v>
          </cell>
          <cell r="AD751">
            <v>0</v>
          </cell>
        </row>
        <row r="752">
          <cell r="A752" t="str">
            <v>199301172022212006</v>
          </cell>
          <cell r="B752" t="str">
            <v>NUR LIANI SAPUTRI, S.Pd.</v>
          </cell>
          <cell r="C752">
            <v>1</v>
          </cell>
          <cell r="D752">
            <v>1</v>
          </cell>
          <cell r="E752">
            <v>2966500</v>
          </cell>
          <cell r="F752">
            <v>355980</v>
          </cell>
          <cell r="G752">
            <v>0</v>
          </cell>
          <cell r="H752">
            <v>185000</v>
          </cell>
          <cell r="I752">
            <v>3507480</v>
          </cell>
          <cell r="J752">
            <v>0</v>
          </cell>
          <cell r="K752">
            <v>400000</v>
          </cell>
          <cell r="L752">
            <v>2966500</v>
          </cell>
          <cell r="N752">
            <v>3366500</v>
          </cell>
          <cell r="O752">
            <v>6873980</v>
          </cell>
          <cell r="P752">
            <v>68740</v>
          </cell>
          <cell r="Q752">
            <v>274960</v>
          </cell>
          <cell r="R752">
            <v>35075</v>
          </cell>
          <cell r="S752">
            <v>140300</v>
          </cell>
          <cell r="T752">
            <v>33665</v>
          </cell>
          <cell r="U752">
            <v>134660</v>
          </cell>
          <cell r="V752" t="str">
            <v>SDN KUIN UTARA 06</v>
          </cell>
          <cell r="W752" t="str">
            <v>0300301245023</v>
          </cell>
          <cell r="X752" t="str">
            <v>6371045701930002</v>
          </cell>
          <cell r="Y752" t="str">
            <v>844961524731000</v>
          </cell>
          <cell r="Z752" t="str">
            <v>U - 21</v>
          </cell>
          <cell r="AA752" t="str">
            <v>4449771672130032</v>
          </cell>
          <cell r="AC752">
            <v>33665</v>
          </cell>
          <cell r="AD752">
            <v>0</v>
          </cell>
        </row>
        <row r="753">
          <cell r="A753" t="str">
            <v>196809052022212002</v>
          </cell>
          <cell r="B753" t="str">
            <v>DAHLIA, S.Pd</v>
          </cell>
          <cell r="C753">
            <v>0</v>
          </cell>
          <cell r="D753">
            <v>0</v>
          </cell>
          <cell r="E753">
            <v>2966500</v>
          </cell>
          <cell r="F753">
            <v>0</v>
          </cell>
          <cell r="G753">
            <v>0</v>
          </cell>
          <cell r="H753">
            <v>185000</v>
          </cell>
          <cell r="I753">
            <v>3151500</v>
          </cell>
          <cell r="J753">
            <v>0</v>
          </cell>
          <cell r="K753">
            <v>400000</v>
          </cell>
          <cell r="L753">
            <v>2966500</v>
          </cell>
          <cell r="N753">
            <v>3366500</v>
          </cell>
          <cell r="O753">
            <v>6518000</v>
          </cell>
          <cell r="P753">
            <v>65180</v>
          </cell>
          <cell r="Q753">
            <v>260720</v>
          </cell>
          <cell r="R753">
            <v>31515</v>
          </cell>
          <cell r="S753">
            <v>126060</v>
          </cell>
          <cell r="T753">
            <v>33665</v>
          </cell>
          <cell r="U753">
            <v>134660</v>
          </cell>
          <cell r="V753" t="str">
            <v>SDN KUIN UTARA 07</v>
          </cell>
          <cell r="W753" t="str">
            <v>3200537334</v>
          </cell>
          <cell r="X753" t="str">
            <v>6371044509680007</v>
          </cell>
          <cell r="Y753" t="str">
            <v>150788768731009</v>
          </cell>
          <cell r="Z753" t="str">
            <v>U - 22</v>
          </cell>
          <cell r="AA753" t="str">
            <v>7237746649300033</v>
          </cell>
          <cell r="AC753">
            <v>33665</v>
          </cell>
          <cell r="AD753">
            <v>0</v>
          </cell>
        </row>
        <row r="754">
          <cell r="A754" t="str">
            <v>197905092022212002</v>
          </cell>
          <cell r="B754" t="str">
            <v>WARHAMNI, S.Pd</v>
          </cell>
          <cell r="C754">
            <v>1</v>
          </cell>
          <cell r="D754">
            <v>2</v>
          </cell>
          <cell r="E754">
            <v>2966500</v>
          </cell>
          <cell r="F754">
            <v>415310</v>
          </cell>
          <cell r="G754">
            <v>0</v>
          </cell>
          <cell r="H754">
            <v>185000</v>
          </cell>
          <cell r="I754">
            <v>3566810</v>
          </cell>
          <cell r="J754">
            <v>0</v>
          </cell>
          <cell r="K754">
            <v>900000</v>
          </cell>
          <cell r="M754">
            <v>250000</v>
          </cell>
          <cell r="N754">
            <v>1150000</v>
          </cell>
          <cell r="O754">
            <v>4716810</v>
          </cell>
          <cell r="P754">
            <v>47168</v>
          </cell>
          <cell r="Q754">
            <v>188672</v>
          </cell>
          <cell r="R754">
            <v>35668</v>
          </cell>
          <cell r="S754">
            <v>142672</v>
          </cell>
          <cell r="T754">
            <v>11500</v>
          </cell>
          <cell r="U754">
            <v>46000</v>
          </cell>
          <cell r="V754" t="str">
            <v>SDN KUIN UTARA 07</v>
          </cell>
          <cell r="W754" t="str">
            <v>0010301160036</v>
          </cell>
          <cell r="X754" t="str">
            <v>6371044905790011</v>
          </cell>
          <cell r="Y754" t="str">
            <v>167252683731000</v>
          </cell>
          <cell r="Z754" t="str">
            <v>U - 22</v>
          </cell>
          <cell r="AA754" t="str">
            <v>5841757659300012</v>
          </cell>
          <cell r="AC754">
            <v>11500</v>
          </cell>
          <cell r="AD754">
            <v>0</v>
          </cell>
        </row>
        <row r="755">
          <cell r="A755" t="str">
            <v>198508292022212025</v>
          </cell>
          <cell r="B755" t="str">
            <v>ENDAH SUJARWATI, S.Pd</v>
          </cell>
          <cell r="C755">
            <v>1</v>
          </cell>
          <cell r="D755">
            <v>2</v>
          </cell>
          <cell r="E755">
            <v>2966500</v>
          </cell>
          <cell r="F755">
            <v>415310</v>
          </cell>
          <cell r="G755">
            <v>0</v>
          </cell>
          <cell r="H755">
            <v>185000</v>
          </cell>
          <cell r="I755">
            <v>3566810</v>
          </cell>
          <cell r="J755">
            <v>0</v>
          </cell>
          <cell r="K755">
            <v>900000</v>
          </cell>
          <cell r="M755">
            <v>250000</v>
          </cell>
          <cell r="N755">
            <v>1150000</v>
          </cell>
          <cell r="O755">
            <v>4716810</v>
          </cell>
          <cell r="P755">
            <v>47168</v>
          </cell>
          <cell r="Q755">
            <v>188672</v>
          </cell>
          <cell r="R755">
            <v>35668</v>
          </cell>
          <cell r="S755">
            <v>142672</v>
          </cell>
          <cell r="T755">
            <v>11500</v>
          </cell>
          <cell r="U755">
            <v>46000</v>
          </cell>
          <cell r="V755" t="str">
            <v>SDN KUIN UTARA 07</v>
          </cell>
          <cell r="W755" t="str">
            <v>3200582461</v>
          </cell>
          <cell r="X755" t="str">
            <v>3578256908850001</v>
          </cell>
          <cell r="Y755" t="str">
            <v>650653165731000</v>
          </cell>
          <cell r="Z755" t="str">
            <v>U - 22</v>
          </cell>
          <cell r="AA755" t="str">
            <v>3161763664230193</v>
          </cell>
          <cell r="AC755">
            <v>11500</v>
          </cell>
          <cell r="AD755">
            <v>0</v>
          </cell>
        </row>
        <row r="756">
          <cell r="A756" t="str">
            <v>199304012022211010</v>
          </cell>
          <cell r="B756" t="str">
            <v>NAZAR MUTAWALI, S.Pd</v>
          </cell>
          <cell r="C756">
            <v>1</v>
          </cell>
          <cell r="D756">
            <v>1</v>
          </cell>
          <cell r="E756">
            <v>2966500</v>
          </cell>
          <cell r="F756">
            <v>355980</v>
          </cell>
          <cell r="G756">
            <v>0</v>
          </cell>
          <cell r="H756">
            <v>185000</v>
          </cell>
          <cell r="I756">
            <v>3507480</v>
          </cell>
          <cell r="J756">
            <v>0</v>
          </cell>
          <cell r="K756">
            <v>900000</v>
          </cell>
          <cell r="M756">
            <v>250000</v>
          </cell>
          <cell r="N756">
            <v>1150000</v>
          </cell>
          <cell r="O756">
            <v>4657480</v>
          </cell>
          <cell r="P756">
            <v>46575</v>
          </cell>
          <cell r="Q756">
            <v>186300</v>
          </cell>
          <cell r="R756">
            <v>35075</v>
          </cell>
          <cell r="S756">
            <v>140300</v>
          </cell>
          <cell r="T756">
            <v>11500</v>
          </cell>
          <cell r="U756">
            <v>46000</v>
          </cell>
          <cell r="V756" t="str">
            <v>SDN KUIN UTARA 07</v>
          </cell>
          <cell r="W756" t="str">
            <v>3200595067</v>
          </cell>
          <cell r="X756" t="str">
            <v>6309010104930002</v>
          </cell>
          <cell r="Y756" t="str">
            <v>650417421731000</v>
          </cell>
          <cell r="Z756" t="str">
            <v>U - 22</v>
          </cell>
          <cell r="AA756" t="str">
            <v>2733771672130212</v>
          </cell>
          <cell r="AC756">
            <v>11500</v>
          </cell>
          <cell r="AD756">
            <v>0</v>
          </cell>
        </row>
        <row r="757">
          <cell r="A757" t="str">
            <v>199305172022212008</v>
          </cell>
          <cell r="B757" t="str">
            <v>MAYRINA ROSA PARAMITHA, S.Pd</v>
          </cell>
          <cell r="C757">
            <v>1</v>
          </cell>
          <cell r="D757">
            <v>1</v>
          </cell>
          <cell r="E757">
            <v>2966500</v>
          </cell>
          <cell r="F757">
            <v>355980</v>
          </cell>
          <cell r="G757">
            <v>0</v>
          </cell>
          <cell r="H757">
            <v>185000</v>
          </cell>
          <cell r="I757">
            <v>3507480</v>
          </cell>
          <cell r="J757">
            <v>0</v>
          </cell>
          <cell r="K757">
            <v>900000</v>
          </cell>
          <cell r="M757">
            <v>250000</v>
          </cell>
          <cell r="N757">
            <v>1150000</v>
          </cell>
          <cell r="O757">
            <v>4657480</v>
          </cell>
          <cell r="P757">
            <v>46575</v>
          </cell>
          <cell r="Q757">
            <v>186300</v>
          </cell>
          <cell r="R757">
            <v>35075</v>
          </cell>
          <cell r="S757">
            <v>140300</v>
          </cell>
          <cell r="T757">
            <v>11500</v>
          </cell>
          <cell r="U757">
            <v>46000</v>
          </cell>
          <cell r="V757" t="str">
            <v>SDN KUIN UTARA 07</v>
          </cell>
          <cell r="W757" t="str">
            <v>0010301109382</v>
          </cell>
          <cell r="X757" t="str">
            <v>6371045705930006</v>
          </cell>
          <cell r="Y757" t="str">
            <v>852838572731000</v>
          </cell>
          <cell r="Z757" t="str">
            <v>U - 22</v>
          </cell>
          <cell r="AA757" t="str">
            <v>6849771672230192</v>
          </cell>
          <cell r="AC757">
            <v>11500</v>
          </cell>
          <cell r="AD757">
            <v>0</v>
          </cell>
        </row>
        <row r="758">
          <cell r="A758" t="str">
            <v>198604102022211007</v>
          </cell>
          <cell r="B758" t="str">
            <v>APRIADI, S.Pd</v>
          </cell>
          <cell r="C758">
            <v>1</v>
          </cell>
          <cell r="D758">
            <v>2</v>
          </cell>
          <cell r="E758">
            <v>2966500</v>
          </cell>
          <cell r="F758">
            <v>415310</v>
          </cell>
          <cell r="G758">
            <v>0</v>
          </cell>
          <cell r="H758">
            <v>185000</v>
          </cell>
          <cell r="I758">
            <v>3566810</v>
          </cell>
          <cell r="J758">
            <v>0</v>
          </cell>
          <cell r="K758">
            <v>900000</v>
          </cell>
          <cell r="M758">
            <v>250000</v>
          </cell>
          <cell r="N758">
            <v>1150000</v>
          </cell>
          <cell r="O758">
            <v>4716810</v>
          </cell>
          <cell r="P758">
            <v>47168</v>
          </cell>
          <cell r="Q758">
            <v>188672</v>
          </cell>
          <cell r="R758">
            <v>35668</v>
          </cell>
          <cell r="S758">
            <v>142672</v>
          </cell>
          <cell r="T758">
            <v>11500</v>
          </cell>
          <cell r="U758">
            <v>46000</v>
          </cell>
          <cell r="V758" t="str">
            <v>SDN PANGERAN 01</v>
          </cell>
          <cell r="W758" t="str">
            <v>0010301449775</v>
          </cell>
          <cell r="X758" t="str">
            <v>6371041004860004</v>
          </cell>
          <cell r="Y758" t="str">
            <v>902585199731000</v>
          </cell>
          <cell r="Z758" t="str">
            <v>U - 23</v>
          </cell>
          <cell r="AA758" t="str">
            <v>6742764665130192</v>
          </cell>
          <cell r="AC758">
            <v>11500</v>
          </cell>
          <cell r="AD758">
            <v>0</v>
          </cell>
        </row>
        <row r="759">
          <cell r="A759" t="str">
            <v>199010172022212007</v>
          </cell>
          <cell r="B759" t="str">
            <v>MAULIDA RAHMI, S.Pd</v>
          </cell>
          <cell r="C759">
            <v>0</v>
          </cell>
          <cell r="D759">
            <v>0</v>
          </cell>
          <cell r="E759">
            <v>2966500</v>
          </cell>
          <cell r="F759">
            <v>0</v>
          </cell>
          <cell r="G759">
            <v>0</v>
          </cell>
          <cell r="H759">
            <v>185000</v>
          </cell>
          <cell r="I759">
            <v>3151500</v>
          </cell>
          <cell r="J759">
            <v>0</v>
          </cell>
          <cell r="K759">
            <v>400000</v>
          </cell>
          <cell r="L759">
            <v>2966500</v>
          </cell>
          <cell r="N759">
            <v>3366500</v>
          </cell>
          <cell r="O759">
            <v>6518000</v>
          </cell>
          <cell r="P759">
            <v>65180</v>
          </cell>
          <cell r="Q759">
            <v>260720</v>
          </cell>
          <cell r="R759">
            <v>31515</v>
          </cell>
          <cell r="S759">
            <v>126060</v>
          </cell>
          <cell r="T759">
            <v>33665</v>
          </cell>
          <cell r="U759">
            <v>134660</v>
          </cell>
          <cell r="V759" t="str">
            <v>SDN PANGERAN 01</v>
          </cell>
          <cell r="W759" t="str">
            <v>3200517724</v>
          </cell>
          <cell r="X759" t="str">
            <v>6371035710900005</v>
          </cell>
          <cell r="Y759" t="str">
            <v>755305166731000</v>
          </cell>
          <cell r="Z759" t="str">
            <v>U - 23</v>
          </cell>
          <cell r="AA759" t="str">
            <v>5349768670220003</v>
          </cell>
          <cell r="AC759">
            <v>33665</v>
          </cell>
          <cell r="AD759">
            <v>0</v>
          </cell>
        </row>
        <row r="760">
          <cell r="A760" t="str">
            <v>198311232022212012</v>
          </cell>
          <cell r="B760" t="str">
            <v>MARDIYAH, S.Pd</v>
          </cell>
          <cell r="C760">
            <v>1</v>
          </cell>
          <cell r="D760">
            <v>1</v>
          </cell>
          <cell r="E760">
            <v>2966500</v>
          </cell>
          <cell r="F760">
            <v>355980</v>
          </cell>
          <cell r="G760">
            <v>0</v>
          </cell>
          <cell r="H760">
            <v>185000</v>
          </cell>
          <cell r="I760">
            <v>3507480</v>
          </cell>
          <cell r="J760">
            <v>0</v>
          </cell>
          <cell r="K760">
            <v>900000</v>
          </cell>
          <cell r="M760">
            <v>250000</v>
          </cell>
          <cell r="N760">
            <v>1150000</v>
          </cell>
          <cell r="O760">
            <v>4657480</v>
          </cell>
          <cell r="P760">
            <v>46575</v>
          </cell>
          <cell r="Q760">
            <v>186300</v>
          </cell>
          <cell r="R760">
            <v>35075</v>
          </cell>
          <cell r="S760">
            <v>140300</v>
          </cell>
          <cell r="T760">
            <v>11500</v>
          </cell>
          <cell r="U760">
            <v>46000</v>
          </cell>
          <cell r="V760" t="str">
            <v>SDN PANGERAN 02</v>
          </cell>
          <cell r="W760" t="str">
            <v>0010301122948</v>
          </cell>
          <cell r="X760" t="str">
            <v>6371056311830005</v>
          </cell>
          <cell r="Y760" t="str">
            <v>167251693731000</v>
          </cell>
          <cell r="Z760" t="str">
            <v>U - 24</v>
          </cell>
          <cell r="AA760" t="str">
            <v>2455761663300033</v>
          </cell>
          <cell r="AC760">
            <v>11500</v>
          </cell>
          <cell r="AD760">
            <v>0</v>
          </cell>
        </row>
        <row r="761">
          <cell r="A761" t="str">
            <v>198908232022212009</v>
          </cell>
          <cell r="B761" t="str">
            <v>GUSNAWATI, S.Pd</v>
          </cell>
          <cell r="C761">
            <v>0</v>
          </cell>
          <cell r="D761">
            <v>0</v>
          </cell>
          <cell r="E761">
            <v>2966500</v>
          </cell>
          <cell r="F761">
            <v>0</v>
          </cell>
          <cell r="G761">
            <v>0</v>
          </cell>
          <cell r="H761">
            <v>185000</v>
          </cell>
          <cell r="I761">
            <v>3151500</v>
          </cell>
          <cell r="J761">
            <v>0</v>
          </cell>
          <cell r="K761">
            <v>900000</v>
          </cell>
          <cell r="M761">
            <v>250000</v>
          </cell>
          <cell r="N761">
            <v>1150000</v>
          </cell>
          <cell r="O761">
            <v>4301500</v>
          </cell>
          <cell r="P761">
            <v>43015</v>
          </cell>
          <cell r="Q761">
            <v>172060</v>
          </cell>
          <cell r="R761">
            <v>31515</v>
          </cell>
          <cell r="S761">
            <v>126060</v>
          </cell>
          <cell r="T761">
            <v>11500</v>
          </cell>
          <cell r="U761">
            <v>46000</v>
          </cell>
          <cell r="V761" t="str">
            <v>SDN PANGERAN 02</v>
          </cell>
          <cell r="W761" t="str">
            <v>0010301357771</v>
          </cell>
          <cell r="X761" t="str">
            <v>6304056308890002</v>
          </cell>
          <cell r="Y761" t="str">
            <v>843938663731000</v>
          </cell>
          <cell r="Z761" t="str">
            <v>U - 24</v>
          </cell>
          <cell r="AA761" t="str">
            <v>3155767668130103</v>
          </cell>
          <cell r="AC761">
            <v>11500</v>
          </cell>
          <cell r="AD761">
            <v>0</v>
          </cell>
        </row>
        <row r="762">
          <cell r="A762" t="str">
            <v>196606152022211001</v>
          </cell>
          <cell r="B762" t="str">
            <v>AHMAD TAHAR, S.Pd</v>
          </cell>
          <cell r="C762">
            <v>0</v>
          </cell>
          <cell r="D762">
            <v>0</v>
          </cell>
          <cell r="E762">
            <v>2966500</v>
          </cell>
          <cell r="F762">
            <v>0</v>
          </cell>
          <cell r="G762">
            <v>0</v>
          </cell>
          <cell r="H762">
            <v>185000</v>
          </cell>
          <cell r="I762">
            <v>3151500</v>
          </cell>
          <cell r="J762">
            <v>0</v>
          </cell>
          <cell r="K762">
            <v>400000</v>
          </cell>
          <cell r="L762">
            <v>2966500</v>
          </cell>
          <cell r="N762">
            <v>3366500</v>
          </cell>
          <cell r="O762">
            <v>6518000</v>
          </cell>
          <cell r="P762">
            <v>65180</v>
          </cell>
          <cell r="Q762">
            <v>260720</v>
          </cell>
          <cell r="R762">
            <v>31515</v>
          </cell>
          <cell r="S762">
            <v>126060</v>
          </cell>
          <cell r="T762">
            <v>33665</v>
          </cell>
          <cell r="U762">
            <v>134660</v>
          </cell>
          <cell r="V762" t="str">
            <v>SDN SUNGAI JINGAH 01</v>
          </cell>
          <cell r="W762" t="str">
            <v>3200581724</v>
          </cell>
          <cell r="X762" t="str">
            <v>6371041506660009</v>
          </cell>
          <cell r="Y762" t="str">
            <v>158901652741000</v>
          </cell>
          <cell r="Z762" t="str">
            <v>U - 26</v>
          </cell>
          <cell r="AA762" t="str">
            <v>1947744646200062</v>
          </cell>
          <cell r="AC762">
            <v>33665</v>
          </cell>
          <cell r="AD762">
            <v>0</v>
          </cell>
        </row>
        <row r="763">
          <cell r="A763" t="str">
            <v>197408092022211001</v>
          </cell>
          <cell r="B763" t="str">
            <v>SYAHRIADI, S.Pd</v>
          </cell>
          <cell r="C763">
            <v>1</v>
          </cell>
          <cell r="D763">
            <v>2</v>
          </cell>
          <cell r="E763">
            <v>2966500</v>
          </cell>
          <cell r="F763">
            <v>415310</v>
          </cell>
          <cell r="G763">
            <v>0</v>
          </cell>
          <cell r="H763">
            <v>185000</v>
          </cell>
          <cell r="I763">
            <v>3566810</v>
          </cell>
          <cell r="J763">
            <v>0</v>
          </cell>
          <cell r="K763">
            <v>400000</v>
          </cell>
          <cell r="L763">
            <v>2966500</v>
          </cell>
          <cell r="N763">
            <v>3366500</v>
          </cell>
          <cell r="O763">
            <v>6933310</v>
          </cell>
          <cell r="P763">
            <v>69333</v>
          </cell>
          <cell r="Q763">
            <v>277332</v>
          </cell>
          <cell r="R763">
            <v>35668</v>
          </cell>
          <cell r="S763">
            <v>142672</v>
          </cell>
          <cell r="T763">
            <v>33665</v>
          </cell>
          <cell r="U763">
            <v>134660</v>
          </cell>
          <cell r="V763" t="str">
            <v>SDN SUNGAI JINGAH 01</v>
          </cell>
          <cell r="W763" t="str">
            <v>3200510428</v>
          </cell>
          <cell r="X763" t="str">
            <v>6371040908740013</v>
          </cell>
          <cell r="Y763" t="str">
            <v>167321041731000</v>
          </cell>
          <cell r="Z763" t="str">
            <v>U - 26</v>
          </cell>
          <cell r="AA763" t="str">
            <v>4141752654200013</v>
          </cell>
          <cell r="AC763">
            <v>33665</v>
          </cell>
          <cell r="AD763">
            <v>0</v>
          </cell>
        </row>
        <row r="764">
          <cell r="A764" t="str">
            <v>199003302022212005</v>
          </cell>
          <cell r="B764" t="str">
            <v>JANNATUL LAILI, S.Pd</v>
          </cell>
          <cell r="C764">
            <v>1</v>
          </cell>
          <cell r="D764">
            <v>2</v>
          </cell>
          <cell r="E764">
            <v>2966500</v>
          </cell>
          <cell r="F764">
            <v>415310</v>
          </cell>
          <cell r="G764">
            <v>0</v>
          </cell>
          <cell r="H764">
            <v>185000</v>
          </cell>
          <cell r="I764">
            <v>3566810</v>
          </cell>
          <cell r="J764">
            <v>0</v>
          </cell>
          <cell r="K764">
            <v>400000</v>
          </cell>
          <cell r="L764">
            <v>2966500</v>
          </cell>
          <cell r="N764">
            <v>3366500</v>
          </cell>
          <cell r="O764">
            <v>6933310</v>
          </cell>
          <cell r="P764">
            <v>69333</v>
          </cell>
          <cell r="Q764">
            <v>277332</v>
          </cell>
          <cell r="R764">
            <v>35668</v>
          </cell>
          <cell r="S764">
            <v>142672</v>
          </cell>
          <cell r="T764">
            <v>33665</v>
          </cell>
          <cell r="U764">
            <v>134660</v>
          </cell>
          <cell r="V764" t="str">
            <v>SDN SUNGAI JINGAH 01</v>
          </cell>
          <cell r="W764" t="str">
            <v>0010301414654</v>
          </cell>
          <cell r="X764" t="str">
            <v>6371027003900004</v>
          </cell>
          <cell r="Y764" t="str">
            <v>167357532731000</v>
          </cell>
          <cell r="Z764" t="str">
            <v>U - 26</v>
          </cell>
          <cell r="AA764" t="str">
            <v>0662768669210032</v>
          </cell>
          <cell r="AC764">
            <v>33665</v>
          </cell>
          <cell r="AD764">
            <v>0</v>
          </cell>
        </row>
        <row r="765">
          <cell r="A765" t="str">
            <v>199502242021212001</v>
          </cell>
          <cell r="B765" t="str">
            <v>MUTIA FITRIANI, S.Pd.</v>
          </cell>
          <cell r="C765">
            <v>1</v>
          </cell>
          <cell r="D765">
            <v>1</v>
          </cell>
          <cell r="E765">
            <v>2966500</v>
          </cell>
          <cell r="F765">
            <v>355980</v>
          </cell>
          <cell r="G765">
            <v>0</v>
          </cell>
          <cell r="H765">
            <v>185000</v>
          </cell>
          <cell r="I765">
            <v>3507480</v>
          </cell>
          <cell r="J765">
            <v>0</v>
          </cell>
          <cell r="K765">
            <v>900000</v>
          </cell>
          <cell r="M765">
            <v>250000</v>
          </cell>
          <cell r="N765">
            <v>1150000</v>
          </cell>
          <cell r="O765">
            <v>4657480</v>
          </cell>
          <cell r="P765">
            <v>46575</v>
          </cell>
          <cell r="Q765">
            <v>186300</v>
          </cell>
          <cell r="R765">
            <v>35075</v>
          </cell>
          <cell r="S765">
            <v>140300</v>
          </cell>
          <cell r="T765">
            <v>11500</v>
          </cell>
          <cell r="U765">
            <v>46000</v>
          </cell>
          <cell r="V765" t="str">
            <v>SDN SUNGAI JINGAH 01</v>
          </cell>
          <cell r="W765" t="str">
            <v>0310319039121</v>
          </cell>
          <cell r="X765" t="str">
            <v>6371046402950005</v>
          </cell>
          <cell r="Y765" t="str">
            <v>829785906731000</v>
          </cell>
          <cell r="Z765" t="str">
            <v>U - 26</v>
          </cell>
          <cell r="AA765" t="str">
            <v>8556773674230132</v>
          </cell>
          <cell r="AC765">
            <v>11500</v>
          </cell>
          <cell r="AD765">
            <v>0</v>
          </cell>
        </row>
        <row r="766">
          <cell r="A766" t="str">
            <v>198405152022211009</v>
          </cell>
          <cell r="B766" t="str">
            <v>AHMAD FIRDAUS, S.Pd</v>
          </cell>
          <cell r="C766">
            <v>1</v>
          </cell>
          <cell r="D766">
            <v>1</v>
          </cell>
          <cell r="E766">
            <v>2966500</v>
          </cell>
          <cell r="F766">
            <v>355980</v>
          </cell>
          <cell r="G766">
            <v>0</v>
          </cell>
          <cell r="H766">
            <v>185000</v>
          </cell>
          <cell r="I766">
            <v>3507480</v>
          </cell>
          <cell r="J766">
            <v>0</v>
          </cell>
          <cell r="K766">
            <v>900000</v>
          </cell>
          <cell r="M766">
            <v>250000</v>
          </cell>
          <cell r="N766">
            <v>1150000</v>
          </cell>
          <cell r="O766">
            <v>4657480</v>
          </cell>
          <cell r="P766">
            <v>46575</v>
          </cell>
          <cell r="Q766">
            <v>186300</v>
          </cell>
          <cell r="R766">
            <v>35075</v>
          </cell>
          <cell r="S766">
            <v>140300</v>
          </cell>
          <cell r="T766">
            <v>11500</v>
          </cell>
          <cell r="U766">
            <v>46000</v>
          </cell>
          <cell r="V766" t="str">
            <v>SDN SUNGAI JINGAH 04</v>
          </cell>
          <cell r="W766" t="str">
            <v>3200532863</v>
          </cell>
          <cell r="X766" t="str">
            <v>6371041505840003</v>
          </cell>
          <cell r="Y766" t="str">
            <v>148182785731000</v>
          </cell>
          <cell r="Z766" t="str">
            <v>U - 28</v>
          </cell>
          <cell r="AA766" t="str">
            <v>9847762663200022</v>
          </cell>
          <cell r="AC766">
            <v>11500</v>
          </cell>
          <cell r="AD766">
            <v>0</v>
          </cell>
        </row>
        <row r="767">
          <cell r="A767" t="str">
            <v>198503072022212017</v>
          </cell>
          <cell r="B767" t="str">
            <v>MAHRITA, S.Pd</v>
          </cell>
          <cell r="C767">
            <v>0</v>
          </cell>
          <cell r="D767">
            <v>0</v>
          </cell>
          <cell r="E767">
            <v>2966500</v>
          </cell>
          <cell r="F767">
            <v>0</v>
          </cell>
          <cell r="G767">
            <v>0</v>
          </cell>
          <cell r="H767">
            <v>185000</v>
          </cell>
          <cell r="I767">
            <v>3151500</v>
          </cell>
          <cell r="J767">
            <v>0</v>
          </cell>
          <cell r="K767">
            <v>900000</v>
          </cell>
          <cell r="M767">
            <v>250000</v>
          </cell>
          <cell r="N767">
            <v>1150000</v>
          </cell>
          <cell r="O767">
            <v>4301500</v>
          </cell>
          <cell r="P767">
            <v>43015</v>
          </cell>
          <cell r="Q767">
            <v>172060</v>
          </cell>
          <cell r="R767">
            <v>31515</v>
          </cell>
          <cell r="S767">
            <v>126060</v>
          </cell>
          <cell r="T767">
            <v>11500</v>
          </cell>
          <cell r="U767">
            <v>46000</v>
          </cell>
          <cell r="V767" t="str">
            <v>SDN SUNGAI JINGAH 04</v>
          </cell>
          <cell r="W767" t="str">
            <v>0010301174659</v>
          </cell>
          <cell r="X767" t="str">
            <v>6371054703850006</v>
          </cell>
          <cell r="Y767" t="str">
            <v>169962420371000</v>
          </cell>
          <cell r="Z767" t="str">
            <v>U - 28</v>
          </cell>
          <cell r="AA767" t="str">
            <v>8639763664130182</v>
          </cell>
          <cell r="AC767">
            <v>11500</v>
          </cell>
          <cell r="AD767">
            <v>0</v>
          </cell>
        </row>
        <row r="768">
          <cell r="A768" t="str">
            <v>198607112022212015</v>
          </cell>
          <cell r="B768" t="str">
            <v>NURHIDAYAH, S.Pd</v>
          </cell>
          <cell r="C768">
            <v>1</v>
          </cell>
          <cell r="D768">
            <v>2</v>
          </cell>
          <cell r="E768">
            <v>2966500</v>
          </cell>
          <cell r="F768">
            <v>415310</v>
          </cell>
          <cell r="G768">
            <v>0</v>
          </cell>
          <cell r="H768">
            <v>185000</v>
          </cell>
          <cell r="I768">
            <v>3566810</v>
          </cell>
          <cell r="J768">
            <v>0</v>
          </cell>
          <cell r="K768">
            <v>900000</v>
          </cell>
          <cell r="M768">
            <v>250000</v>
          </cell>
          <cell r="N768">
            <v>1150000</v>
          </cell>
          <cell r="O768">
            <v>4716810</v>
          </cell>
          <cell r="P768">
            <v>47168</v>
          </cell>
          <cell r="Q768">
            <v>188672</v>
          </cell>
          <cell r="R768">
            <v>35668</v>
          </cell>
          <cell r="S768">
            <v>142672</v>
          </cell>
          <cell r="T768">
            <v>11500</v>
          </cell>
          <cell r="U768">
            <v>46000</v>
          </cell>
          <cell r="V768" t="str">
            <v>SDN SUNGAI JINGAH 04</v>
          </cell>
          <cell r="W768" t="str">
            <v>0010301415883</v>
          </cell>
          <cell r="X768" t="str">
            <v>6371045107860016</v>
          </cell>
          <cell r="Y768" t="str">
            <v>838300366731000</v>
          </cell>
          <cell r="Z768" t="str">
            <v>U - 28</v>
          </cell>
          <cell r="AA768" t="str">
            <v>5043764665130153</v>
          </cell>
          <cell r="AC768">
            <v>11500</v>
          </cell>
          <cell r="AD768">
            <v>0</v>
          </cell>
        </row>
        <row r="769">
          <cell r="A769" t="str">
            <v>199507042022212008</v>
          </cell>
          <cell r="B769" t="str">
            <v>NURUL FAZRI, S.Pd</v>
          </cell>
          <cell r="C769">
            <v>0</v>
          </cell>
          <cell r="D769">
            <v>0</v>
          </cell>
          <cell r="E769">
            <v>2966500</v>
          </cell>
          <cell r="F769">
            <v>0</v>
          </cell>
          <cell r="G769">
            <v>0</v>
          </cell>
          <cell r="H769">
            <v>185000</v>
          </cell>
          <cell r="I769">
            <v>3151500</v>
          </cell>
          <cell r="J769">
            <v>0</v>
          </cell>
          <cell r="K769">
            <v>900000</v>
          </cell>
          <cell r="M769">
            <v>250000</v>
          </cell>
          <cell r="N769">
            <v>1150000</v>
          </cell>
          <cell r="O769">
            <v>4301500</v>
          </cell>
          <cell r="P769">
            <v>43015</v>
          </cell>
          <cell r="Q769">
            <v>172060</v>
          </cell>
          <cell r="R769">
            <v>31515</v>
          </cell>
          <cell r="S769">
            <v>126060</v>
          </cell>
          <cell r="T769">
            <v>11500</v>
          </cell>
          <cell r="U769">
            <v>46000</v>
          </cell>
          <cell r="V769" t="str">
            <v>SDN SUNGAI JINGAH 04</v>
          </cell>
          <cell r="W769" t="str">
            <v>0310319035798</v>
          </cell>
          <cell r="X769" t="str">
            <v>6371034407950014</v>
          </cell>
          <cell r="Y769" t="str">
            <v>412468290731000</v>
          </cell>
          <cell r="Z769" t="str">
            <v>U - 28</v>
          </cell>
          <cell r="AA769" t="str">
            <v>9036773674230113</v>
          </cell>
          <cell r="AC769">
            <v>11500</v>
          </cell>
          <cell r="AD769">
            <v>0</v>
          </cell>
        </row>
        <row r="770">
          <cell r="A770" t="str">
            <v>199508252022212009</v>
          </cell>
          <cell r="B770" t="str">
            <v>SITI JAINAB, S.Pd</v>
          </cell>
          <cell r="C770">
            <v>0</v>
          </cell>
          <cell r="D770">
            <v>0</v>
          </cell>
          <cell r="E770">
            <v>2966500</v>
          </cell>
          <cell r="F770">
            <v>0</v>
          </cell>
          <cell r="G770">
            <v>0</v>
          </cell>
          <cell r="H770">
            <v>185000</v>
          </cell>
          <cell r="I770">
            <v>3151500</v>
          </cell>
          <cell r="J770">
            <v>0</v>
          </cell>
          <cell r="K770">
            <v>900000</v>
          </cell>
          <cell r="M770">
            <v>250000</v>
          </cell>
          <cell r="N770">
            <v>1150000</v>
          </cell>
          <cell r="O770">
            <v>4301500</v>
          </cell>
          <cell r="P770">
            <v>43015</v>
          </cell>
          <cell r="Q770">
            <v>172060</v>
          </cell>
          <cell r="R770">
            <v>31515</v>
          </cell>
          <cell r="S770">
            <v>126060</v>
          </cell>
          <cell r="T770">
            <v>11500</v>
          </cell>
          <cell r="U770">
            <v>46000</v>
          </cell>
          <cell r="V770" t="str">
            <v>SDN SUNGAI JINGAH 04</v>
          </cell>
          <cell r="W770" t="str">
            <v>0310319035069</v>
          </cell>
          <cell r="X770" t="str">
            <v>6371046508950006</v>
          </cell>
          <cell r="Y770" t="str">
            <v>911304772731000</v>
          </cell>
          <cell r="Z770" t="str">
            <v>U - 28</v>
          </cell>
          <cell r="AA770" t="str">
            <v>4157773674130013</v>
          </cell>
          <cell r="AC770">
            <v>11500</v>
          </cell>
          <cell r="AD770">
            <v>0</v>
          </cell>
        </row>
        <row r="771">
          <cell r="A771" t="str">
            <v>199602122022212002</v>
          </cell>
          <cell r="B771" t="str">
            <v>HAYATUNNUFUS SYIFA AINA, S.Pd</v>
          </cell>
          <cell r="C771">
            <v>0</v>
          </cell>
          <cell r="D771">
            <v>0</v>
          </cell>
          <cell r="E771">
            <v>2966500</v>
          </cell>
          <cell r="F771">
            <v>0</v>
          </cell>
          <cell r="G771">
            <v>0</v>
          </cell>
          <cell r="H771">
            <v>185000</v>
          </cell>
          <cell r="I771">
            <v>3151500</v>
          </cell>
          <cell r="J771">
            <v>0</v>
          </cell>
          <cell r="K771">
            <v>400000</v>
          </cell>
          <cell r="L771">
            <v>2966500</v>
          </cell>
          <cell r="N771">
            <v>3366500</v>
          </cell>
          <cell r="O771">
            <v>6518000</v>
          </cell>
          <cell r="P771">
            <v>65180</v>
          </cell>
          <cell r="Q771">
            <v>260720</v>
          </cell>
          <cell r="R771">
            <v>31515</v>
          </cell>
          <cell r="S771">
            <v>126060</v>
          </cell>
          <cell r="T771">
            <v>33665</v>
          </cell>
          <cell r="U771">
            <v>134660</v>
          </cell>
          <cell r="V771" t="str">
            <v>SDN SUNGAI JINGAH 04</v>
          </cell>
          <cell r="W771" t="str">
            <v>0010301464233</v>
          </cell>
          <cell r="X771" t="str">
            <v>6371045202960007</v>
          </cell>
          <cell r="Y771" t="str">
            <v>412415481731000</v>
          </cell>
          <cell r="Z771" t="str">
            <v>U - 28</v>
          </cell>
          <cell r="AA771" t="str">
            <v>9544774675130002</v>
          </cell>
          <cell r="AC771">
            <v>33665</v>
          </cell>
          <cell r="AD771">
            <v>0</v>
          </cell>
        </row>
        <row r="772">
          <cell r="A772" t="str">
            <v>199608312022212008</v>
          </cell>
          <cell r="B772" t="str">
            <v>NURUL HUDA, S.Pd</v>
          </cell>
          <cell r="C772">
            <v>0</v>
          </cell>
          <cell r="D772">
            <v>0</v>
          </cell>
          <cell r="E772">
            <v>2966500</v>
          </cell>
          <cell r="F772">
            <v>0</v>
          </cell>
          <cell r="G772">
            <v>0</v>
          </cell>
          <cell r="H772">
            <v>185000</v>
          </cell>
          <cell r="I772">
            <v>3151500</v>
          </cell>
          <cell r="J772">
            <v>0</v>
          </cell>
          <cell r="K772">
            <v>900000</v>
          </cell>
          <cell r="M772">
            <v>250000</v>
          </cell>
          <cell r="N772">
            <v>1150000</v>
          </cell>
          <cell r="O772">
            <v>4301500</v>
          </cell>
          <cell r="P772">
            <v>43015</v>
          </cell>
          <cell r="Q772">
            <v>172060</v>
          </cell>
          <cell r="R772">
            <v>31515</v>
          </cell>
          <cell r="S772">
            <v>126060</v>
          </cell>
          <cell r="T772">
            <v>11500</v>
          </cell>
          <cell r="U772">
            <v>46000</v>
          </cell>
          <cell r="V772" t="str">
            <v>SDN SUNGAI JINGAH 04</v>
          </cell>
          <cell r="W772" t="str">
            <v>3200581805</v>
          </cell>
          <cell r="X772" t="str">
            <v>6301017108960002</v>
          </cell>
          <cell r="Y772" t="str">
            <v>638538033731000</v>
          </cell>
          <cell r="Z772" t="str">
            <v>U - 28</v>
          </cell>
          <cell r="AA772" t="str">
            <v>8163774675230043</v>
          </cell>
          <cell r="AC772">
            <v>11500</v>
          </cell>
          <cell r="AD772">
            <v>0</v>
          </cell>
        </row>
        <row r="773">
          <cell r="A773" t="str">
            <v>197001212022212003</v>
          </cell>
          <cell r="B773" t="str">
            <v>NORZAKIAH, S.Pd</v>
          </cell>
          <cell r="C773">
            <v>1</v>
          </cell>
          <cell r="D773">
            <v>2</v>
          </cell>
          <cell r="E773">
            <v>2966500</v>
          </cell>
          <cell r="F773">
            <v>415310</v>
          </cell>
          <cell r="G773">
            <v>0</v>
          </cell>
          <cell r="H773">
            <v>185000</v>
          </cell>
          <cell r="I773">
            <v>3566810</v>
          </cell>
          <cell r="J773">
            <v>0</v>
          </cell>
          <cell r="K773">
            <v>900000</v>
          </cell>
          <cell r="M773">
            <v>250000</v>
          </cell>
          <cell r="N773">
            <v>1150000</v>
          </cell>
          <cell r="O773">
            <v>4716810</v>
          </cell>
          <cell r="P773">
            <v>47168</v>
          </cell>
          <cell r="Q773">
            <v>188672</v>
          </cell>
          <cell r="R773">
            <v>35668</v>
          </cell>
          <cell r="S773">
            <v>142672</v>
          </cell>
          <cell r="T773">
            <v>11500</v>
          </cell>
          <cell r="U773">
            <v>46000</v>
          </cell>
          <cell r="V773" t="str">
            <v>SDN SUNGAI JINGAH 05</v>
          </cell>
          <cell r="W773" t="str">
            <v>0310319034776</v>
          </cell>
          <cell r="X773" t="str">
            <v>6371046101700001</v>
          </cell>
          <cell r="Y773" t="str">
            <v>167358134731000</v>
          </cell>
          <cell r="Z773" t="str">
            <v>U - 29</v>
          </cell>
          <cell r="AA773" t="str">
            <v>1453748650300072</v>
          </cell>
          <cell r="AC773">
            <v>11500</v>
          </cell>
          <cell r="AD773">
            <v>0</v>
          </cell>
        </row>
        <row r="774">
          <cell r="A774" t="str">
            <v>198001042022212012</v>
          </cell>
          <cell r="B774" t="str">
            <v>MARLINA, S.Pd</v>
          </cell>
          <cell r="C774">
            <v>1</v>
          </cell>
          <cell r="D774">
            <v>2</v>
          </cell>
          <cell r="E774">
            <v>2966500</v>
          </cell>
          <cell r="F774">
            <v>415310</v>
          </cell>
          <cell r="G774">
            <v>0</v>
          </cell>
          <cell r="H774">
            <v>185000</v>
          </cell>
          <cell r="I774">
            <v>3566810</v>
          </cell>
          <cell r="J774">
            <v>0</v>
          </cell>
          <cell r="K774">
            <v>900000</v>
          </cell>
          <cell r="M774">
            <v>250000</v>
          </cell>
          <cell r="N774">
            <v>1150000</v>
          </cell>
          <cell r="O774">
            <v>4716810</v>
          </cell>
          <cell r="P774">
            <v>47168</v>
          </cell>
          <cell r="Q774">
            <v>188672</v>
          </cell>
          <cell r="R774">
            <v>35668</v>
          </cell>
          <cell r="S774">
            <v>142672</v>
          </cell>
          <cell r="T774">
            <v>11500</v>
          </cell>
          <cell r="U774">
            <v>46000</v>
          </cell>
          <cell r="V774" t="str">
            <v>SDN SUNGAI JINGAH 05</v>
          </cell>
          <cell r="W774" t="str">
            <v>0010301162353</v>
          </cell>
          <cell r="X774" t="str">
            <v>6371044401800002</v>
          </cell>
          <cell r="Y774" t="str">
            <v>167251842731000</v>
          </cell>
          <cell r="Z774" t="str">
            <v>U - 29</v>
          </cell>
          <cell r="AA774" t="str">
            <v>4436758660300012</v>
          </cell>
          <cell r="AC774">
            <v>11500</v>
          </cell>
          <cell r="AD774">
            <v>0</v>
          </cell>
        </row>
        <row r="775">
          <cell r="A775" t="str">
            <v>198212292022212013</v>
          </cell>
          <cell r="B775" t="str">
            <v>HELLINA, S.Pd</v>
          </cell>
          <cell r="C775">
            <v>1</v>
          </cell>
          <cell r="D775">
            <v>2</v>
          </cell>
          <cell r="E775">
            <v>2966500</v>
          </cell>
          <cell r="F775">
            <v>415310</v>
          </cell>
          <cell r="G775">
            <v>0</v>
          </cell>
          <cell r="H775">
            <v>185000</v>
          </cell>
          <cell r="I775">
            <v>3566810</v>
          </cell>
          <cell r="J775">
            <v>0</v>
          </cell>
          <cell r="K775">
            <v>900000</v>
          </cell>
          <cell r="M775">
            <v>250000</v>
          </cell>
          <cell r="N775">
            <v>1150000</v>
          </cell>
          <cell r="O775">
            <v>4716810</v>
          </cell>
          <cell r="P775">
            <v>47168</v>
          </cell>
          <cell r="Q775">
            <v>188672</v>
          </cell>
          <cell r="R775">
            <v>35668</v>
          </cell>
          <cell r="S775">
            <v>142672</v>
          </cell>
          <cell r="T775">
            <v>11500</v>
          </cell>
          <cell r="U775">
            <v>46000</v>
          </cell>
          <cell r="V775" t="str">
            <v>SDN SUNGAI JINGAH 05</v>
          </cell>
          <cell r="W775" t="str">
            <v>3200582429</v>
          </cell>
          <cell r="X775" t="str">
            <v>6371046912820008</v>
          </cell>
          <cell r="Y775" t="str">
            <v>167358126731000</v>
          </cell>
          <cell r="Z775" t="str">
            <v>U - 29</v>
          </cell>
          <cell r="AA775" t="str">
            <v>1561760662300023</v>
          </cell>
          <cell r="AC775">
            <v>11500</v>
          </cell>
          <cell r="AD775">
            <v>0</v>
          </cell>
        </row>
        <row r="776">
          <cell r="A776" t="str">
            <v>198901252022212013</v>
          </cell>
          <cell r="B776" t="str">
            <v>MUTHMAINNAH, S.Pd</v>
          </cell>
          <cell r="C776">
            <v>0</v>
          </cell>
          <cell r="D776">
            <v>0</v>
          </cell>
          <cell r="E776">
            <v>2966500</v>
          </cell>
          <cell r="F776">
            <v>0</v>
          </cell>
          <cell r="G776">
            <v>0</v>
          </cell>
          <cell r="H776">
            <v>185000</v>
          </cell>
          <cell r="I776">
            <v>3151500</v>
          </cell>
          <cell r="J776">
            <v>0</v>
          </cell>
          <cell r="K776">
            <v>400000</v>
          </cell>
          <cell r="L776">
            <v>2966500</v>
          </cell>
          <cell r="N776">
            <v>3366500</v>
          </cell>
          <cell r="O776">
            <v>6518000</v>
          </cell>
          <cell r="P776">
            <v>65180</v>
          </cell>
          <cell r="Q776">
            <v>260720</v>
          </cell>
          <cell r="R776">
            <v>31515</v>
          </cell>
          <cell r="S776">
            <v>126060</v>
          </cell>
          <cell r="T776">
            <v>33665</v>
          </cell>
          <cell r="U776">
            <v>134660</v>
          </cell>
          <cell r="V776" t="str">
            <v>SDN SUNGAI JINGAH 05</v>
          </cell>
          <cell r="W776" t="str">
            <v>0310319034905</v>
          </cell>
          <cell r="X776" t="str">
            <v>6371046501890004</v>
          </cell>
          <cell r="Y776" t="str">
            <v>818333056731000</v>
          </cell>
          <cell r="Z776" t="str">
            <v>U - 29</v>
          </cell>
          <cell r="AA776" t="str">
            <v>6457767668130072</v>
          </cell>
          <cell r="AC776">
            <v>33665</v>
          </cell>
          <cell r="AD776">
            <v>0</v>
          </cell>
        </row>
        <row r="777">
          <cell r="A777" t="str">
            <v>199203212022212006</v>
          </cell>
          <cell r="B777" t="str">
            <v>ROHIMAH, S.Pd</v>
          </cell>
          <cell r="C777">
            <v>1</v>
          </cell>
          <cell r="D777">
            <v>1</v>
          </cell>
          <cell r="E777">
            <v>2966500</v>
          </cell>
          <cell r="F777">
            <v>355980</v>
          </cell>
          <cell r="G777">
            <v>0</v>
          </cell>
          <cell r="H777">
            <v>185000</v>
          </cell>
          <cell r="I777">
            <v>3507480</v>
          </cell>
          <cell r="J777">
            <v>0</v>
          </cell>
          <cell r="K777">
            <v>900000</v>
          </cell>
          <cell r="M777">
            <v>250000</v>
          </cell>
          <cell r="N777">
            <v>1150000</v>
          </cell>
          <cell r="O777">
            <v>4657480</v>
          </cell>
          <cell r="P777">
            <v>46575</v>
          </cell>
          <cell r="Q777">
            <v>186300</v>
          </cell>
          <cell r="R777">
            <v>35075</v>
          </cell>
          <cell r="S777">
            <v>140300</v>
          </cell>
          <cell r="T777">
            <v>11500</v>
          </cell>
          <cell r="U777">
            <v>46000</v>
          </cell>
          <cell r="V777" t="str">
            <v>SDN SUNGAI JINGAH 05</v>
          </cell>
          <cell r="W777" t="str">
            <v>0170301035501</v>
          </cell>
          <cell r="X777" t="str">
            <v>6371046103920006</v>
          </cell>
          <cell r="Y777" t="str">
            <v>811753920731000</v>
          </cell>
          <cell r="Z777" t="str">
            <v>U - 29</v>
          </cell>
          <cell r="AA777" t="str">
            <v>9653770671130012</v>
          </cell>
          <cell r="AC777">
            <v>11500</v>
          </cell>
          <cell r="AD777">
            <v>0</v>
          </cell>
        </row>
        <row r="778">
          <cell r="A778" t="str">
            <v>199212112022212006</v>
          </cell>
          <cell r="B778" t="str">
            <v>HERITA NADIYANTI, S.Pd</v>
          </cell>
          <cell r="C778">
            <v>0</v>
          </cell>
          <cell r="D778">
            <v>0</v>
          </cell>
          <cell r="E778">
            <v>2966500</v>
          </cell>
          <cell r="F778">
            <v>0</v>
          </cell>
          <cell r="G778">
            <v>0</v>
          </cell>
          <cell r="H778">
            <v>185000</v>
          </cell>
          <cell r="I778">
            <v>3151500</v>
          </cell>
          <cell r="J778">
            <v>0</v>
          </cell>
          <cell r="K778">
            <v>400000</v>
          </cell>
          <cell r="L778">
            <v>2966500</v>
          </cell>
          <cell r="N778">
            <v>3366500</v>
          </cell>
          <cell r="O778">
            <v>6518000</v>
          </cell>
          <cell r="P778">
            <v>65180</v>
          </cell>
          <cell r="Q778">
            <v>260720</v>
          </cell>
          <cell r="R778">
            <v>31515</v>
          </cell>
          <cell r="S778">
            <v>126060</v>
          </cell>
          <cell r="T778">
            <v>33665</v>
          </cell>
          <cell r="U778">
            <v>134660</v>
          </cell>
          <cell r="V778" t="str">
            <v>SDN SUNGAI JINGAH 05</v>
          </cell>
          <cell r="W778" t="str">
            <v>0310319026405</v>
          </cell>
          <cell r="X778" t="str">
            <v>6371045112920009</v>
          </cell>
          <cell r="Y778" t="str">
            <v>941824575731000</v>
          </cell>
          <cell r="Z778" t="str">
            <v>U - 29</v>
          </cell>
          <cell r="AA778" t="str">
            <v>7543770672130003</v>
          </cell>
          <cell r="AC778">
            <v>33665</v>
          </cell>
          <cell r="AD778">
            <v>0</v>
          </cell>
        </row>
        <row r="779">
          <cell r="A779" t="str">
            <v>199508232022211001</v>
          </cell>
          <cell r="B779" t="str">
            <v>PANJI RIFQI MAULANA, S.Pd</v>
          </cell>
          <cell r="C779">
            <v>1</v>
          </cell>
          <cell r="D779">
            <v>1</v>
          </cell>
          <cell r="E779">
            <v>2966500</v>
          </cell>
          <cell r="F779">
            <v>355980</v>
          </cell>
          <cell r="G779">
            <v>0</v>
          </cell>
          <cell r="H779">
            <v>185000</v>
          </cell>
          <cell r="I779">
            <v>3507480</v>
          </cell>
          <cell r="J779">
            <v>0</v>
          </cell>
          <cell r="K779">
            <v>400000</v>
          </cell>
          <cell r="L779">
            <v>2966500</v>
          </cell>
          <cell r="N779">
            <v>3366500</v>
          </cell>
          <cell r="O779">
            <v>6873980</v>
          </cell>
          <cell r="P779">
            <v>68740</v>
          </cell>
          <cell r="Q779">
            <v>274960</v>
          </cell>
          <cell r="R779">
            <v>35075</v>
          </cell>
          <cell r="S779">
            <v>140300</v>
          </cell>
          <cell r="T779">
            <v>33665</v>
          </cell>
          <cell r="U779">
            <v>134660</v>
          </cell>
          <cell r="V779" t="str">
            <v>SDN SUNGAI JINGAH 05</v>
          </cell>
          <cell r="W779" t="str">
            <v>0310319035824</v>
          </cell>
          <cell r="X779" t="str">
            <v>6371022308950008</v>
          </cell>
          <cell r="Y779" t="str">
            <v>909090995736000</v>
          </cell>
          <cell r="Z779" t="str">
            <v>U - 29</v>
          </cell>
          <cell r="AA779" t="str">
            <v>1155773674130033</v>
          </cell>
          <cell r="AC779">
            <v>33665</v>
          </cell>
          <cell r="AD779">
            <v>0</v>
          </cell>
        </row>
        <row r="780">
          <cell r="A780" t="str">
            <v>199203142022212006</v>
          </cell>
          <cell r="B780" t="str">
            <v>MULIANA, S.Pd.</v>
          </cell>
          <cell r="C780">
            <v>1</v>
          </cell>
          <cell r="D780">
            <v>1</v>
          </cell>
          <cell r="E780">
            <v>2966500</v>
          </cell>
          <cell r="F780">
            <v>355980</v>
          </cell>
          <cell r="G780">
            <v>0</v>
          </cell>
          <cell r="H780">
            <v>185000</v>
          </cell>
          <cell r="I780">
            <v>3507480</v>
          </cell>
          <cell r="J780">
            <v>0</v>
          </cell>
          <cell r="K780">
            <v>900000</v>
          </cell>
          <cell r="M780">
            <v>250000</v>
          </cell>
          <cell r="N780">
            <v>1150000</v>
          </cell>
          <cell r="O780">
            <v>4657480</v>
          </cell>
          <cell r="P780">
            <v>46575</v>
          </cell>
          <cell r="Q780">
            <v>186300</v>
          </cell>
          <cell r="R780">
            <v>35075</v>
          </cell>
          <cell r="S780">
            <v>140300</v>
          </cell>
          <cell r="T780">
            <v>11500</v>
          </cell>
          <cell r="U780">
            <v>46000</v>
          </cell>
          <cell r="V780" t="str">
            <v>SDN SUNGAI JINGAH 06</v>
          </cell>
          <cell r="W780" t="str">
            <v>0010301158633</v>
          </cell>
          <cell r="X780" t="str">
            <v>6304035403920001</v>
          </cell>
          <cell r="Y780" t="str">
            <v>842524506731000</v>
          </cell>
          <cell r="Z780" t="str">
            <v>U - 30</v>
          </cell>
          <cell r="AA780" t="str">
            <v>8646770671130052</v>
          </cell>
          <cell r="AC780">
            <v>11500</v>
          </cell>
          <cell r="AD780">
            <v>0</v>
          </cell>
        </row>
        <row r="781">
          <cell r="A781" t="str">
            <v>199304012022211009</v>
          </cell>
          <cell r="B781" t="str">
            <v>HASMIANTO, S.Pd</v>
          </cell>
          <cell r="C781">
            <v>1</v>
          </cell>
          <cell r="D781">
            <v>1</v>
          </cell>
          <cell r="E781">
            <v>2966500</v>
          </cell>
          <cell r="F781">
            <v>355980</v>
          </cell>
          <cell r="G781">
            <v>0</v>
          </cell>
          <cell r="H781">
            <v>185000</v>
          </cell>
          <cell r="I781">
            <v>3507480</v>
          </cell>
          <cell r="J781">
            <v>0</v>
          </cell>
          <cell r="K781">
            <v>900000</v>
          </cell>
          <cell r="M781">
            <v>250000</v>
          </cell>
          <cell r="N781">
            <v>1150000</v>
          </cell>
          <cell r="O781">
            <v>4657480</v>
          </cell>
          <cell r="P781">
            <v>46575</v>
          </cell>
          <cell r="Q781">
            <v>186300</v>
          </cell>
          <cell r="R781">
            <v>35075</v>
          </cell>
          <cell r="S781">
            <v>140300</v>
          </cell>
          <cell r="T781">
            <v>11500</v>
          </cell>
          <cell r="U781">
            <v>46000</v>
          </cell>
          <cell r="V781" t="str">
            <v>SDN SUNGAI JINGAH 06</v>
          </cell>
          <cell r="W781" t="str">
            <v>0010301415129</v>
          </cell>
          <cell r="X781" t="str">
            <v>6371040104930005</v>
          </cell>
          <cell r="Y781" t="str">
            <v>704264175731000</v>
          </cell>
          <cell r="Z781" t="str">
            <v>U - 30</v>
          </cell>
          <cell r="AA781" t="str">
            <v>9733771672130002</v>
          </cell>
          <cell r="AC781">
            <v>11500</v>
          </cell>
          <cell r="AD781">
            <v>0</v>
          </cell>
        </row>
        <row r="782">
          <cell r="A782" t="str">
            <v>199510092022212009</v>
          </cell>
          <cell r="B782" t="str">
            <v>NIA KURNIA HIDAYAH, S.Pd</v>
          </cell>
          <cell r="C782">
            <v>0</v>
          </cell>
          <cell r="D782">
            <v>0</v>
          </cell>
          <cell r="E782">
            <v>2966500</v>
          </cell>
          <cell r="F782">
            <v>0</v>
          </cell>
          <cell r="G782">
            <v>0</v>
          </cell>
          <cell r="H782">
            <v>185000</v>
          </cell>
          <cell r="I782">
            <v>3151500</v>
          </cell>
          <cell r="J782">
            <v>0</v>
          </cell>
          <cell r="K782">
            <v>400000</v>
          </cell>
          <cell r="L782">
            <v>2966500</v>
          </cell>
          <cell r="N782">
            <v>3366500</v>
          </cell>
          <cell r="O782">
            <v>6518000</v>
          </cell>
          <cell r="P782">
            <v>65180</v>
          </cell>
          <cell r="Q782">
            <v>260720</v>
          </cell>
          <cell r="R782">
            <v>31515</v>
          </cell>
          <cell r="S782">
            <v>126060</v>
          </cell>
          <cell r="T782">
            <v>33665</v>
          </cell>
          <cell r="U782">
            <v>134660</v>
          </cell>
          <cell r="V782" t="str">
            <v>SDN SUNGAI JINGAH 07</v>
          </cell>
          <cell r="W782" t="str">
            <v>0010301469329</v>
          </cell>
          <cell r="X782" t="str">
            <v>6304044910950002</v>
          </cell>
          <cell r="Y782" t="str">
            <v>941391401731000</v>
          </cell>
          <cell r="Z782" t="str">
            <v>U - 31</v>
          </cell>
          <cell r="AA782" t="str">
            <v>5341773674230053</v>
          </cell>
          <cell r="AC782">
            <v>33665</v>
          </cell>
          <cell r="AD782">
            <v>0</v>
          </cell>
        </row>
        <row r="783">
          <cell r="A783" t="str">
            <v>199703172022212007</v>
          </cell>
          <cell r="B783" t="str">
            <v>ANA MATSNA RASYIDA, S.Pd</v>
          </cell>
          <cell r="C783">
            <v>0</v>
          </cell>
          <cell r="D783">
            <v>0</v>
          </cell>
          <cell r="E783">
            <v>2966500</v>
          </cell>
          <cell r="F783">
            <v>0</v>
          </cell>
          <cell r="G783">
            <v>0</v>
          </cell>
          <cell r="H783">
            <v>185000</v>
          </cell>
          <cell r="I783">
            <v>3151500</v>
          </cell>
          <cell r="J783">
            <v>0</v>
          </cell>
          <cell r="K783">
            <v>900000</v>
          </cell>
          <cell r="M783">
            <v>250000</v>
          </cell>
          <cell r="N783">
            <v>1150000</v>
          </cell>
          <cell r="O783">
            <v>4301500</v>
          </cell>
          <cell r="P783">
            <v>43015</v>
          </cell>
          <cell r="Q783">
            <v>172060</v>
          </cell>
          <cell r="R783">
            <v>31515</v>
          </cell>
          <cell r="S783">
            <v>126060</v>
          </cell>
          <cell r="T783">
            <v>11500</v>
          </cell>
          <cell r="U783">
            <v>46000</v>
          </cell>
          <cell r="V783" t="str">
            <v>SDN SUNGAI JINGAH 07</v>
          </cell>
          <cell r="W783" t="str">
            <v>3200582399</v>
          </cell>
          <cell r="X783" t="str">
            <v>6371045703970004</v>
          </cell>
          <cell r="Y783" t="str">
            <v>634289870731000</v>
          </cell>
          <cell r="Z783" t="str">
            <v>U - 31</v>
          </cell>
          <cell r="AA783" t="str">
            <v>1649775676320062</v>
          </cell>
          <cell r="AC783">
            <v>11500</v>
          </cell>
          <cell r="AD783">
            <v>0</v>
          </cell>
        </row>
        <row r="784">
          <cell r="A784" t="str">
            <v>199306272022212007</v>
          </cell>
          <cell r="B784" t="str">
            <v>SYAHIDATURRAHMI, S.Pd</v>
          </cell>
          <cell r="C784">
            <v>1</v>
          </cell>
          <cell r="D784">
            <v>2</v>
          </cell>
          <cell r="E784">
            <v>2966500</v>
          </cell>
          <cell r="F784">
            <v>415310</v>
          </cell>
          <cell r="G784">
            <v>0</v>
          </cell>
          <cell r="H784">
            <v>185000</v>
          </cell>
          <cell r="I784">
            <v>3566810</v>
          </cell>
          <cell r="J784">
            <v>0</v>
          </cell>
          <cell r="K784">
            <v>900000</v>
          </cell>
          <cell r="M784">
            <v>250000</v>
          </cell>
          <cell r="N784">
            <v>1150000</v>
          </cell>
          <cell r="O784">
            <v>4716810</v>
          </cell>
          <cell r="P784">
            <v>47168</v>
          </cell>
          <cell r="Q784">
            <v>188672</v>
          </cell>
          <cell r="R784">
            <v>35668</v>
          </cell>
          <cell r="S784">
            <v>142672</v>
          </cell>
          <cell r="T784">
            <v>11500</v>
          </cell>
          <cell r="U784">
            <v>46000</v>
          </cell>
          <cell r="V784" t="str">
            <v>SDN SUNGAI MIAI 01</v>
          </cell>
          <cell r="W784" t="str">
            <v>3200581775</v>
          </cell>
          <cell r="X784" t="str">
            <v>6308036706930001</v>
          </cell>
          <cell r="Y784" t="str">
            <v>902117217731000</v>
          </cell>
          <cell r="Z784" t="str">
            <v>U - 32</v>
          </cell>
          <cell r="AA784" t="str">
            <v>3959771672130092</v>
          </cell>
          <cell r="AC784">
            <v>11500</v>
          </cell>
          <cell r="AD784">
            <v>0</v>
          </cell>
        </row>
        <row r="785">
          <cell r="A785" t="str">
            <v>198302032022212011</v>
          </cell>
          <cell r="B785" t="str">
            <v>FUZIANTI, S.Pd</v>
          </cell>
          <cell r="C785">
            <v>1</v>
          </cell>
          <cell r="D785">
            <v>2</v>
          </cell>
          <cell r="E785">
            <v>2966500</v>
          </cell>
          <cell r="F785">
            <v>415310</v>
          </cell>
          <cell r="G785">
            <v>0</v>
          </cell>
          <cell r="H785">
            <v>185000</v>
          </cell>
          <cell r="I785">
            <v>3566810</v>
          </cell>
          <cell r="J785">
            <v>0</v>
          </cell>
          <cell r="K785">
            <v>900000</v>
          </cell>
          <cell r="M785">
            <v>250000</v>
          </cell>
          <cell r="N785">
            <v>1150000</v>
          </cell>
          <cell r="O785">
            <v>4716810</v>
          </cell>
          <cell r="P785">
            <v>47168</v>
          </cell>
          <cell r="Q785">
            <v>188672</v>
          </cell>
          <cell r="R785">
            <v>35668</v>
          </cell>
          <cell r="S785">
            <v>142672</v>
          </cell>
          <cell r="T785">
            <v>11500</v>
          </cell>
          <cell r="U785">
            <v>46000</v>
          </cell>
          <cell r="V785" t="str">
            <v>SDN SUNGAI MIAI 02</v>
          </cell>
          <cell r="W785" t="str">
            <v>0010301123305</v>
          </cell>
          <cell r="X785" t="str">
            <v>6371034302830008</v>
          </cell>
          <cell r="Y785" t="str">
            <v>167252600731000</v>
          </cell>
          <cell r="Z785" t="str">
            <v>U - 33</v>
          </cell>
          <cell r="AA785" t="str">
            <v>2535761663300032</v>
          </cell>
          <cell r="AC785">
            <v>11500</v>
          </cell>
          <cell r="AD785">
            <v>0</v>
          </cell>
        </row>
        <row r="786">
          <cell r="A786" t="str">
            <v>198408152022212022</v>
          </cell>
          <cell r="B786" t="str">
            <v>MARIANA, S.Pd</v>
          </cell>
          <cell r="C786">
            <v>1</v>
          </cell>
          <cell r="D786">
            <v>1</v>
          </cell>
          <cell r="E786">
            <v>2966500</v>
          </cell>
          <cell r="F786">
            <v>355980</v>
          </cell>
          <cell r="G786">
            <v>0</v>
          </cell>
          <cell r="H786">
            <v>185000</v>
          </cell>
          <cell r="I786">
            <v>3507480</v>
          </cell>
          <cell r="J786">
            <v>0</v>
          </cell>
          <cell r="K786">
            <v>900000</v>
          </cell>
          <cell r="M786">
            <v>250000</v>
          </cell>
          <cell r="N786">
            <v>1150000</v>
          </cell>
          <cell r="O786">
            <v>4657480</v>
          </cell>
          <cell r="P786">
            <v>46575</v>
          </cell>
          <cell r="Q786">
            <v>186300</v>
          </cell>
          <cell r="R786">
            <v>35075</v>
          </cell>
          <cell r="S786">
            <v>140300</v>
          </cell>
          <cell r="T786">
            <v>11500</v>
          </cell>
          <cell r="U786">
            <v>46000</v>
          </cell>
          <cell r="V786" t="str">
            <v>SDN SUNGAI MIAI 02</v>
          </cell>
          <cell r="W786" t="str">
            <v>0010301404412</v>
          </cell>
          <cell r="X786" t="str">
            <v>6304055508840004</v>
          </cell>
          <cell r="Y786" t="str">
            <v>167252592731000</v>
          </cell>
          <cell r="Z786" t="str">
            <v>U - 33</v>
          </cell>
          <cell r="AA786" t="str">
            <v>2147762664300093</v>
          </cell>
          <cell r="AC786">
            <v>11500</v>
          </cell>
          <cell r="AD786">
            <v>0</v>
          </cell>
        </row>
        <row r="787">
          <cell r="A787" t="str">
            <v>198001212022211002</v>
          </cell>
          <cell r="B787" t="str">
            <v>ROMY FIRMANSYAH, S.Pd.I</v>
          </cell>
          <cell r="C787">
            <v>1</v>
          </cell>
          <cell r="D787">
            <v>2</v>
          </cell>
          <cell r="E787">
            <v>2966500</v>
          </cell>
          <cell r="F787">
            <v>415310</v>
          </cell>
          <cell r="G787">
            <v>0</v>
          </cell>
          <cell r="H787">
            <v>185000</v>
          </cell>
          <cell r="I787">
            <v>3566810</v>
          </cell>
          <cell r="J787">
            <v>0</v>
          </cell>
          <cell r="K787">
            <v>400000</v>
          </cell>
          <cell r="L787">
            <v>2966500</v>
          </cell>
          <cell r="N787">
            <v>3366500</v>
          </cell>
          <cell r="O787">
            <v>6933310</v>
          </cell>
          <cell r="P787">
            <v>69333</v>
          </cell>
          <cell r="Q787">
            <v>277332</v>
          </cell>
          <cell r="R787">
            <v>35668</v>
          </cell>
          <cell r="S787">
            <v>142672</v>
          </cell>
          <cell r="T787">
            <v>33665</v>
          </cell>
          <cell r="U787">
            <v>134660</v>
          </cell>
          <cell r="V787" t="str">
            <v>SDN SUNGAI MIAI 05</v>
          </cell>
          <cell r="W787" t="str">
            <v>0010301115868</v>
          </cell>
          <cell r="X787" t="str">
            <v>6371012101800006</v>
          </cell>
          <cell r="Y787" t="str">
            <v>588464180731000</v>
          </cell>
          <cell r="Z787" t="str">
            <v>U - 36</v>
          </cell>
          <cell r="AA787" t="str">
            <v>7453758660200022</v>
          </cell>
          <cell r="AC787">
            <v>33665</v>
          </cell>
          <cell r="AD787">
            <v>0</v>
          </cell>
        </row>
        <row r="788">
          <cell r="A788" t="str">
            <v>198107172022212012</v>
          </cell>
          <cell r="B788" t="str">
            <v>LILY SARLIANI, S.Pd</v>
          </cell>
          <cell r="C788">
            <v>0</v>
          </cell>
          <cell r="D788">
            <v>0</v>
          </cell>
          <cell r="E788">
            <v>2966500</v>
          </cell>
          <cell r="F788">
            <v>0</v>
          </cell>
          <cell r="G788">
            <v>0</v>
          </cell>
          <cell r="H788">
            <v>185000</v>
          </cell>
          <cell r="I788">
            <v>3151500</v>
          </cell>
          <cell r="J788">
            <v>0</v>
          </cell>
          <cell r="K788">
            <v>900000</v>
          </cell>
          <cell r="M788">
            <v>250000</v>
          </cell>
          <cell r="N788">
            <v>1150000</v>
          </cell>
          <cell r="O788">
            <v>4301500</v>
          </cell>
          <cell r="P788">
            <v>43015</v>
          </cell>
          <cell r="Q788">
            <v>172060</v>
          </cell>
          <cell r="R788">
            <v>31515</v>
          </cell>
          <cell r="S788">
            <v>126060</v>
          </cell>
          <cell r="T788">
            <v>11500</v>
          </cell>
          <cell r="U788">
            <v>46000</v>
          </cell>
          <cell r="V788" t="str">
            <v>SDN SUNGAI MIAI 05</v>
          </cell>
          <cell r="W788" t="str">
            <v>0010301415923</v>
          </cell>
          <cell r="X788" t="str">
            <v>6371045707810014</v>
          </cell>
          <cell r="Y788" t="str">
            <v>167322494731000</v>
          </cell>
          <cell r="Z788" t="str">
            <v>U - 36</v>
          </cell>
          <cell r="AA788" t="str">
            <v>8049759661300083</v>
          </cell>
          <cell r="AC788">
            <v>11500</v>
          </cell>
          <cell r="AD788">
            <v>0</v>
          </cell>
        </row>
        <row r="789">
          <cell r="A789" t="str">
            <v>199008042022212009</v>
          </cell>
          <cell r="B789" t="str">
            <v>KHAIRUNNISA, S.Pd</v>
          </cell>
          <cell r="C789">
            <v>0</v>
          </cell>
          <cell r="D789">
            <v>0</v>
          </cell>
          <cell r="E789">
            <v>2966500</v>
          </cell>
          <cell r="F789">
            <v>0</v>
          </cell>
          <cell r="G789">
            <v>0</v>
          </cell>
          <cell r="H789">
            <v>185000</v>
          </cell>
          <cell r="I789">
            <v>3151500</v>
          </cell>
          <cell r="J789">
            <v>0</v>
          </cell>
          <cell r="K789">
            <v>900000</v>
          </cell>
          <cell r="M789">
            <v>250000</v>
          </cell>
          <cell r="N789">
            <v>1150000</v>
          </cell>
          <cell r="O789">
            <v>4301500</v>
          </cell>
          <cell r="P789">
            <v>43015</v>
          </cell>
          <cell r="Q789">
            <v>172060</v>
          </cell>
          <cell r="R789">
            <v>31515</v>
          </cell>
          <cell r="S789">
            <v>126060</v>
          </cell>
          <cell r="T789">
            <v>11500</v>
          </cell>
          <cell r="U789">
            <v>46000</v>
          </cell>
          <cell r="V789" t="str">
            <v>SDN SUNGAI MIAI 05</v>
          </cell>
          <cell r="W789" t="str">
            <v>0010301445176</v>
          </cell>
          <cell r="X789" t="str">
            <v>6371034408900007</v>
          </cell>
          <cell r="Y789" t="str">
            <v>902095579731000</v>
          </cell>
          <cell r="Z789" t="str">
            <v>U - 36</v>
          </cell>
          <cell r="AA789" t="str">
            <v>7136768669130033</v>
          </cell>
          <cell r="AC789">
            <v>11500</v>
          </cell>
          <cell r="AD789">
            <v>0</v>
          </cell>
        </row>
        <row r="790">
          <cell r="A790" t="str">
            <v>199108062022211004</v>
          </cell>
          <cell r="B790" t="str">
            <v>MAHYUNI, S.Pd</v>
          </cell>
          <cell r="C790">
            <v>0</v>
          </cell>
          <cell r="D790">
            <v>0</v>
          </cell>
          <cell r="E790">
            <v>2966500</v>
          </cell>
          <cell r="F790">
            <v>0</v>
          </cell>
          <cell r="G790">
            <v>0</v>
          </cell>
          <cell r="H790">
            <v>185000</v>
          </cell>
          <cell r="I790">
            <v>3151500</v>
          </cell>
          <cell r="J790">
            <v>0</v>
          </cell>
          <cell r="K790">
            <v>900000</v>
          </cell>
          <cell r="M790">
            <v>250000</v>
          </cell>
          <cell r="N790">
            <v>1150000</v>
          </cell>
          <cell r="O790">
            <v>4301500</v>
          </cell>
          <cell r="P790">
            <v>43015</v>
          </cell>
          <cell r="Q790">
            <v>172060</v>
          </cell>
          <cell r="R790">
            <v>31515</v>
          </cell>
          <cell r="S790">
            <v>126060</v>
          </cell>
          <cell r="T790">
            <v>11500</v>
          </cell>
          <cell r="U790">
            <v>46000</v>
          </cell>
          <cell r="V790" t="str">
            <v>SDN SUNGAI MIAI 05</v>
          </cell>
          <cell r="W790" t="str">
            <v>3200522671</v>
          </cell>
          <cell r="X790" t="str">
            <v>6307050608910005</v>
          </cell>
          <cell r="Y790" t="str">
            <v>869220434733000</v>
          </cell>
          <cell r="Z790" t="str">
            <v>U - 36</v>
          </cell>
          <cell r="AA790" t="str">
            <v>5138769670130073</v>
          </cell>
          <cell r="AC790">
            <v>11500</v>
          </cell>
          <cell r="AD790">
            <v>0</v>
          </cell>
        </row>
        <row r="791">
          <cell r="A791" t="str">
            <v>199202112022211007</v>
          </cell>
          <cell r="B791" t="str">
            <v>AHMAD SUFKI, S.Pd</v>
          </cell>
          <cell r="C791">
            <v>1</v>
          </cell>
          <cell r="D791">
            <v>2</v>
          </cell>
          <cell r="E791">
            <v>2966500</v>
          </cell>
          <cell r="F791">
            <v>415310</v>
          </cell>
          <cell r="G791">
            <v>0</v>
          </cell>
          <cell r="H791">
            <v>185000</v>
          </cell>
          <cell r="I791">
            <v>3566810</v>
          </cell>
          <cell r="J791">
            <v>0</v>
          </cell>
          <cell r="K791">
            <v>900000</v>
          </cell>
          <cell r="M791">
            <v>250000</v>
          </cell>
          <cell r="N791">
            <v>1150000</v>
          </cell>
          <cell r="O791">
            <v>4716810</v>
          </cell>
          <cell r="P791">
            <v>47168</v>
          </cell>
          <cell r="Q791">
            <v>188672</v>
          </cell>
          <cell r="R791">
            <v>35668</v>
          </cell>
          <cell r="S791">
            <v>142672</v>
          </cell>
          <cell r="T791">
            <v>11500</v>
          </cell>
          <cell r="U791">
            <v>46000</v>
          </cell>
          <cell r="V791" t="str">
            <v>SDN SUNGAI MIAI 05</v>
          </cell>
          <cell r="W791" t="str">
            <v>0010301412355</v>
          </cell>
          <cell r="X791" t="str">
            <v>6371041102920006</v>
          </cell>
          <cell r="Y791" t="str">
            <v>847692795731000</v>
          </cell>
          <cell r="Z791" t="str">
            <v>U - 36</v>
          </cell>
          <cell r="AA791" t="str">
            <v>5543770671130052</v>
          </cell>
          <cell r="AC791">
            <v>11500</v>
          </cell>
          <cell r="AD791">
            <v>0</v>
          </cell>
        </row>
        <row r="792">
          <cell r="A792" t="str">
            <v>199204042022212011</v>
          </cell>
          <cell r="B792" t="str">
            <v>NIKE PARINA, S.Pd</v>
          </cell>
          <cell r="C792">
            <v>0</v>
          </cell>
          <cell r="D792">
            <v>0</v>
          </cell>
          <cell r="E792">
            <v>2966500</v>
          </cell>
          <cell r="F792">
            <v>0</v>
          </cell>
          <cell r="G792">
            <v>0</v>
          </cell>
          <cell r="H792">
            <v>185000</v>
          </cell>
          <cell r="I792">
            <v>3151500</v>
          </cell>
          <cell r="J792">
            <v>0</v>
          </cell>
          <cell r="K792">
            <v>900000</v>
          </cell>
          <cell r="M792">
            <v>250000</v>
          </cell>
          <cell r="N792">
            <v>1150000</v>
          </cell>
          <cell r="O792">
            <v>4301500</v>
          </cell>
          <cell r="P792">
            <v>43015</v>
          </cell>
          <cell r="Q792">
            <v>172060</v>
          </cell>
          <cell r="R792">
            <v>31515</v>
          </cell>
          <cell r="S792">
            <v>126060</v>
          </cell>
          <cell r="T792">
            <v>11500</v>
          </cell>
          <cell r="U792">
            <v>46000</v>
          </cell>
          <cell r="V792" t="str">
            <v>SDN SUNGAI MIAI 05</v>
          </cell>
          <cell r="W792" t="str">
            <v>0010301412037</v>
          </cell>
          <cell r="X792" t="str">
            <v>6303084404920002</v>
          </cell>
          <cell r="Y792" t="str">
            <v>847607124732000</v>
          </cell>
          <cell r="Z792" t="str">
            <v>U - 36</v>
          </cell>
          <cell r="AA792" t="str">
            <v>4736770671130022</v>
          </cell>
          <cell r="AC792">
            <v>11500</v>
          </cell>
          <cell r="AD792">
            <v>0</v>
          </cell>
        </row>
        <row r="793">
          <cell r="A793" t="str">
            <v>199212182022212006</v>
          </cell>
          <cell r="B793" t="str">
            <v>RIZKA AMALIA, S.Pd</v>
          </cell>
          <cell r="C793">
            <v>0</v>
          </cell>
          <cell r="D793">
            <v>0</v>
          </cell>
          <cell r="E793">
            <v>2966500</v>
          </cell>
          <cell r="F793">
            <v>0</v>
          </cell>
          <cell r="G793">
            <v>0</v>
          </cell>
          <cell r="H793">
            <v>185000</v>
          </cell>
          <cell r="I793">
            <v>3151500</v>
          </cell>
          <cell r="J793">
            <v>0</v>
          </cell>
          <cell r="K793">
            <v>900000</v>
          </cell>
          <cell r="M793">
            <v>250000</v>
          </cell>
          <cell r="N793">
            <v>1150000</v>
          </cell>
          <cell r="O793">
            <v>4301500</v>
          </cell>
          <cell r="P793">
            <v>43015</v>
          </cell>
          <cell r="Q793">
            <v>172060</v>
          </cell>
          <cell r="R793">
            <v>31515</v>
          </cell>
          <cell r="S793">
            <v>126060</v>
          </cell>
          <cell r="T793">
            <v>11500</v>
          </cell>
          <cell r="U793">
            <v>46000</v>
          </cell>
          <cell r="V793" t="str">
            <v>SDN SUNGAI MIAI 05</v>
          </cell>
          <cell r="W793" t="str">
            <v>0010301416001</v>
          </cell>
          <cell r="X793" t="str">
            <v>6303025812920003</v>
          </cell>
          <cell r="Y793" t="str">
            <v>847606324732000</v>
          </cell>
          <cell r="Z793" t="str">
            <v>U - 36</v>
          </cell>
          <cell r="AA793" t="str">
            <v>1550770671130013</v>
          </cell>
          <cell r="AC793">
            <v>11500</v>
          </cell>
          <cell r="AD793">
            <v>0</v>
          </cell>
        </row>
        <row r="794">
          <cell r="A794" t="str">
            <v>199510192022211002</v>
          </cell>
          <cell r="B794" t="str">
            <v>ERNANDA RAPIRIANSYAH, S.Pd</v>
          </cell>
          <cell r="C794">
            <v>0</v>
          </cell>
          <cell r="D794">
            <v>0</v>
          </cell>
          <cell r="E794">
            <v>2966500</v>
          </cell>
          <cell r="F794">
            <v>0</v>
          </cell>
          <cell r="G794">
            <v>0</v>
          </cell>
          <cell r="H794">
            <v>185000</v>
          </cell>
          <cell r="I794">
            <v>3151500</v>
          </cell>
          <cell r="J794">
            <v>0</v>
          </cell>
          <cell r="K794">
            <v>900000</v>
          </cell>
          <cell r="M794">
            <v>250000</v>
          </cell>
          <cell r="N794">
            <v>1150000</v>
          </cell>
          <cell r="O794">
            <v>4301500</v>
          </cell>
          <cell r="P794">
            <v>43015</v>
          </cell>
          <cell r="Q794">
            <v>172060</v>
          </cell>
          <cell r="R794">
            <v>31515</v>
          </cell>
          <cell r="S794">
            <v>126060</v>
          </cell>
          <cell r="T794">
            <v>11500</v>
          </cell>
          <cell r="U794">
            <v>46000</v>
          </cell>
          <cell r="V794" t="str">
            <v>SDN SUNGAI MIAI 05</v>
          </cell>
          <cell r="W794" t="str">
            <v>3200522728</v>
          </cell>
          <cell r="X794" t="str">
            <v>6371041910950004</v>
          </cell>
          <cell r="Y794" t="str">
            <v>937797355731000</v>
          </cell>
          <cell r="Z794" t="str">
            <v>U - 36</v>
          </cell>
          <cell r="AA794" t="str">
            <v>5351773674130113</v>
          </cell>
          <cell r="AC794">
            <v>11500</v>
          </cell>
          <cell r="AD794">
            <v>0</v>
          </cell>
        </row>
        <row r="795">
          <cell r="A795" t="str">
            <v>197901122022212006</v>
          </cell>
          <cell r="B795" t="str">
            <v>PARIDAH, S.Pd</v>
          </cell>
          <cell r="C795">
            <v>1</v>
          </cell>
          <cell r="D795">
            <v>2</v>
          </cell>
          <cell r="E795">
            <v>2966500</v>
          </cell>
          <cell r="F795">
            <v>415310</v>
          </cell>
          <cell r="G795">
            <v>0</v>
          </cell>
          <cell r="H795">
            <v>185000</v>
          </cell>
          <cell r="I795">
            <v>3566810</v>
          </cell>
          <cell r="J795">
            <v>0</v>
          </cell>
          <cell r="K795">
            <v>400000</v>
          </cell>
          <cell r="L795">
            <v>2966500</v>
          </cell>
          <cell r="N795">
            <v>3366500</v>
          </cell>
          <cell r="O795">
            <v>6933310</v>
          </cell>
          <cell r="P795">
            <v>69333</v>
          </cell>
          <cell r="Q795">
            <v>277332</v>
          </cell>
          <cell r="R795">
            <v>35668</v>
          </cell>
          <cell r="S795">
            <v>142672</v>
          </cell>
          <cell r="T795">
            <v>33665</v>
          </cell>
          <cell r="U795">
            <v>134660</v>
          </cell>
          <cell r="V795" t="str">
            <v>SDN SUNGAI MIAI 07</v>
          </cell>
          <cell r="W795" t="str">
            <v>0310319035052</v>
          </cell>
          <cell r="X795" t="str">
            <v>6371045201790014</v>
          </cell>
          <cell r="Y795" t="str">
            <v>807302989731000</v>
          </cell>
          <cell r="Z795" t="str">
            <v>U - 38</v>
          </cell>
          <cell r="AA795" t="str">
            <v>4444757658130102</v>
          </cell>
          <cell r="AC795">
            <v>33665</v>
          </cell>
          <cell r="AD795">
            <v>0</v>
          </cell>
        </row>
        <row r="796">
          <cell r="A796" t="str">
            <v>198211282022212006</v>
          </cell>
          <cell r="B796" t="str">
            <v>NOVIA FILARIANTI, S.Pd.</v>
          </cell>
          <cell r="C796">
            <v>0</v>
          </cell>
          <cell r="D796">
            <v>2</v>
          </cell>
          <cell r="E796">
            <v>2966500</v>
          </cell>
          <cell r="F796">
            <v>118660</v>
          </cell>
          <cell r="G796">
            <v>0</v>
          </cell>
          <cell r="H796">
            <v>185000</v>
          </cell>
          <cell r="I796">
            <v>3270160</v>
          </cell>
          <cell r="J796">
            <v>0</v>
          </cell>
          <cell r="K796">
            <v>900000</v>
          </cell>
          <cell r="M796">
            <v>250000</v>
          </cell>
          <cell r="N796">
            <v>1150000</v>
          </cell>
          <cell r="O796">
            <v>4420160</v>
          </cell>
          <cell r="P796">
            <v>44202</v>
          </cell>
          <cell r="Q796">
            <v>176808</v>
          </cell>
          <cell r="R796">
            <v>32702</v>
          </cell>
          <cell r="S796">
            <v>130808</v>
          </cell>
          <cell r="T796">
            <v>11500</v>
          </cell>
          <cell r="U796">
            <v>46000</v>
          </cell>
          <cell r="V796" t="str">
            <v>SDN SUNGAI MIAI 07</v>
          </cell>
          <cell r="W796" t="str">
            <v>0010301415161</v>
          </cell>
          <cell r="X796" t="str">
            <v>6371046811820011</v>
          </cell>
          <cell r="Y796" t="str">
            <v>167356328731000</v>
          </cell>
          <cell r="Z796" t="str">
            <v>U - 38</v>
          </cell>
          <cell r="AA796" t="str">
            <v>1460760661300023</v>
          </cell>
          <cell r="AC796">
            <v>11500</v>
          </cell>
          <cell r="AD796">
            <v>0</v>
          </cell>
        </row>
        <row r="797">
          <cell r="A797" t="str">
            <v>199303202022212006</v>
          </cell>
          <cell r="B797" t="str">
            <v>NESPIA RISNA ARIYANI, S.Pd.</v>
          </cell>
          <cell r="C797">
            <v>1</v>
          </cell>
          <cell r="D797">
            <v>2</v>
          </cell>
          <cell r="E797">
            <v>2966500</v>
          </cell>
          <cell r="F797">
            <v>415310</v>
          </cell>
          <cell r="G797">
            <v>0</v>
          </cell>
          <cell r="H797">
            <v>185000</v>
          </cell>
          <cell r="I797">
            <v>3566810</v>
          </cell>
          <cell r="J797">
            <v>0</v>
          </cell>
          <cell r="K797">
            <v>900000</v>
          </cell>
          <cell r="M797">
            <v>250000</v>
          </cell>
          <cell r="N797">
            <v>1150000</v>
          </cell>
          <cell r="O797">
            <v>4716810</v>
          </cell>
          <cell r="P797">
            <v>47168</v>
          </cell>
          <cell r="Q797">
            <v>188672</v>
          </cell>
          <cell r="R797">
            <v>35668</v>
          </cell>
          <cell r="S797">
            <v>142672</v>
          </cell>
          <cell r="T797">
            <v>11500</v>
          </cell>
          <cell r="U797">
            <v>46000</v>
          </cell>
          <cell r="V797" t="str">
            <v>SDN SUNGAI MIAI 07</v>
          </cell>
          <cell r="W797" t="str">
            <v>0430319032663</v>
          </cell>
          <cell r="X797" t="str">
            <v>6304056003930003</v>
          </cell>
          <cell r="Y797" t="str">
            <v>701456261731000</v>
          </cell>
          <cell r="Z797" t="str">
            <v>U - 38</v>
          </cell>
          <cell r="AA797" t="str">
            <v>3652771672130012</v>
          </cell>
          <cell r="AC797">
            <v>11500</v>
          </cell>
          <cell r="AD797">
            <v>0</v>
          </cell>
        </row>
        <row r="798">
          <cell r="A798" t="str">
            <v>199609252022212003</v>
          </cell>
          <cell r="B798" t="str">
            <v>SEPTI AULIA RAHMAH, S.Pd.</v>
          </cell>
          <cell r="C798">
            <v>1</v>
          </cell>
          <cell r="D798">
            <v>1</v>
          </cell>
          <cell r="E798">
            <v>2966500</v>
          </cell>
          <cell r="F798">
            <v>355980</v>
          </cell>
          <cell r="G798">
            <v>0</v>
          </cell>
          <cell r="H798">
            <v>185000</v>
          </cell>
          <cell r="I798">
            <v>3507480</v>
          </cell>
          <cell r="J798">
            <v>0</v>
          </cell>
          <cell r="K798">
            <v>900000</v>
          </cell>
          <cell r="M798">
            <v>250000</v>
          </cell>
          <cell r="N798">
            <v>1150000</v>
          </cell>
          <cell r="O798">
            <v>4657480</v>
          </cell>
          <cell r="P798">
            <v>46575</v>
          </cell>
          <cell r="Q798">
            <v>186300</v>
          </cell>
          <cell r="R798">
            <v>35075</v>
          </cell>
          <cell r="S798">
            <v>140300</v>
          </cell>
          <cell r="T798">
            <v>11500</v>
          </cell>
          <cell r="U798">
            <v>46000</v>
          </cell>
          <cell r="V798" t="str">
            <v>SDN SUNGAI MIAI 07</v>
          </cell>
          <cell r="W798" t="str">
            <v>0180306002356</v>
          </cell>
          <cell r="X798" t="str">
            <v>6304056509960003</v>
          </cell>
          <cell r="Y798" t="str">
            <v>937874915731000</v>
          </cell>
          <cell r="Z798" t="str">
            <v>U - 38</v>
          </cell>
          <cell r="AA798" t="str">
            <v>0257774675230103</v>
          </cell>
          <cell r="AC798">
            <v>11500</v>
          </cell>
          <cell r="AD798">
            <v>0</v>
          </cell>
        </row>
        <row r="799">
          <cell r="A799" t="str">
            <v>198209232022212014</v>
          </cell>
          <cell r="B799" t="str">
            <v>ROHANI, S.Pd</v>
          </cell>
          <cell r="C799">
            <v>1</v>
          </cell>
          <cell r="D799">
            <v>2</v>
          </cell>
          <cell r="E799">
            <v>2966500</v>
          </cell>
          <cell r="F799">
            <v>415310</v>
          </cell>
          <cell r="G799">
            <v>0</v>
          </cell>
          <cell r="H799">
            <v>185000</v>
          </cell>
          <cell r="I799">
            <v>3566810</v>
          </cell>
          <cell r="J799">
            <v>0</v>
          </cell>
          <cell r="K799">
            <v>900000</v>
          </cell>
          <cell r="M799">
            <v>250000</v>
          </cell>
          <cell r="N799">
            <v>1150000</v>
          </cell>
          <cell r="O799">
            <v>4716810</v>
          </cell>
          <cell r="P799">
            <v>47168</v>
          </cell>
          <cell r="Q799">
            <v>188672</v>
          </cell>
          <cell r="R799">
            <v>35668</v>
          </cell>
          <cell r="S799">
            <v>142672</v>
          </cell>
          <cell r="T799">
            <v>11500</v>
          </cell>
          <cell r="U799">
            <v>46000</v>
          </cell>
          <cell r="V799" t="str">
            <v>SDN SUNGAI MIAI 08</v>
          </cell>
          <cell r="W799" t="str">
            <v>0170301054255</v>
          </cell>
          <cell r="X799" t="str">
            <v>6371046309820007</v>
          </cell>
          <cell r="Y799" t="str">
            <v>168602506731000</v>
          </cell>
          <cell r="Z799" t="str">
            <v>U - 39</v>
          </cell>
          <cell r="AA799" t="str">
            <v>5255760661300083</v>
          </cell>
          <cell r="AC799">
            <v>11500</v>
          </cell>
          <cell r="AD799">
            <v>0</v>
          </cell>
        </row>
        <row r="800">
          <cell r="A800" t="str">
            <v>198305272022212012</v>
          </cell>
          <cell r="B800" t="str">
            <v>MAISYARAH, S.Pd</v>
          </cell>
          <cell r="C800">
            <v>0</v>
          </cell>
          <cell r="D800">
            <v>0</v>
          </cell>
          <cell r="E800">
            <v>2966500</v>
          </cell>
          <cell r="F800">
            <v>0</v>
          </cell>
          <cell r="G800">
            <v>0</v>
          </cell>
          <cell r="H800">
            <v>185000</v>
          </cell>
          <cell r="I800">
            <v>3151500</v>
          </cell>
          <cell r="J800">
            <v>0</v>
          </cell>
          <cell r="K800">
            <v>900000</v>
          </cell>
          <cell r="M800">
            <v>250000</v>
          </cell>
          <cell r="N800">
            <v>1150000</v>
          </cell>
          <cell r="O800">
            <v>4301500</v>
          </cell>
          <cell r="P800">
            <v>43015</v>
          </cell>
          <cell r="Q800">
            <v>172060</v>
          </cell>
          <cell r="R800">
            <v>31515</v>
          </cell>
          <cell r="S800">
            <v>126060</v>
          </cell>
          <cell r="T800">
            <v>11500</v>
          </cell>
          <cell r="U800">
            <v>46000</v>
          </cell>
          <cell r="V800" t="str">
            <v>SDN SUNGAI MIAI 08</v>
          </cell>
          <cell r="W800" t="str">
            <v>0170301032077</v>
          </cell>
          <cell r="X800" t="str">
            <v>6371046705830007</v>
          </cell>
          <cell r="Y800" t="str">
            <v>168601839731000</v>
          </cell>
          <cell r="Z800" t="str">
            <v>U - 39</v>
          </cell>
          <cell r="AA800" t="str">
            <v>8859761662300122</v>
          </cell>
          <cell r="AC800">
            <v>11500</v>
          </cell>
          <cell r="AD800">
            <v>0</v>
          </cell>
        </row>
        <row r="801">
          <cell r="A801" t="str">
            <v>198601122022212025</v>
          </cell>
          <cell r="B801" t="str">
            <v>KAMELIA, S.Pd</v>
          </cell>
          <cell r="C801">
            <v>1</v>
          </cell>
          <cell r="D801">
            <v>2</v>
          </cell>
          <cell r="E801">
            <v>2966500</v>
          </cell>
          <cell r="F801">
            <v>415310</v>
          </cell>
          <cell r="G801">
            <v>0</v>
          </cell>
          <cell r="H801">
            <v>185000</v>
          </cell>
          <cell r="I801">
            <v>3566810</v>
          </cell>
          <cell r="J801">
            <v>0</v>
          </cell>
          <cell r="K801">
            <v>900000</v>
          </cell>
          <cell r="M801">
            <v>250000</v>
          </cell>
          <cell r="N801">
            <v>1150000</v>
          </cell>
          <cell r="O801">
            <v>4716810</v>
          </cell>
          <cell r="P801">
            <v>47168</v>
          </cell>
          <cell r="Q801">
            <v>188672</v>
          </cell>
          <cell r="R801">
            <v>35668</v>
          </cell>
          <cell r="S801">
            <v>142672</v>
          </cell>
          <cell r="T801">
            <v>11500</v>
          </cell>
          <cell r="U801">
            <v>46000</v>
          </cell>
          <cell r="V801" t="str">
            <v>SDN SUNGAI MIAI 08</v>
          </cell>
          <cell r="W801" t="str">
            <v>2002758768</v>
          </cell>
          <cell r="X801" t="str">
            <v>6371045201860002</v>
          </cell>
          <cell r="Y801" t="str">
            <v>147800254731000</v>
          </cell>
          <cell r="Z801" t="str">
            <v>U - 39</v>
          </cell>
          <cell r="AA801" t="str">
            <v>2444764665300032</v>
          </cell>
          <cell r="AC801">
            <v>11500</v>
          </cell>
          <cell r="AD801">
            <v>0</v>
          </cell>
        </row>
        <row r="802">
          <cell r="A802" t="str">
            <v>199109222022212014</v>
          </cell>
          <cell r="B802" t="str">
            <v>IRHAMI AHADIYATI, S.Pd</v>
          </cell>
          <cell r="C802">
            <v>0</v>
          </cell>
          <cell r="D802">
            <v>1</v>
          </cell>
          <cell r="E802">
            <v>2966500</v>
          </cell>
          <cell r="F802">
            <v>59330</v>
          </cell>
          <cell r="G802">
            <v>0</v>
          </cell>
          <cell r="H802">
            <v>185000</v>
          </cell>
          <cell r="I802">
            <v>3210830</v>
          </cell>
          <cell r="J802">
            <v>0</v>
          </cell>
          <cell r="K802">
            <v>400000</v>
          </cell>
          <cell r="L802">
            <v>2966500</v>
          </cell>
          <cell r="N802">
            <v>3366500</v>
          </cell>
          <cell r="O802">
            <v>6577330</v>
          </cell>
          <cell r="P802">
            <v>65773</v>
          </cell>
          <cell r="Q802">
            <v>263092</v>
          </cell>
          <cell r="R802">
            <v>32108</v>
          </cell>
          <cell r="S802">
            <v>128432</v>
          </cell>
          <cell r="T802">
            <v>33665</v>
          </cell>
          <cell r="U802">
            <v>134660</v>
          </cell>
          <cell r="V802" t="str">
            <v>SDN SUNGAI MIAI 08</v>
          </cell>
          <cell r="W802" t="str">
            <v>0010301357667</v>
          </cell>
          <cell r="X802" t="str">
            <v>6371046209910004</v>
          </cell>
          <cell r="Y802" t="str">
            <v>910662154731000</v>
          </cell>
          <cell r="Z802" t="str">
            <v>U - 39</v>
          </cell>
          <cell r="AA802" t="str">
            <v>5254769670130043</v>
          </cell>
          <cell r="AC802">
            <v>33665</v>
          </cell>
          <cell r="AD802">
            <v>0</v>
          </cell>
        </row>
        <row r="803">
          <cell r="A803" t="str">
            <v>198106102022212010</v>
          </cell>
          <cell r="B803" t="str">
            <v>NOOR KHALISHAH, S.Pd</v>
          </cell>
          <cell r="C803">
            <v>1</v>
          </cell>
          <cell r="D803">
            <v>1</v>
          </cell>
          <cell r="E803">
            <v>2966500</v>
          </cell>
          <cell r="F803">
            <v>355980</v>
          </cell>
          <cell r="G803">
            <v>0</v>
          </cell>
          <cell r="H803">
            <v>185000</v>
          </cell>
          <cell r="I803">
            <v>3507480</v>
          </cell>
          <cell r="J803">
            <v>0</v>
          </cell>
          <cell r="K803">
            <v>900000</v>
          </cell>
          <cell r="M803">
            <v>250000</v>
          </cell>
          <cell r="N803">
            <v>1150000</v>
          </cell>
          <cell r="O803">
            <v>4657480</v>
          </cell>
          <cell r="P803">
            <v>46575</v>
          </cell>
          <cell r="Q803">
            <v>186300</v>
          </cell>
          <cell r="R803">
            <v>35075</v>
          </cell>
          <cell r="S803">
            <v>140300</v>
          </cell>
          <cell r="T803">
            <v>11500</v>
          </cell>
          <cell r="U803">
            <v>46000</v>
          </cell>
          <cell r="V803" t="str">
            <v>SDN SUNGAI MIAI 10</v>
          </cell>
          <cell r="W803" t="str">
            <v>0310319035037</v>
          </cell>
          <cell r="X803" t="str">
            <v>6371045006810006</v>
          </cell>
          <cell r="Y803" t="str">
            <v>167322148731000</v>
          </cell>
          <cell r="Z803" t="str">
            <v>U - 41</v>
          </cell>
          <cell r="AA803" t="str">
            <v>6338759660300073</v>
          </cell>
          <cell r="AC803">
            <v>11500</v>
          </cell>
          <cell r="AD803">
            <v>0</v>
          </cell>
        </row>
        <row r="804">
          <cell r="A804" t="str">
            <v>198310102022211006</v>
          </cell>
          <cell r="B804" t="str">
            <v>SAIFULLAH, S.Pd.I</v>
          </cell>
          <cell r="C804">
            <v>0</v>
          </cell>
          <cell r="D804">
            <v>0</v>
          </cell>
          <cell r="E804">
            <v>2966500</v>
          </cell>
          <cell r="F804">
            <v>0</v>
          </cell>
          <cell r="G804">
            <v>0</v>
          </cell>
          <cell r="H804">
            <v>185000</v>
          </cell>
          <cell r="I804">
            <v>3151500</v>
          </cell>
          <cell r="J804">
            <v>0</v>
          </cell>
          <cell r="K804">
            <v>900000</v>
          </cell>
          <cell r="M804">
            <v>250000</v>
          </cell>
          <cell r="N804">
            <v>1150000</v>
          </cell>
          <cell r="O804">
            <v>4301500</v>
          </cell>
          <cell r="P804">
            <v>43015</v>
          </cell>
          <cell r="Q804">
            <v>172060</v>
          </cell>
          <cell r="R804">
            <v>31515</v>
          </cell>
          <cell r="S804">
            <v>126060</v>
          </cell>
          <cell r="T804">
            <v>11500</v>
          </cell>
          <cell r="U804">
            <v>46000</v>
          </cell>
          <cell r="V804" t="str">
            <v>SDN SUNGAI MIAI 10</v>
          </cell>
          <cell r="W804" t="str">
            <v>0370319002159</v>
          </cell>
          <cell r="X804" t="str">
            <v>6371041010830006</v>
          </cell>
          <cell r="Y804" t="str">
            <v>910604784731000</v>
          </cell>
          <cell r="Z804" t="str">
            <v>U - 41</v>
          </cell>
          <cell r="AA804" t="str">
            <v>3342761663130313</v>
          </cell>
          <cell r="AC804">
            <v>11500</v>
          </cell>
          <cell r="AD804">
            <v>0</v>
          </cell>
        </row>
        <row r="805">
          <cell r="A805" t="str">
            <v>198511142022211009</v>
          </cell>
          <cell r="B805" t="str">
            <v>RACHMADINOOR, S.Pd</v>
          </cell>
          <cell r="C805">
            <v>1</v>
          </cell>
          <cell r="D805">
            <v>2</v>
          </cell>
          <cell r="E805">
            <v>2966500</v>
          </cell>
          <cell r="F805">
            <v>415310</v>
          </cell>
          <cell r="G805">
            <v>0</v>
          </cell>
          <cell r="H805">
            <v>185000</v>
          </cell>
          <cell r="I805">
            <v>3566810</v>
          </cell>
          <cell r="J805">
            <v>0</v>
          </cell>
          <cell r="K805">
            <v>900000</v>
          </cell>
          <cell r="M805">
            <v>250000</v>
          </cell>
          <cell r="N805">
            <v>1150000</v>
          </cell>
          <cell r="O805">
            <v>4716810</v>
          </cell>
          <cell r="P805">
            <v>47168</v>
          </cell>
          <cell r="Q805">
            <v>188672</v>
          </cell>
          <cell r="R805">
            <v>35668</v>
          </cell>
          <cell r="S805">
            <v>142672</v>
          </cell>
          <cell r="T805">
            <v>11500</v>
          </cell>
          <cell r="U805">
            <v>46000</v>
          </cell>
          <cell r="V805" t="str">
            <v>SDN SUNGAI MIAI 10</v>
          </cell>
          <cell r="W805" t="str">
            <v>0310319035301</v>
          </cell>
          <cell r="X805" t="str">
            <v>6371041411850006</v>
          </cell>
          <cell r="Y805" t="str">
            <v>817492242731000</v>
          </cell>
          <cell r="Z805" t="str">
            <v>U - 41</v>
          </cell>
          <cell r="AA805" t="str">
            <v>4446763665200023</v>
          </cell>
          <cell r="AC805">
            <v>11500</v>
          </cell>
          <cell r="AD805">
            <v>0</v>
          </cell>
        </row>
        <row r="806">
          <cell r="A806" t="str">
            <v>199207062022212001</v>
          </cell>
          <cell r="B806" t="str">
            <v>DYTA YULIANA, S.Pd</v>
          </cell>
          <cell r="C806">
            <v>1</v>
          </cell>
          <cell r="D806">
            <v>1</v>
          </cell>
          <cell r="E806">
            <v>2966500</v>
          </cell>
          <cell r="F806">
            <v>355980</v>
          </cell>
          <cell r="G806">
            <v>0</v>
          </cell>
          <cell r="H806">
            <v>185000</v>
          </cell>
          <cell r="I806">
            <v>3507480</v>
          </cell>
          <cell r="J806">
            <v>0</v>
          </cell>
          <cell r="K806">
            <v>900000</v>
          </cell>
          <cell r="M806">
            <v>250000</v>
          </cell>
          <cell r="N806">
            <v>1150000</v>
          </cell>
          <cell r="O806">
            <v>4657480</v>
          </cell>
          <cell r="P806">
            <v>46575</v>
          </cell>
          <cell r="Q806">
            <v>186300</v>
          </cell>
          <cell r="R806">
            <v>35075</v>
          </cell>
          <cell r="S806">
            <v>140300</v>
          </cell>
          <cell r="T806">
            <v>11500</v>
          </cell>
          <cell r="U806">
            <v>46000</v>
          </cell>
          <cell r="V806" t="str">
            <v>SDN SUNGAI MIAI 10</v>
          </cell>
          <cell r="W806" t="str">
            <v>3200510355</v>
          </cell>
          <cell r="X806" t="str">
            <v>6304044607920001</v>
          </cell>
          <cell r="Y806" t="str">
            <v>650586795731000</v>
          </cell>
          <cell r="Z806" t="str">
            <v>U - 41</v>
          </cell>
          <cell r="AA806" t="str">
            <v>7038770671230253</v>
          </cell>
          <cell r="AC806">
            <v>11500</v>
          </cell>
          <cell r="AD806">
            <v>0</v>
          </cell>
        </row>
        <row r="807">
          <cell r="A807" t="str">
            <v>199302182022212005</v>
          </cell>
          <cell r="B807" t="str">
            <v>FARAH NADZIMA, S.Pd</v>
          </cell>
          <cell r="C807">
            <v>1</v>
          </cell>
          <cell r="D807">
            <v>2</v>
          </cell>
          <cell r="E807">
            <v>2966500</v>
          </cell>
          <cell r="F807">
            <v>415310</v>
          </cell>
          <cell r="G807">
            <v>0</v>
          </cell>
          <cell r="H807">
            <v>185000</v>
          </cell>
          <cell r="I807">
            <v>3566810</v>
          </cell>
          <cell r="J807">
            <v>0</v>
          </cell>
          <cell r="K807">
            <v>900000</v>
          </cell>
          <cell r="M807">
            <v>250000</v>
          </cell>
          <cell r="N807">
            <v>1150000</v>
          </cell>
          <cell r="O807">
            <v>4716810</v>
          </cell>
          <cell r="P807">
            <v>47168</v>
          </cell>
          <cell r="Q807">
            <v>188672</v>
          </cell>
          <cell r="R807">
            <v>35668</v>
          </cell>
          <cell r="S807">
            <v>142672</v>
          </cell>
          <cell r="T807">
            <v>11500</v>
          </cell>
          <cell r="U807">
            <v>46000</v>
          </cell>
          <cell r="V807" t="str">
            <v>SDN SUNGAI MIAI 10</v>
          </cell>
          <cell r="W807" t="str">
            <v>3200510274</v>
          </cell>
          <cell r="X807" t="str">
            <v>6371045802930004</v>
          </cell>
          <cell r="Y807" t="str">
            <v>651045106731000</v>
          </cell>
          <cell r="Z807" t="str">
            <v>U - 41</v>
          </cell>
          <cell r="AA807" t="str">
            <v>8550771672230182</v>
          </cell>
          <cell r="AC807">
            <v>11500</v>
          </cell>
          <cell r="AD807">
            <v>0</v>
          </cell>
        </row>
        <row r="808">
          <cell r="A808" t="str">
            <v>199302182022212006</v>
          </cell>
          <cell r="B808" t="str">
            <v>FARAH NAIMAH, S.Pd</v>
          </cell>
          <cell r="C808">
            <v>1</v>
          </cell>
          <cell r="D808">
            <v>2</v>
          </cell>
          <cell r="E808">
            <v>2966500</v>
          </cell>
          <cell r="F808">
            <v>415310</v>
          </cell>
          <cell r="G808">
            <v>0</v>
          </cell>
          <cell r="H808">
            <v>185000</v>
          </cell>
          <cell r="I808">
            <v>3566810</v>
          </cell>
          <cell r="J808">
            <v>0</v>
          </cell>
          <cell r="K808">
            <v>900000</v>
          </cell>
          <cell r="M808">
            <v>250000</v>
          </cell>
          <cell r="N808">
            <v>1150000</v>
          </cell>
          <cell r="O808">
            <v>4716810</v>
          </cell>
          <cell r="P808">
            <v>47168</v>
          </cell>
          <cell r="Q808">
            <v>188672</v>
          </cell>
          <cell r="R808">
            <v>35668</v>
          </cell>
          <cell r="S808">
            <v>142672</v>
          </cell>
          <cell r="T808">
            <v>11500</v>
          </cell>
          <cell r="U808">
            <v>46000</v>
          </cell>
          <cell r="V808" t="str">
            <v>SDN SUNGAI MIAI 10</v>
          </cell>
          <cell r="W808" t="str">
            <v>3200510266</v>
          </cell>
          <cell r="X808" t="str">
            <v>6371045802930005</v>
          </cell>
          <cell r="Y808" t="str">
            <v>651081291731000</v>
          </cell>
          <cell r="Z808" t="str">
            <v>U - 41</v>
          </cell>
          <cell r="AA808" t="str">
            <v>9550771672230182</v>
          </cell>
          <cell r="AC808">
            <v>11500</v>
          </cell>
          <cell r="AD808">
            <v>0</v>
          </cell>
        </row>
        <row r="809">
          <cell r="A809" t="str">
            <v>197201052022212004</v>
          </cell>
          <cell r="B809" t="str">
            <v>AZIZAH, S.Ag</v>
          </cell>
          <cell r="C809">
            <v>1</v>
          </cell>
          <cell r="D809">
            <v>1</v>
          </cell>
          <cell r="E809">
            <v>2966500</v>
          </cell>
          <cell r="F809">
            <v>355980</v>
          </cell>
          <cell r="G809">
            <v>0</v>
          </cell>
          <cell r="H809">
            <v>185000</v>
          </cell>
          <cell r="I809">
            <v>3507480</v>
          </cell>
          <cell r="J809">
            <v>0</v>
          </cell>
          <cell r="K809">
            <v>400000</v>
          </cell>
          <cell r="L809">
            <v>2966500</v>
          </cell>
          <cell r="N809">
            <v>3366500</v>
          </cell>
          <cell r="O809">
            <v>6873980</v>
          </cell>
          <cell r="P809">
            <v>68740</v>
          </cell>
          <cell r="Q809">
            <v>274960</v>
          </cell>
          <cell r="R809">
            <v>35075</v>
          </cell>
          <cell r="S809">
            <v>140300</v>
          </cell>
          <cell r="T809">
            <v>33665</v>
          </cell>
          <cell r="U809">
            <v>134660</v>
          </cell>
          <cell r="V809" t="str">
            <v>SDN SUNGAI MIAI 11</v>
          </cell>
          <cell r="W809" t="str">
            <v>3200512196</v>
          </cell>
          <cell r="X809" t="str">
            <v>6304054501720005</v>
          </cell>
          <cell r="Y809" t="str">
            <v>846969871731000</v>
          </cell>
          <cell r="Z809" t="str">
            <v>U - 42</v>
          </cell>
          <cell r="AA809" t="str">
            <v>2437750652300072</v>
          </cell>
          <cell r="AC809">
            <v>33665</v>
          </cell>
          <cell r="AD809">
            <v>0</v>
          </cell>
        </row>
        <row r="810">
          <cell r="A810" t="str">
            <v>197411102022212006</v>
          </cell>
          <cell r="B810" t="str">
            <v>NOOR LAILA FITRIANI, S.Pd</v>
          </cell>
          <cell r="C810">
            <v>0</v>
          </cell>
          <cell r="D810">
            <v>0</v>
          </cell>
          <cell r="E810">
            <v>2966500</v>
          </cell>
          <cell r="F810">
            <v>0</v>
          </cell>
          <cell r="G810">
            <v>0</v>
          </cell>
          <cell r="H810">
            <v>185000</v>
          </cell>
          <cell r="I810">
            <v>3151500</v>
          </cell>
          <cell r="J810">
            <v>0</v>
          </cell>
          <cell r="K810">
            <v>400000</v>
          </cell>
          <cell r="L810">
            <v>2966500</v>
          </cell>
          <cell r="N810">
            <v>3366500</v>
          </cell>
          <cell r="O810">
            <v>6518000</v>
          </cell>
          <cell r="P810">
            <v>65180</v>
          </cell>
          <cell r="Q810">
            <v>260720</v>
          </cell>
          <cell r="R810">
            <v>31515</v>
          </cell>
          <cell r="S810">
            <v>126060</v>
          </cell>
          <cell r="T810">
            <v>33665</v>
          </cell>
          <cell r="U810">
            <v>134660</v>
          </cell>
          <cell r="V810" t="str">
            <v>SDN SUNGAI MIAI 11</v>
          </cell>
          <cell r="W810" t="str">
            <v>3200538322</v>
          </cell>
          <cell r="X810" t="str">
            <v>6371045011740010</v>
          </cell>
          <cell r="Y810" t="str">
            <v>167356955731000</v>
          </cell>
          <cell r="Z810" t="str">
            <v>U - 42</v>
          </cell>
          <cell r="AA810" t="str">
            <v>1442752654300043</v>
          </cell>
          <cell r="AC810">
            <v>33665</v>
          </cell>
          <cell r="AD810">
            <v>0</v>
          </cell>
        </row>
        <row r="811">
          <cell r="A811" t="str">
            <v>197710262022212003</v>
          </cell>
          <cell r="B811" t="str">
            <v>FATHUL JANNAH, S.Pd</v>
          </cell>
          <cell r="C811">
            <v>1</v>
          </cell>
          <cell r="D811">
            <v>2</v>
          </cell>
          <cell r="E811">
            <v>2966500</v>
          </cell>
          <cell r="F811">
            <v>415310</v>
          </cell>
          <cell r="G811">
            <v>0</v>
          </cell>
          <cell r="H811">
            <v>185000</v>
          </cell>
          <cell r="I811">
            <v>3566810</v>
          </cell>
          <cell r="J811">
            <v>0</v>
          </cell>
          <cell r="K811">
            <v>400000</v>
          </cell>
          <cell r="L811">
            <v>2966500</v>
          </cell>
          <cell r="N811">
            <v>3366500</v>
          </cell>
          <cell r="O811">
            <v>6933310</v>
          </cell>
          <cell r="P811">
            <v>69333</v>
          </cell>
          <cell r="Q811">
            <v>277332</v>
          </cell>
          <cell r="R811">
            <v>35668</v>
          </cell>
          <cell r="S811">
            <v>142672</v>
          </cell>
          <cell r="T811">
            <v>33665</v>
          </cell>
          <cell r="U811">
            <v>134660</v>
          </cell>
          <cell r="V811" t="str">
            <v>SDN SUNGAI MIAI 11</v>
          </cell>
          <cell r="W811" t="str">
            <v>3200582388</v>
          </cell>
          <cell r="X811" t="str">
            <v>6371046610770005</v>
          </cell>
          <cell r="Y811" t="str">
            <v>167357326731000</v>
          </cell>
          <cell r="Z811" t="str">
            <v>U - 42</v>
          </cell>
          <cell r="AA811" t="str">
            <v>6358755657300023</v>
          </cell>
          <cell r="AC811">
            <v>33665</v>
          </cell>
          <cell r="AD811">
            <v>0</v>
          </cell>
        </row>
        <row r="812">
          <cell r="A812" t="str">
            <v>198601152022212021</v>
          </cell>
          <cell r="B812" t="str">
            <v>HAMSIAH, S.Pd</v>
          </cell>
          <cell r="C812">
            <v>1</v>
          </cell>
          <cell r="D812">
            <v>1</v>
          </cell>
          <cell r="E812">
            <v>2966500</v>
          </cell>
          <cell r="F812">
            <v>355980</v>
          </cell>
          <cell r="G812">
            <v>0</v>
          </cell>
          <cell r="H812">
            <v>185000</v>
          </cell>
          <cell r="I812">
            <v>3507480</v>
          </cell>
          <cell r="J812">
            <v>0</v>
          </cell>
          <cell r="K812">
            <v>900000</v>
          </cell>
          <cell r="M812">
            <v>250000</v>
          </cell>
          <cell r="N812">
            <v>1150000</v>
          </cell>
          <cell r="O812">
            <v>4657480</v>
          </cell>
          <cell r="P812">
            <v>46575</v>
          </cell>
          <cell r="Q812">
            <v>186300</v>
          </cell>
          <cell r="R812">
            <v>35075</v>
          </cell>
          <cell r="S812">
            <v>140300</v>
          </cell>
          <cell r="T812">
            <v>11500</v>
          </cell>
          <cell r="U812">
            <v>46000</v>
          </cell>
          <cell r="V812" t="str">
            <v>SDN SUNGAI MIAI 11</v>
          </cell>
          <cell r="W812" t="str">
            <v>0010301357491</v>
          </cell>
          <cell r="X812" t="str">
            <v>6371035501860012</v>
          </cell>
          <cell r="Y812" t="str">
            <v>162531958731000</v>
          </cell>
          <cell r="Z812" t="str">
            <v>U - 42</v>
          </cell>
          <cell r="AA812" t="str">
            <v>2447764664300022</v>
          </cell>
          <cell r="AC812">
            <v>11500</v>
          </cell>
          <cell r="AD812">
            <v>0</v>
          </cell>
        </row>
        <row r="813">
          <cell r="A813" t="str">
            <v>198611142022212005</v>
          </cell>
          <cell r="B813" t="str">
            <v>AMILATUN NISSA, S.Pd</v>
          </cell>
          <cell r="C813">
            <v>1</v>
          </cell>
          <cell r="D813">
            <v>0</v>
          </cell>
          <cell r="E813">
            <v>2966500</v>
          </cell>
          <cell r="F813">
            <v>296650</v>
          </cell>
          <cell r="G813">
            <v>0</v>
          </cell>
          <cell r="H813">
            <v>185000</v>
          </cell>
          <cell r="I813">
            <v>3448150</v>
          </cell>
          <cell r="J813">
            <v>0</v>
          </cell>
          <cell r="K813">
            <v>900000</v>
          </cell>
          <cell r="M813">
            <v>250000</v>
          </cell>
          <cell r="N813">
            <v>1150000</v>
          </cell>
          <cell r="O813">
            <v>4598150</v>
          </cell>
          <cell r="P813">
            <v>45982</v>
          </cell>
          <cell r="Q813">
            <v>183928</v>
          </cell>
          <cell r="R813">
            <v>34482</v>
          </cell>
          <cell r="S813">
            <v>137928</v>
          </cell>
          <cell r="T813">
            <v>11500</v>
          </cell>
          <cell r="U813">
            <v>46000</v>
          </cell>
          <cell r="V813" t="str">
            <v>SDN SUNGAI MIAI 11</v>
          </cell>
          <cell r="W813" t="str">
            <v>0010301031438</v>
          </cell>
          <cell r="X813" t="str">
            <v>6371014411860008</v>
          </cell>
          <cell r="Y813" t="str">
            <v>874095094731000</v>
          </cell>
          <cell r="Z813" t="str">
            <v>U - 42</v>
          </cell>
          <cell r="AA813" t="str">
            <v>4445764665210073</v>
          </cell>
          <cell r="AC813">
            <v>11500</v>
          </cell>
          <cell r="AD813">
            <v>0</v>
          </cell>
        </row>
        <row r="814">
          <cell r="A814" t="str">
            <v>198107012022212014</v>
          </cell>
          <cell r="B814" t="str">
            <v>RINA YULIA, S.Pd</v>
          </cell>
          <cell r="C814">
            <v>0</v>
          </cell>
          <cell r="D814">
            <v>0</v>
          </cell>
          <cell r="E814">
            <v>2966500</v>
          </cell>
          <cell r="F814">
            <v>0</v>
          </cell>
          <cell r="G814">
            <v>0</v>
          </cell>
          <cell r="H814">
            <v>185000</v>
          </cell>
          <cell r="I814">
            <v>3151500</v>
          </cell>
          <cell r="J814">
            <v>0</v>
          </cell>
          <cell r="K814">
            <v>900000</v>
          </cell>
          <cell r="M814">
            <v>250000</v>
          </cell>
          <cell r="N814">
            <v>1150000</v>
          </cell>
          <cell r="O814">
            <v>4301500</v>
          </cell>
          <cell r="P814">
            <v>43015</v>
          </cell>
          <cell r="Q814">
            <v>172060</v>
          </cell>
          <cell r="R814">
            <v>31515</v>
          </cell>
          <cell r="S814">
            <v>126060</v>
          </cell>
          <cell r="T814">
            <v>11500</v>
          </cell>
          <cell r="U814">
            <v>46000</v>
          </cell>
          <cell r="V814" t="str">
            <v>SDN SURGI MUFTI 01</v>
          </cell>
          <cell r="W814" t="str">
            <v>0310319034976</v>
          </cell>
          <cell r="X814" t="str">
            <v>6371044107810333</v>
          </cell>
          <cell r="Y814" t="str">
            <v>59965764731000</v>
          </cell>
          <cell r="Z814" t="str">
            <v>U - 43</v>
          </cell>
          <cell r="AA814" t="str">
            <v>4033759661130163</v>
          </cell>
          <cell r="AC814">
            <v>11500</v>
          </cell>
          <cell r="AD814">
            <v>0</v>
          </cell>
        </row>
        <row r="815">
          <cell r="A815" t="str">
            <v>198211162022212015</v>
          </cell>
          <cell r="B815" t="str">
            <v>LUCKY KURSIYANTI, S.Pd</v>
          </cell>
          <cell r="C815">
            <v>1</v>
          </cell>
          <cell r="D815">
            <v>2</v>
          </cell>
          <cell r="E815">
            <v>2966500</v>
          </cell>
          <cell r="F815">
            <v>415310</v>
          </cell>
          <cell r="G815">
            <v>0</v>
          </cell>
          <cell r="H815">
            <v>185000</v>
          </cell>
          <cell r="I815">
            <v>3566810</v>
          </cell>
          <cell r="J815">
            <v>0</v>
          </cell>
          <cell r="K815">
            <v>900000</v>
          </cell>
          <cell r="M815">
            <v>250000</v>
          </cell>
          <cell r="N815">
            <v>1150000</v>
          </cell>
          <cell r="O815">
            <v>4716810</v>
          </cell>
          <cell r="P815">
            <v>47168</v>
          </cell>
          <cell r="Q815">
            <v>188672</v>
          </cell>
          <cell r="R815">
            <v>35668</v>
          </cell>
          <cell r="S815">
            <v>142672</v>
          </cell>
          <cell r="T815">
            <v>11500</v>
          </cell>
          <cell r="U815">
            <v>46000</v>
          </cell>
          <cell r="V815" t="str">
            <v>SDN SURGI MUFTI 01</v>
          </cell>
          <cell r="W815" t="str">
            <v>0310319034986</v>
          </cell>
          <cell r="X815" t="str">
            <v>6371045611820006</v>
          </cell>
          <cell r="Y815" t="str">
            <v>167356500731000</v>
          </cell>
          <cell r="Z815" t="str">
            <v>U - 43</v>
          </cell>
          <cell r="AA815" t="str">
            <v>4448760662300053</v>
          </cell>
          <cell r="AC815">
            <v>11500</v>
          </cell>
          <cell r="AD815">
            <v>0</v>
          </cell>
        </row>
        <row r="816">
          <cell r="A816" t="str">
            <v>198303262022211005</v>
          </cell>
          <cell r="B816" t="str">
            <v>MULIANOR, S.Pd.I</v>
          </cell>
          <cell r="C816">
            <v>1</v>
          </cell>
          <cell r="D816">
            <v>2</v>
          </cell>
          <cell r="E816">
            <v>2966500</v>
          </cell>
          <cell r="F816">
            <v>415310</v>
          </cell>
          <cell r="G816">
            <v>0</v>
          </cell>
          <cell r="H816">
            <v>185000</v>
          </cell>
          <cell r="I816">
            <v>3566810</v>
          </cell>
          <cell r="J816">
            <v>0</v>
          </cell>
          <cell r="K816">
            <v>900000</v>
          </cell>
          <cell r="M816">
            <v>250000</v>
          </cell>
          <cell r="N816">
            <v>1150000</v>
          </cell>
          <cell r="O816">
            <v>4716810</v>
          </cell>
          <cell r="P816">
            <v>47168</v>
          </cell>
          <cell r="Q816">
            <v>188672</v>
          </cell>
          <cell r="R816">
            <v>35668</v>
          </cell>
          <cell r="S816">
            <v>142672</v>
          </cell>
          <cell r="T816">
            <v>11500</v>
          </cell>
          <cell r="U816">
            <v>46000</v>
          </cell>
          <cell r="V816" t="str">
            <v>SDN SURGI MUFTI 01</v>
          </cell>
          <cell r="W816" t="str">
            <v>0010304021137</v>
          </cell>
          <cell r="X816" t="str">
            <v>6371042603830015</v>
          </cell>
          <cell r="Y816" t="str">
            <v>167387844731000</v>
          </cell>
          <cell r="Z816" t="str">
            <v>U - 43</v>
          </cell>
          <cell r="AA816" t="str">
            <v>6658761662200042</v>
          </cell>
          <cell r="AC816">
            <v>11500</v>
          </cell>
          <cell r="AD816">
            <v>0</v>
          </cell>
        </row>
        <row r="817">
          <cell r="A817" t="str">
            <v>198503292022212014</v>
          </cell>
          <cell r="B817" t="str">
            <v>CITRA BUNDA, S.Pd</v>
          </cell>
          <cell r="C817">
            <v>0</v>
          </cell>
          <cell r="D817">
            <v>0</v>
          </cell>
          <cell r="E817">
            <v>2966500</v>
          </cell>
          <cell r="F817">
            <v>0</v>
          </cell>
          <cell r="G817">
            <v>0</v>
          </cell>
          <cell r="H817">
            <v>185000</v>
          </cell>
          <cell r="I817">
            <v>3151500</v>
          </cell>
          <cell r="J817">
            <v>0</v>
          </cell>
          <cell r="K817">
            <v>900000</v>
          </cell>
          <cell r="M817">
            <v>250000</v>
          </cell>
          <cell r="N817">
            <v>1150000</v>
          </cell>
          <cell r="O817">
            <v>4301500</v>
          </cell>
          <cell r="P817">
            <v>43015</v>
          </cell>
          <cell r="Q817">
            <v>172060</v>
          </cell>
          <cell r="R817">
            <v>31515</v>
          </cell>
          <cell r="S817">
            <v>126060</v>
          </cell>
          <cell r="T817">
            <v>11500</v>
          </cell>
          <cell r="U817">
            <v>46000</v>
          </cell>
          <cell r="V817" t="str">
            <v>SDN SURGI MUFTI 01</v>
          </cell>
          <cell r="W817" t="str">
            <v>0010301357579</v>
          </cell>
          <cell r="X817" t="str">
            <v>6308066903850001</v>
          </cell>
          <cell r="Y817" t="str">
            <v>160248050731000</v>
          </cell>
          <cell r="Z817" t="str">
            <v>U - 43</v>
          </cell>
          <cell r="AA817" t="str">
            <v>9661763664300042</v>
          </cell>
          <cell r="AC817">
            <v>11500</v>
          </cell>
          <cell r="AD817">
            <v>0</v>
          </cell>
        </row>
        <row r="818">
          <cell r="A818" t="str">
            <v>199411122022212007</v>
          </cell>
          <cell r="B818" t="str">
            <v>RITIA MA'RUFAH, S.Pd</v>
          </cell>
          <cell r="C818">
            <v>1</v>
          </cell>
          <cell r="D818">
            <v>1</v>
          </cell>
          <cell r="E818">
            <v>2966500</v>
          </cell>
          <cell r="F818">
            <v>355980</v>
          </cell>
          <cell r="G818">
            <v>0</v>
          </cell>
          <cell r="H818">
            <v>185000</v>
          </cell>
          <cell r="I818">
            <v>3507480</v>
          </cell>
          <cell r="J818">
            <v>0</v>
          </cell>
          <cell r="K818">
            <v>900000</v>
          </cell>
          <cell r="M818">
            <v>250000</v>
          </cell>
          <cell r="N818">
            <v>1150000</v>
          </cell>
          <cell r="O818">
            <v>4657480</v>
          </cell>
          <cell r="P818">
            <v>46575</v>
          </cell>
          <cell r="Q818">
            <v>186300</v>
          </cell>
          <cell r="R818">
            <v>35075</v>
          </cell>
          <cell r="S818">
            <v>140300</v>
          </cell>
          <cell r="T818">
            <v>11500</v>
          </cell>
          <cell r="U818">
            <v>46000</v>
          </cell>
          <cell r="V818" t="str">
            <v>SDN SURGI MUFTI 01</v>
          </cell>
          <cell r="W818" t="str">
            <v>0310319034991</v>
          </cell>
          <cell r="X818" t="str">
            <v>6371045211940003</v>
          </cell>
          <cell r="Y818" t="str">
            <v>941237919731000</v>
          </cell>
          <cell r="Z818" t="str">
            <v>U - 43</v>
          </cell>
          <cell r="AA818" t="str">
            <v>3444772673130013</v>
          </cell>
          <cell r="AC818">
            <v>11500</v>
          </cell>
          <cell r="AD818">
            <v>0</v>
          </cell>
        </row>
        <row r="819">
          <cell r="A819" t="str">
            <v>199411142022211002</v>
          </cell>
          <cell r="B819" t="str">
            <v>ROY MOEKTI SENGAJIE, S.Pd</v>
          </cell>
          <cell r="C819">
            <v>1</v>
          </cell>
          <cell r="D819">
            <v>0</v>
          </cell>
          <cell r="E819">
            <v>2966500</v>
          </cell>
          <cell r="F819">
            <v>296650</v>
          </cell>
          <cell r="G819">
            <v>0</v>
          </cell>
          <cell r="H819">
            <v>185000</v>
          </cell>
          <cell r="I819">
            <v>3448150</v>
          </cell>
          <cell r="J819">
            <v>0</v>
          </cell>
          <cell r="K819">
            <v>900000</v>
          </cell>
          <cell r="M819">
            <v>250000</v>
          </cell>
          <cell r="N819">
            <v>1150000</v>
          </cell>
          <cell r="O819">
            <v>4598150</v>
          </cell>
          <cell r="P819">
            <v>45982</v>
          </cell>
          <cell r="Q819">
            <v>183928</v>
          </cell>
          <cell r="R819">
            <v>34482</v>
          </cell>
          <cell r="S819">
            <v>137928</v>
          </cell>
          <cell r="T819">
            <v>11500</v>
          </cell>
          <cell r="U819">
            <v>46000</v>
          </cell>
          <cell r="V819" t="str">
            <v>SDN SURGI MUFTI 01</v>
          </cell>
          <cell r="W819" t="str">
            <v>0310319035437</v>
          </cell>
          <cell r="X819" t="str">
            <v>6304051411940001</v>
          </cell>
          <cell r="Y819" t="str">
            <v>864219514731000</v>
          </cell>
          <cell r="Z819" t="str">
            <v>U - 43</v>
          </cell>
          <cell r="AA819" t="str">
            <v>9446772673130073</v>
          </cell>
          <cell r="AC819">
            <v>11500</v>
          </cell>
          <cell r="AD819">
            <v>0</v>
          </cell>
        </row>
        <row r="820">
          <cell r="A820" t="str">
            <v>199611062022211004</v>
          </cell>
          <cell r="B820" t="str">
            <v>ARBAIN, S.Pd</v>
          </cell>
          <cell r="C820">
            <v>1</v>
          </cell>
          <cell r="D820">
            <v>0</v>
          </cell>
          <cell r="E820">
            <v>2966500</v>
          </cell>
          <cell r="F820">
            <v>296650</v>
          </cell>
          <cell r="G820">
            <v>0</v>
          </cell>
          <cell r="H820">
            <v>185000</v>
          </cell>
          <cell r="I820">
            <v>3448150</v>
          </cell>
          <cell r="J820">
            <v>0</v>
          </cell>
          <cell r="K820">
            <v>900000</v>
          </cell>
          <cell r="M820">
            <v>250000</v>
          </cell>
          <cell r="N820">
            <v>1150000</v>
          </cell>
          <cell r="O820">
            <v>4598150</v>
          </cell>
          <cell r="P820">
            <v>45982</v>
          </cell>
          <cell r="Q820">
            <v>183928</v>
          </cell>
          <cell r="R820">
            <v>34482</v>
          </cell>
          <cell r="S820">
            <v>137928</v>
          </cell>
          <cell r="T820">
            <v>11500</v>
          </cell>
          <cell r="U820">
            <v>46000</v>
          </cell>
          <cell r="V820" t="str">
            <v>SDN SURGI MUFTI 01</v>
          </cell>
          <cell r="W820" t="str">
            <v>3200581678</v>
          </cell>
          <cell r="X820" t="str">
            <v>6310060611960002</v>
          </cell>
          <cell r="Y820" t="str">
            <v>650559909731000</v>
          </cell>
          <cell r="Z820" t="str">
            <v>U - 43</v>
          </cell>
          <cell r="AA820" t="str">
            <v>7438774675130073</v>
          </cell>
          <cell r="AC820">
            <v>11500</v>
          </cell>
          <cell r="AD820">
            <v>0</v>
          </cell>
        </row>
        <row r="821">
          <cell r="A821" t="str">
            <v>199702262022212003</v>
          </cell>
          <cell r="B821" t="str">
            <v>AYU HAMADHA, S.Pd</v>
          </cell>
          <cell r="C821">
            <v>1</v>
          </cell>
          <cell r="D821">
            <v>1</v>
          </cell>
          <cell r="E821">
            <v>2966500</v>
          </cell>
          <cell r="F821">
            <v>355980</v>
          </cell>
          <cell r="G821">
            <v>0</v>
          </cell>
          <cell r="H821">
            <v>185000</v>
          </cell>
          <cell r="I821">
            <v>3507480</v>
          </cell>
          <cell r="J821">
            <v>0</v>
          </cell>
          <cell r="K821">
            <v>900000</v>
          </cell>
          <cell r="M821">
            <v>250000</v>
          </cell>
          <cell r="N821">
            <v>1150000</v>
          </cell>
          <cell r="O821">
            <v>4657480</v>
          </cell>
          <cell r="P821">
            <v>46575</v>
          </cell>
          <cell r="Q821">
            <v>186300</v>
          </cell>
          <cell r="R821">
            <v>35075</v>
          </cell>
          <cell r="S821">
            <v>140300</v>
          </cell>
          <cell r="T821">
            <v>11500</v>
          </cell>
          <cell r="U821">
            <v>46000</v>
          </cell>
          <cell r="V821" t="str">
            <v>SDN SURGI MUFTI 01</v>
          </cell>
          <cell r="W821" t="str">
            <v>3200517902</v>
          </cell>
          <cell r="X821" t="str">
            <v>6371046602970002</v>
          </cell>
          <cell r="Y821" t="str">
            <v>842223521731000</v>
          </cell>
          <cell r="Z821" t="str">
            <v>U - 43</v>
          </cell>
          <cell r="AA821" t="str">
            <v>2558775676230052</v>
          </cell>
          <cell r="AC821">
            <v>11500</v>
          </cell>
          <cell r="AD821">
            <v>0</v>
          </cell>
        </row>
        <row r="822">
          <cell r="A822" t="str">
            <v>197505292022212003</v>
          </cell>
          <cell r="B822" t="str">
            <v>HAMSYAH, S.Pd</v>
          </cell>
          <cell r="C822">
            <v>1</v>
          </cell>
          <cell r="D822">
            <v>2</v>
          </cell>
          <cell r="E822">
            <v>2966500</v>
          </cell>
          <cell r="F822">
            <v>415310</v>
          </cell>
          <cell r="G822">
            <v>0</v>
          </cell>
          <cell r="H822">
            <v>185000</v>
          </cell>
          <cell r="I822">
            <v>3566810</v>
          </cell>
          <cell r="J822">
            <v>0</v>
          </cell>
          <cell r="K822">
            <v>400000</v>
          </cell>
          <cell r="L822">
            <v>2966500</v>
          </cell>
          <cell r="N822">
            <v>3366500</v>
          </cell>
          <cell r="O822">
            <v>6933310</v>
          </cell>
          <cell r="P822">
            <v>69333</v>
          </cell>
          <cell r="Q822">
            <v>277332</v>
          </cell>
          <cell r="R822">
            <v>35668</v>
          </cell>
          <cell r="S822">
            <v>142672</v>
          </cell>
          <cell r="T822">
            <v>33665</v>
          </cell>
          <cell r="U822">
            <v>134660</v>
          </cell>
          <cell r="V822" t="str">
            <v>SDN SUNGAI ANDAI 03</v>
          </cell>
          <cell r="W822" t="str">
            <v>3200581864</v>
          </cell>
          <cell r="X822" t="str">
            <v>6371046905750005</v>
          </cell>
          <cell r="Y822" t="str">
            <v>154961320731000</v>
          </cell>
          <cell r="Z822" t="str">
            <v>U - 49</v>
          </cell>
          <cell r="AA822" t="str">
            <v>4861753655300012</v>
          </cell>
          <cell r="AC822">
            <v>33665</v>
          </cell>
          <cell r="AD822">
            <v>0</v>
          </cell>
        </row>
        <row r="823">
          <cell r="A823" t="str">
            <v>198107012022212015</v>
          </cell>
          <cell r="B823" t="str">
            <v>MIRA IRIANI, S.Pd.I</v>
          </cell>
          <cell r="C823">
            <v>1</v>
          </cell>
          <cell r="D823">
            <v>2</v>
          </cell>
          <cell r="E823">
            <v>2966500</v>
          </cell>
          <cell r="F823">
            <v>415310</v>
          </cell>
          <cell r="G823">
            <v>0</v>
          </cell>
          <cell r="H823">
            <v>185000</v>
          </cell>
          <cell r="I823">
            <v>3566810</v>
          </cell>
          <cell r="J823">
            <v>0</v>
          </cell>
          <cell r="K823">
            <v>900000</v>
          </cell>
          <cell r="M823">
            <v>250000</v>
          </cell>
          <cell r="N823">
            <v>1150000</v>
          </cell>
          <cell r="O823">
            <v>4716810</v>
          </cell>
          <cell r="P823">
            <v>47168</v>
          </cell>
          <cell r="Q823">
            <v>188672</v>
          </cell>
          <cell r="R823">
            <v>35668</v>
          </cell>
          <cell r="S823">
            <v>142672</v>
          </cell>
          <cell r="T823">
            <v>11500</v>
          </cell>
          <cell r="U823">
            <v>46000</v>
          </cell>
          <cell r="V823" t="str">
            <v>SDN SUNGAI ANDAI 03</v>
          </cell>
          <cell r="W823" t="str">
            <v>0010301405015</v>
          </cell>
          <cell r="X823" t="str">
            <v>6309024107810081</v>
          </cell>
          <cell r="Y823" t="str">
            <v>902101997731000</v>
          </cell>
          <cell r="Z823" t="str">
            <v>U - 49</v>
          </cell>
          <cell r="AA823" t="str">
            <v>1033759661300033</v>
          </cell>
          <cell r="AC823">
            <v>11500</v>
          </cell>
          <cell r="AD823">
            <v>0</v>
          </cell>
        </row>
        <row r="824">
          <cell r="A824" t="str">
            <v>199002092022212011</v>
          </cell>
          <cell r="B824" t="str">
            <v>EKA MEGAWATI. S, S.Pd</v>
          </cell>
          <cell r="C824">
            <v>0</v>
          </cell>
          <cell r="D824">
            <v>0</v>
          </cell>
          <cell r="E824">
            <v>2966500</v>
          </cell>
          <cell r="F824">
            <v>0</v>
          </cell>
          <cell r="G824">
            <v>0</v>
          </cell>
          <cell r="H824">
            <v>185000</v>
          </cell>
          <cell r="I824">
            <v>3151500</v>
          </cell>
          <cell r="J824">
            <v>0</v>
          </cell>
          <cell r="K824">
            <v>900000</v>
          </cell>
          <cell r="M824">
            <v>250000</v>
          </cell>
          <cell r="N824">
            <v>1150000</v>
          </cell>
          <cell r="O824">
            <v>4301500</v>
          </cell>
          <cell r="P824">
            <v>43015</v>
          </cell>
          <cell r="Q824">
            <v>172060</v>
          </cell>
          <cell r="R824">
            <v>31515</v>
          </cell>
          <cell r="S824">
            <v>126060</v>
          </cell>
          <cell r="T824">
            <v>11500</v>
          </cell>
          <cell r="U824">
            <v>46000</v>
          </cell>
          <cell r="V824" t="str">
            <v>SDN SUNGAI ANDAI 03</v>
          </cell>
          <cell r="W824" t="str">
            <v>0010301414885</v>
          </cell>
          <cell r="X824" t="str">
            <v>6371044902900007</v>
          </cell>
          <cell r="Y824" t="str">
            <v>768248825731000</v>
          </cell>
          <cell r="Z824" t="str">
            <v>U - 49</v>
          </cell>
          <cell r="AA824" t="str">
            <v>4541768668130072</v>
          </cell>
          <cell r="AC824">
            <v>11500</v>
          </cell>
          <cell r="AD824">
            <v>0</v>
          </cell>
        </row>
        <row r="825">
          <cell r="A825" t="str">
            <v>199008152022212009</v>
          </cell>
          <cell r="B825" t="str">
            <v>EVY GUSTIANI DEWI, S.Pd</v>
          </cell>
          <cell r="C825">
            <v>1</v>
          </cell>
          <cell r="D825">
            <v>1</v>
          </cell>
          <cell r="E825">
            <v>2966500</v>
          </cell>
          <cell r="F825">
            <v>355980</v>
          </cell>
          <cell r="G825">
            <v>0</v>
          </cell>
          <cell r="H825">
            <v>185000</v>
          </cell>
          <cell r="I825">
            <v>3507480</v>
          </cell>
          <cell r="J825">
            <v>0</v>
          </cell>
          <cell r="K825">
            <v>900000</v>
          </cell>
          <cell r="M825">
            <v>250000</v>
          </cell>
          <cell r="N825">
            <v>1150000</v>
          </cell>
          <cell r="O825">
            <v>4657480</v>
          </cell>
          <cell r="P825">
            <v>46575</v>
          </cell>
          <cell r="Q825">
            <v>186300</v>
          </cell>
          <cell r="R825">
            <v>35075</v>
          </cell>
          <cell r="S825">
            <v>140300</v>
          </cell>
          <cell r="T825">
            <v>11500</v>
          </cell>
          <cell r="U825">
            <v>46000</v>
          </cell>
          <cell r="V825" t="str">
            <v>SDN SUNGAI ANDAI 03</v>
          </cell>
          <cell r="W825" t="str">
            <v>0310319034614</v>
          </cell>
          <cell r="X825" t="str">
            <v>6371045508900006</v>
          </cell>
          <cell r="Y825" t="str">
            <v>167386085731000</v>
          </cell>
          <cell r="Z825" t="str">
            <v>U - 49</v>
          </cell>
          <cell r="AA825" t="str">
            <v>1147768669210023</v>
          </cell>
          <cell r="AC825">
            <v>11500</v>
          </cell>
          <cell r="AD825">
            <v>0</v>
          </cell>
        </row>
        <row r="826">
          <cell r="A826" t="str">
            <v>199303222022212009</v>
          </cell>
          <cell r="B826" t="str">
            <v>RIZKY NUR FITRIYANI, S.Pd</v>
          </cell>
          <cell r="C826">
            <v>1</v>
          </cell>
          <cell r="D826">
            <v>1</v>
          </cell>
          <cell r="E826">
            <v>2966500</v>
          </cell>
          <cell r="F826">
            <v>355980</v>
          </cell>
          <cell r="G826">
            <v>0</v>
          </cell>
          <cell r="H826">
            <v>185000</v>
          </cell>
          <cell r="I826">
            <v>3507480</v>
          </cell>
          <cell r="J826">
            <v>0</v>
          </cell>
          <cell r="K826">
            <v>400000</v>
          </cell>
          <cell r="L826">
            <v>2966500</v>
          </cell>
          <cell r="N826">
            <v>3366500</v>
          </cell>
          <cell r="O826">
            <v>6873980</v>
          </cell>
          <cell r="P826">
            <v>68740</v>
          </cell>
          <cell r="Q826">
            <v>274960</v>
          </cell>
          <cell r="R826">
            <v>35075</v>
          </cell>
          <cell r="S826">
            <v>140300</v>
          </cell>
          <cell r="T826">
            <v>33665</v>
          </cell>
          <cell r="U826">
            <v>134660</v>
          </cell>
          <cell r="V826" t="str">
            <v>SDN SUNGAI ANDAI 03</v>
          </cell>
          <cell r="W826" t="str">
            <v>0310319034655</v>
          </cell>
          <cell r="X826" t="str">
            <v>6371026203930005</v>
          </cell>
          <cell r="Y826" t="str">
            <v>940224132736000</v>
          </cell>
          <cell r="Z826" t="str">
            <v>U - 49</v>
          </cell>
          <cell r="AA826" t="str">
            <v>2654771672130032</v>
          </cell>
          <cell r="AC826">
            <v>33665</v>
          </cell>
          <cell r="AD826">
            <v>0</v>
          </cell>
        </row>
        <row r="827">
          <cell r="A827" t="str">
            <v>199307252022212008</v>
          </cell>
          <cell r="B827" t="str">
            <v>FATIMATUZZAHRA, S.Pd.</v>
          </cell>
          <cell r="C827">
            <v>0</v>
          </cell>
          <cell r="D827">
            <v>0</v>
          </cell>
          <cell r="E827">
            <v>2966500</v>
          </cell>
          <cell r="F827">
            <v>0</v>
          </cell>
          <cell r="G827">
            <v>0</v>
          </cell>
          <cell r="H827">
            <v>185000</v>
          </cell>
          <cell r="I827">
            <v>3151500</v>
          </cell>
          <cell r="J827">
            <v>0</v>
          </cell>
          <cell r="K827">
            <v>400000</v>
          </cell>
          <cell r="L827">
            <v>2966500</v>
          </cell>
          <cell r="N827">
            <v>3366500</v>
          </cell>
          <cell r="O827">
            <v>6518000</v>
          </cell>
          <cell r="P827">
            <v>65180</v>
          </cell>
          <cell r="Q827">
            <v>260720</v>
          </cell>
          <cell r="R827">
            <v>31515</v>
          </cell>
          <cell r="S827">
            <v>126060</v>
          </cell>
          <cell r="T827">
            <v>33665</v>
          </cell>
          <cell r="U827">
            <v>134660</v>
          </cell>
          <cell r="V827" t="str">
            <v>SDN SUNGAI ANDAI 03</v>
          </cell>
          <cell r="W827" t="str">
            <v>0010301405473</v>
          </cell>
          <cell r="X827" t="str">
            <v>6308066507930002</v>
          </cell>
          <cell r="Y827" t="str">
            <v>836101865735000</v>
          </cell>
          <cell r="Z827" t="str">
            <v>U - 49</v>
          </cell>
          <cell r="AA827" t="str">
            <v>9057771672130033</v>
          </cell>
          <cell r="AC827">
            <v>33665</v>
          </cell>
          <cell r="AD827">
            <v>0</v>
          </cell>
        </row>
        <row r="828">
          <cell r="A828" t="str">
            <v>199512152022211002</v>
          </cell>
          <cell r="B828" t="str">
            <v>DARMA WIJAYA, S.Pd</v>
          </cell>
          <cell r="C828">
            <v>1</v>
          </cell>
          <cell r="D828">
            <v>1</v>
          </cell>
          <cell r="E828">
            <v>2966500</v>
          </cell>
          <cell r="F828">
            <v>355980</v>
          </cell>
          <cell r="G828">
            <v>0</v>
          </cell>
          <cell r="H828">
            <v>185000</v>
          </cell>
          <cell r="I828">
            <v>3507480</v>
          </cell>
          <cell r="J828">
            <v>0</v>
          </cell>
          <cell r="K828">
            <v>900000</v>
          </cell>
          <cell r="M828">
            <v>250000</v>
          </cell>
          <cell r="N828">
            <v>1150000</v>
          </cell>
          <cell r="O828">
            <v>4657480</v>
          </cell>
          <cell r="P828">
            <v>46575</v>
          </cell>
          <cell r="Q828">
            <v>186300</v>
          </cell>
          <cell r="R828">
            <v>35075</v>
          </cell>
          <cell r="S828">
            <v>140300</v>
          </cell>
          <cell r="T828">
            <v>11500</v>
          </cell>
          <cell r="U828">
            <v>46000</v>
          </cell>
          <cell r="V828" t="str">
            <v>SDN SUNGAI ANDAI 03</v>
          </cell>
          <cell r="W828" t="str">
            <v>0170301054573</v>
          </cell>
          <cell r="X828" t="str">
            <v>6304031512950001</v>
          </cell>
          <cell r="Y828" t="str">
            <v>901905455731000</v>
          </cell>
          <cell r="Z828" t="str">
            <v>U - 49</v>
          </cell>
          <cell r="AA828" t="str">
            <v>5547773674130013</v>
          </cell>
          <cell r="AC828">
            <v>11500</v>
          </cell>
          <cell r="AD828">
            <v>0</v>
          </cell>
        </row>
        <row r="829">
          <cell r="A829" t="str">
            <v>199611242022212004</v>
          </cell>
          <cell r="B829" t="str">
            <v>PUTRI DIAN NURANI, S.Pd</v>
          </cell>
          <cell r="C829">
            <v>0</v>
          </cell>
          <cell r="D829">
            <v>0</v>
          </cell>
          <cell r="E829">
            <v>2966500</v>
          </cell>
          <cell r="F829">
            <v>0</v>
          </cell>
          <cell r="G829">
            <v>0</v>
          </cell>
          <cell r="H829">
            <v>185000</v>
          </cell>
          <cell r="I829">
            <v>3151500</v>
          </cell>
          <cell r="J829">
            <v>0</v>
          </cell>
          <cell r="K829">
            <v>900000</v>
          </cell>
          <cell r="M829">
            <v>250000</v>
          </cell>
          <cell r="N829">
            <v>1150000</v>
          </cell>
          <cell r="O829">
            <v>4301500</v>
          </cell>
          <cell r="P829">
            <v>43015</v>
          </cell>
          <cell r="Q829">
            <v>172060</v>
          </cell>
          <cell r="R829">
            <v>31515</v>
          </cell>
          <cell r="S829">
            <v>126060</v>
          </cell>
          <cell r="T829">
            <v>11500</v>
          </cell>
          <cell r="U829">
            <v>46000</v>
          </cell>
          <cell r="V829" t="str">
            <v>SDN SUNGAI ANDAI 03</v>
          </cell>
          <cell r="W829" t="str">
            <v>0170301039461</v>
          </cell>
          <cell r="X829" t="str">
            <v>6371046411960011</v>
          </cell>
          <cell r="Y829" t="str">
            <v>901905679731000</v>
          </cell>
          <cell r="Z829" t="str">
            <v>U - 49</v>
          </cell>
          <cell r="AA829" t="str">
            <v>4456774675130003</v>
          </cell>
          <cell r="AC829">
            <v>11500</v>
          </cell>
          <cell r="AD829">
            <v>0</v>
          </cell>
        </row>
        <row r="830">
          <cell r="A830" t="str">
            <v>199612152022211004</v>
          </cell>
          <cell r="B830" t="str">
            <v>MUHAMMAD RAFIQI HIDAYAT, S.Pd</v>
          </cell>
          <cell r="C830">
            <v>1</v>
          </cell>
          <cell r="D830">
            <v>1</v>
          </cell>
          <cell r="E830">
            <v>2966500</v>
          </cell>
          <cell r="F830">
            <v>355980</v>
          </cell>
          <cell r="G830">
            <v>0</v>
          </cell>
          <cell r="H830">
            <v>185000</v>
          </cell>
          <cell r="I830">
            <v>3507480</v>
          </cell>
          <cell r="J830">
            <v>0</v>
          </cell>
          <cell r="K830">
            <v>900000</v>
          </cell>
          <cell r="M830">
            <v>250000</v>
          </cell>
          <cell r="N830">
            <v>1150000</v>
          </cell>
          <cell r="O830">
            <v>4657480</v>
          </cell>
          <cell r="P830">
            <v>46575</v>
          </cell>
          <cell r="Q830">
            <v>186300</v>
          </cell>
          <cell r="R830">
            <v>35075</v>
          </cell>
          <cell r="S830">
            <v>140300</v>
          </cell>
          <cell r="T830">
            <v>11500</v>
          </cell>
          <cell r="U830">
            <v>46000</v>
          </cell>
          <cell r="V830" t="str">
            <v>SDN SUNGAI ANDAI 03</v>
          </cell>
          <cell r="W830" t="str">
            <v>0310319035109</v>
          </cell>
          <cell r="X830" t="str">
            <v>6371021512960005</v>
          </cell>
          <cell r="Y830" t="str">
            <v>938177029736000</v>
          </cell>
          <cell r="Z830" t="str">
            <v>U - 49</v>
          </cell>
          <cell r="AA830" t="str">
            <v>1547774675130053</v>
          </cell>
          <cell r="AC830">
            <v>11500</v>
          </cell>
          <cell r="AD830">
            <v>0</v>
          </cell>
        </row>
        <row r="831">
          <cell r="A831" t="str">
            <v>199612312022212007</v>
          </cell>
          <cell r="B831" t="str">
            <v>RAHMIYANTI, S.Pd.</v>
          </cell>
          <cell r="C831">
            <v>0</v>
          </cell>
          <cell r="D831">
            <v>0</v>
          </cell>
          <cell r="E831">
            <v>2966500</v>
          </cell>
          <cell r="F831">
            <v>0</v>
          </cell>
          <cell r="G831">
            <v>0</v>
          </cell>
          <cell r="H831">
            <v>185000</v>
          </cell>
          <cell r="I831">
            <v>3151500</v>
          </cell>
          <cell r="J831">
            <v>0</v>
          </cell>
          <cell r="K831">
            <v>400000</v>
          </cell>
          <cell r="L831">
            <v>2966500</v>
          </cell>
          <cell r="N831">
            <v>3366500</v>
          </cell>
          <cell r="O831">
            <v>6518000</v>
          </cell>
          <cell r="P831">
            <v>65180</v>
          </cell>
          <cell r="Q831">
            <v>260720</v>
          </cell>
          <cell r="R831">
            <v>31515</v>
          </cell>
          <cell r="S831">
            <v>126060</v>
          </cell>
          <cell r="T831">
            <v>33665</v>
          </cell>
          <cell r="U831">
            <v>134660</v>
          </cell>
          <cell r="V831" t="str">
            <v>SDN SUNGAI ANDAI 03</v>
          </cell>
          <cell r="W831" t="str">
            <v>0170301054520</v>
          </cell>
          <cell r="X831" t="str">
            <v>6371047112960007</v>
          </cell>
          <cell r="Y831" t="str">
            <v>901906792731000</v>
          </cell>
          <cell r="Z831" t="str">
            <v>U - 49</v>
          </cell>
          <cell r="AA831" t="str">
            <v>5563774675130003</v>
          </cell>
          <cell r="AC831">
            <v>33665</v>
          </cell>
          <cell r="AD831">
            <v>0</v>
          </cell>
        </row>
        <row r="832">
          <cell r="A832" t="str">
            <v>199706272022212003</v>
          </cell>
          <cell r="B832" t="str">
            <v>KHAIRINA AMALIA, S.Pd.</v>
          </cell>
          <cell r="C832">
            <v>0</v>
          </cell>
          <cell r="D832">
            <v>0</v>
          </cell>
          <cell r="E832">
            <v>2966500</v>
          </cell>
          <cell r="F832">
            <v>0</v>
          </cell>
          <cell r="G832">
            <v>0</v>
          </cell>
          <cell r="H832">
            <v>185000</v>
          </cell>
          <cell r="I832">
            <v>3151500</v>
          </cell>
          <cell r="J832">
            <v>0</v>
          </cell>
          <cell r="K832">
            <v>900000</v>
          </cell>
          <cell r="M832">
            <v>250000</v>
          </cell>
          <cell r="N832">
            <v>1150000</v>
          </cell>
          <cell r="O832">
            <v>4301500</v>
          </cell>
          <cell r="P832">
            <v>43015</v>
          </cell>
          <cell r="Q832">
            <v>172060</v>
          </cell>
          <cell r="R832">
            <v>31515</v>
          </cell>
          <cell r="S832">
            <v>126060</v>
          </cell>
          <cell r="T832">
            <v>11500</v>
          </cell>
          <cell r="U832">
            <v>46000</v>
          </cell>
          <cell r="V832" t="str">
            <v>SDN SUNGAI ANDAI 03</v>
          </cell>
          <cell r="W832" t="str">
            <v>3200581759</v>
          </cell>
          <cell r="X832" t="str">
            <v>6371046706970003</v>
          </cell>
          <cell r="Y832" t="str">
            <v>439099870731000</v>
          </cell>
          <cell r="Z832" t="str">
            <v>U - 49</v>
          </cell>
          <cell r="AA832" t="str">
            <v>6959775676230042</v>
          </cell>
          <cell r="AC832">
            <v>11500</v>
          </cell>
          <cell r="AD832">
            <v>0</v>
          </cell>
        </row>
        <row r="833">
          <cell r="A833" t="str">
            <v>199708242022212002</v>
          </cell>
          <cell r="B833" t="str">
            <v>INDA AULIA AZMI, S.Pd</v>
          </cell>
          <cell r="C833">
            <v>0</v>
          </cell>
          <cell r="D833">
            <v>0</v>
          </cell>
          <cell r="E833">
            <v>2966500</v>
          </cell>
          <cell r="F833">
            <v>0</v>
          </cell>
          <cell r="G833">
            <v>0</v>
          </cell>
          <cell r="H833">
            <v>185000</v>
          </cell>
          <cell r="I833">
            <v>3151500</v>
          </cell>
          <cell r="J833">
            <v>0</v>
          </cell>
          <cell r="K833">
            <v>400000</v>
          </cell>
          <cell r="L833">
            <v>2966500</v>
          </cell>
          <cell r="N833">
            <v>3366500</v>
          </cell>
          <cell r="O833">
            <v>6518000</v>
          </cell>
          <cell r="P833">
            <v>65180</v>
          </cell>
          <cell r="Q833">
            <v>260720</v>
          </cell>
          <cell r="R833">
            <v>31515</v>
          </cell>
          <cell r="S833">
            <v>126060</v>
          </cell>
          <cell r="T833">
            <v>33665</v>
          </cell>
          <cell r="U833">
            <v>134660</v>
          </cell>
          <cell r="V833" t="str">
            <v>SDN SUNGAI ANDAI 03</v>
          </cell>
          <cell r="W833" t="str">
            <v>3200582488</v>
          </cell>
          <cell r="X833" t="str">
            <v>6302066408970004</v>
          </cell>
          <cell r="Y833" t="str">
            <v>966453615731000</v>
          </cell>
          <cell r="Z833" t="str">
            <v>U - 49</v>
          </cell>
          <cell r="AA833" t="str">
            <v>1156775676230033</v>
          </cell>
          <cell r="AC833">
            <v>33665</v>
          </cell>
          <cell r="AD833">
            <v>0</v>
          </cell>
        </row>
        <row r="834">
          <cell r="A834" t="str">
            <v>199802062022212004</v>
          </cell>
          <cell r="B834" t="str">
            <v>MAULY THERYIKA FENTI FIDIYANTI, S.Pd.</v>
          </cell>
          <cell r="C834">
            <v>1</v>
          </cell>
          <cell r="D834">
            <v>0</v>
          </cell>
          <cell r="E834">
            <v>2966500</v>
          </cell>
          <cell r="F834">
            <v>296650</v>
          </cell>
          <cell r="G834">
            <v>0</v>
          </cell>
          <cell r="H834">
            <v>185000</v>
          </cell>
          <cell r="I834">
            <v>3448150</v>
          </cell>
          <cell r="J834">
            <v>0</v>
          </cell>
          <cell r="K834">
            <v>900000</v>
          </cell>
          <cell r="M834">
            <v>250000</v>
          </cell>
          <cell r="N834">
            <v>1150000</v>
          </cell>
          <cell r="O834">
            <v>4598150</v>
          </cell>
          <cell r="P834">
            <v>45982</v>
          </cell>
          <cell r="Q834">
            <v>183928</v>
          </cell>
          <cell r="R834">
            <v>34482</v>
          </cell>
          <cell r="S834">
            <v>137928</v>
          </cell>
          <cell r="T834">
            <v>11500</v>
          </cell>
          <cell r="U834">
            <v>46000</v>
          </cell>
          <cell r="V834" t="str">
            <v>SDN SUNGAI ANDAI 03</v>
          </cell>
          <cell r="W834" t="str">
            <v>3200581686</v>
          </cell>
          <cell r="X834" t="str">
            <v>6301094602980004</v>
          </cell>
          <cell r="Y834" t="str">
            <v>966611584732000</v>
          </cell>
          <cell r="Z834" t="str">
            <v>U - 49</v>
          </cell>
          <cell r="AA834" t="str">
            <v>8538776677230022</v>
          </cell>
          <cell r="AC834">
            <v>11500</v>
          </cell>
          <cell r="AD834">
            <v>0</v>
          </cell>
        </row>
        <row r="835">
          <cell r="A835" t="str">
            <v>199806132022212005</v>
          </cell>
          <cell r="B835" t="str">
            <v>MAULIDA SARI, S.Pd.</v>
          </cell>
          <cell r="C835">
            <v>0</v>
          </cell>
          <cell r="D835">
            <v>0</v>
          </cell>
          <cell r="E835">
            <v>2966500</v>
          </cell>
          <cell r="F835">
            <v>0</v>
          </cell>
          <cell r="G835">
            <v>0</v>
          </cell>
          <cell r="H835">
            <v>185000</v>
          </cell>
          <cell r="I835">
            <v>3151500</v>
          </cell>
          <cell r="J835">
            <v>0</v>
          </cell>
          <cell r="K835">
            <v>900000</v>
          </cell>
          <cell r="M835">
            <v>250000</v>
          </cell>
          <cell r="N835">
            <v>1150000</v>
          </cell>
          <cell r="O835">
            <v>4301500</v>
          </cell>
          <cell r="P835">
            <v>43015</v>
          </cell>
          <cell r="Q835">
            <v>172060</v>
          </cell>
          <cell r="R835">
            <v>31515</v>
          </cell>
          <cell r="S835">
            <v>126060</v>
          </cell>
          <cell r="T835">
            <v>11500</v>
          </cell>
          <cell r="U835">
            <v>46000</v>
          </cell>
          <cell r="V835" t="str">
            <v>SDN SUNGAI ANDAI 03</v>
          </cell>
          <cell r="W835" t="str">
            <v>3200582496</v>
          </cell>
          <cell r="X835" t="str">
            <v>6371055306980006</v>
          </cell>
          <cell r="Y835" t="str">
            <v>966637332731000</v>
          </cell>
          <cell r="Z835" t="str">
            <v>U - 49</v>
          </cell>
          <cell r="AA835" t="str">
            <v>5945776677230012</v>
          </cell>
          <cell r="AC835">
            <v>11500</v>
          </cell>
          <cell r="AD835">
            <v>0</v>
          </cell>
        </row>
        <row r="836">
          <cell r="A836" t="str">
            <v>196807032022212004</v>
          </cell>
          <cell r="B836" t="str">
            <v>ANA MAHRAYANI, S.Pd</v>
          </cell>
          <cell r="C836">
            <v>0</v>
          </cell>
          <cell r="D836">
            <v>1</v>
          </cell>
          <cell r="E836">
            <v>2966500</v>
          </cell>
          <cell r="F836">
            <v>59330</v>
          </cell>
          <cell r="G836">
            <v>0</v>
          </cell>
          <cell r="H836">
            <v>185000</v>
          </cell>
          <cell r="I836">
            <v>3210830</v>
          </cell>
          <cell r="J836">
            <v>0</v>
          </cell>
          <cell r="K836">
            <v>400000</v>
          </cell>
          <cell r="L836">
            <v>2966500</v>
          </cell>
          <cell r="N836">
            <v>3366500</v>
          </cell>
          <cell r="O836">
            <v>6577330</v>
          </cell>
          <cell r="P836">
            <v>65773</v>
          </cell>
          <cell r="Q836">
            <v>263092</v>
          </cell>
          <cell r="R836">
            <v>32108</v>
          </cell>
          <cell r="S836">
            <v>128432</v>
          </cell>
          <cell r="T836">
            <v>33665</v>
          </cell>
          <cell r="U836">
            <v>134660</v>
          </cell>
          <cell r="V836" t="str">
            <v>SDN SUNGAI ANDAI 04</v>
          </cell>
          <cell r="W836" t="str">
            <v>3200507931</v>
          </cell>
          <cell r="X836" t="str">
            <v>6371044307680010</v>
          </cell>
          <cell r="Y836" t="str">
            <v>149521445731000</v>
          </cell>
          <cell r="Z836" t="str">
            <v>U - 51</v>
          </cell>
          <cell r="AA836" t="str">
            <v>1035746649300033</v>
          </cell>
          <cell r="AC836">
            <v>33665</v>
          </cell>
          <cell r="AD836">
            <v>0</v>
          </cell>
        </row>
        <row r="837">
          <cell r="A837" t="str">
            <v>196807072022211002</v>
          </cell>
          <cell r="B837" t="str">
            <v>FAUZUL KABIR, S.Pd</v>
          </cell>
          <cell r="C837">
            <v>1</v>
          </cell>
          <cell r="D837">
            <v>0</v>
          </cell>
          <cell r="E837">
            <v>2966500</v>
          </cell>
          <cell r="F837">
            <v>296650</v>
          </cell>
          <cell r="G837">
            <v>0</v>
          </cell>
          <cell r="H837">
            <v>185000</v>
          </cell>
          <cell r="I837">
            <v>3448150</v>
          </cell>
          <cell r="J837">
            <v>0</v>
          </cell>
          <cell r="K837">
            <v>400000</v>
          </cell>
          <cell r="L837">
            <v>2966500</v>
          </cell>
          <cell r="N837">
            <v>3366500</v>
          </cell>
          <cell r="O837">
            <v>6814650</v>
          </cell>
          <cell r="P837">
            <v>68147</v>
          </cell>
          <cell r="Q837">
            <v>272588</v>
          </cell>
          <cell r="R837">
            <v>34482</v>
          </cell>
          <cell r="S837">
            <v>137928</v>
          </cell>
          <cell r="T837">
            <v>33665</v>
          </cell>
          <cell r="U837">
            <v>134660</v>
          </cell>
          <cell r="V837" t="str">
            <v>SDN SUNGAI ANDAI 04</v>
          </cell>
          <cell r="W837" t="str">
            <v>3200514385</v>
          </cell>
          <cell r="X837" t="str">
            <v>6304050707680001</v>
          </cell>
          <cell r="Y837" t="str">
            <v>167407030731000</v>
          </cell>
          <cell r="Z837" t="str">
            <v>U - 51</v>
          </cell>
          <cell r="AA837" t="str">
            <v>1039746659200003</v>
          </cell>
          <cell r="AC837">
            <v>33665</v>
          </cell>
          <cell r="AD837">
            <v>0</v>
          </cell>
        </row>
        <row r="838">
          <cell r="A838" t="str">
            <v>197205232022212002</v>
          </cell>
          <cell r="B838" t="str">
            <v>RODIAH, S.Pd</v>
          </cell>
          <cell r="C838">
            <v>1</v>
          </cell>
          <cell r="D838">
            <v>2</v>
          </cell>
          <cell r="E838">
            <v>2966500</v>
          </cell>
          <cell r="F838">
            <v>415310</v>
          </cell>
          <cell r="G838">
            <v>0</v>
          </cell>
          <cell r="H838">
            <v>185000</v>
          </cell>
          <cell r="I838">
            <v>3566810</v>
          </cell>
          <cell r="J838">
            <v>0</v>
          </cell>
          <cell r="K838">
            <v>400000</v>
          </cell>
          <cell r="L838">
            <v>2966500</v>
          </cell>
          <cell r="N838">
            <v>3366500</v>
          </cell>
          <cell r="O838">
            <v>6933310</v>
          </cell>
          <cell r="P838">
            <v>69333</v>
          </cell>
          <cell r="Q838">
            <v>277332</v>
          </cell>
          <cell r="R838">
            <v>35668</v>
          </cell>
          <cell r="S838">
            <v>142672</v>
          </cell>
          <cell r="T838">
            <v>33665</v>
          </cell>
          <cell r="U838">
            <v>134660</v>
          </cell>
          <cell r="V838" t="str">
            <v>SDN SUNGAI ANDAI 04</v>
          </cell>
          <cell r="W838" t="str">
            <v>3200510975</v>
          </cell>
          <cell r="X838" t="str">
            <v>6371026305720004</v>
          </cell>
          <cell r="Y838" t="str">
            <v>165275876731000</v>
          </cell>
          <cell r="Z838" t="str">
            <v>U - 51</v>
          </cell>
          <cell r="AA838" t="str">
            <v>3855750653300012</v>
          </cell>
          <cell r="AC838">
            <v>33665</v>
          </cell>
          <cell r="AD838">
            <v>0</v>
          </cell>
        </row>
        <row r="839">
          <cell r="A839" t="str">
            <v>197512202022212005</v>
          </cell>
          <cell r="B839" t="str">
            <v>TA'ALIMAH, S.Ag</v>
          </cell>
          <cell r="C839">
            <v>0</v>
          </cell>
          <cell r="D839">
            <v>0</v>
          </cell>
          <cell r="E839">
            <v>2966500</v>
          </cell>
          <cell r="F839">
            <v>0</v>
          </cell>
          <cell r="G839">
            <v>0</v>
          </cell>
          <cell r="H839">
            <v>185000</v>
          </cell>
          <cell r="I839">
            <v>3151500</v>
          </cell>
          <cell r="J839">
            <v>0</v>
          </cell>
          <cell r="K839">
            <v>400000</v>
          </cell>
          <cell r="L839">
            <v>2966500</v>
          </cell>
          <cell r="N839">
            <v>3366500</v>
          </cell>
          <cell r="O839">
            <v>6518000</v>
          </cell>
          <cell r="P839">
            <v>65180</v>
          </cell>
          <cell r="Q839">
            <v>260720</v>
          </cell>
          <cell r="R839">
            <v>31515</v>
          </cell>
          <cell r="S839">
            <v>126060</v>
          </cell>
          <cell r="T839">
            <v>33665</v>
          </cell>
          <cell r="U839">
            <v>134660</v>
          </cell>
          <cell r="V839" t="str">
            <v>SDN SUNGAI ANDAI 04</v>
          </cell>
          <cell r="W839" t="str">
            <v>3200519727</v>
          </cell>
          <cell r="X839" t="str">
            <v>6371056012750003</v>
          </cell>
          <cell r="Y839" t="str">
            <v>167357284731000</v>
          </cell>
          <cell r="Z839" t="str">
            <v>U - 51</v>
          </cell>
          <cell r="AA839" t="str">
            <v>2552753655300023</v>
          </cell>
          <cell r="AC839">
            <v>33665</v>
          </cell>
          <cell r="AD839">
            <v>0</v>
          </cell>
        </row>
        <row r="840">
          <cell r="A840" t="str">
            <v>198305072022212020</v>
          </cell>
          <cell r="B840" t="str">
            <v>IDA SUSANTI, S.Pd</v>
          </cell>
          <cell r="C840">
            <v>1</v>
          </cell>
          <cell r="D840">
            <v>2</v>
          </cell>
          <cell r="E840">
            <v>2966500</v>
          </cell>
          <cell r="F840">
            <v>415310</v>
          </cell>
          <cell r="G840">
            <v>0</v>
          </cell>
          <cell r="H840">
            <v>185000</v>
          </cell>
          <cell r="I840">
            <v>3566810</v>
          </cell>
          <cell r="J840">
            <v>0</v>
          </cell>
          <cell r="K840">
            <v>400000</v>
          </cell>
          <cell r="L840">
            <v>2966500</v>
          </cell>
          <cell r="N840">
            <v>3366500</v>
          </cell>
          <cell r="O840">
            <v>6933310</v>
          </cell>
          <cell r="P840">
            <v>69333</v>
          </cell>
          <cell r="Q840">
            <v>277332</v>
          </cell>
          <cell r="R840">
            <v>35668</v>
          </cell>
          <cell r="S840">
            <v>142672</v>
          </cell>
          <cell r="T840">
            <v>33665</v>
          </cell>
          <cell r="U840">
            <v>134660</v>
          </cell>
          <cell r="V840" t="str">
            <v>SDN SUNGAI ANDAI 04</v>
          </cell>
          <cell r="W840" t="str">
            <v>3200503189</v>
          </cell>
          <cell r="X840" t="str">
            <v>6371034705830017</v>
          </cell>
          <cell r="Y840" t="str">
            <v>164555120731000</v>
          </cell>
          <cell r="Z840" t="str">
            <v>U - 51</v>
          </cell>
          <cell r="AA840" t="str">
            <v>4839761663300112</v>
          </cell>
          <cell r="AC840">
            <v>33665</v>
          </cell>
          <cell r="AD840">
            <v>0</v>
          </cell>
        </row>
        <row r="841">
          <cell r="A841" t="str">
            <v>199109112022212006</v>
          </cell>
          <cell r="B841" t="str">
            <v>EKA SEPTIA MAULIDA ARLAYANTI, S.Pd</v>
          </cell>
          <cell r="C841">
            <v>1</v>
          </cell>
          <cell r="D841">
            <v>0</v>
          </cell>
          <cell r="E841">
            <v>2966500</v>
          </cell>
          <cell r="F841">
            <v>296650</v>
          </cell>
          <cell r="G841">
            <v>0</v>
          </cell>
          <cell r="H841">
            <v>185000</v>
          </cell>
          <cell r="I841">
            <v>3448150</v>
          </cell>
          <cell r="J841">
            <v>0</v>
          </cell>
          <cell r="K841">
            <v>400000</v>
          </cell>
          <cell r="L841">
            <v>2966500</v>
          </cell>
          <cell r="N841">
            <v>3366500</v>
          </cell>
          <cell r="O841">
            <v>6814650</v>
          </cell>
          <cell r="P841">
            <v>68147</v>
          </cell>
          <cell r="Q841">
            <v>272588</v>
          </cell>
          <cell r="R841">
            <v>34482</v>
          </cell>
          <cell r="S841">
            <v>137928</v>
          </cell>
          <cell r="T841">
            <v>33665</v>
          </cell>
          <cell r="U841">
            <v>134660</v>
          </cell>
          <cell r="V841" t="str">
            <v>SDN SUNGAI ANDAI 04</v>
          </cell>
          <cell r="W841" t="str">
            <v>0010301415201</v>
          </cell>
          <cell r="X841" t="str">
            <v>6301015109910003</v>
          </cell>
          <cell r="Y841" t="str">
            <v>839740263731000</v>
          </cell>
          <cell r="Z841" t="str">
            <v>U - 51</v>
          </cell>
          <cell r="AA841" t="str">
            <v>7243769670130043</v>
          </cell>
          <cell r="AC841">
            <v>33665</v>
          </cell>
          <cell r="AD841">
            <v>0</v>
          </cell>
        </row>
        <row r="842">
          <cell r="A842" t="str">
            <v>199301302022212008</v>
          </cell>
          <cell r="B842" t="str">
            <v>DIANA ANINDYA, S.Pd</v>
          </cell>
          <cell r="C842">
            <v>0</v>
          </cell>
          <cell r="D842">
            <v>0</v>
          </cell>
          <cell r="E842">
            <v>2966500</v>
          </cell>
          <cell r="F842">
            <v>0</v>
          </cell>
          <cell r="G842">
            <v>0</v>
          </cell>
          <cell r="H842">
            <v>185000</v>
          </cell>
          <cell r="I842">
            <v>3151500</v>
          </cell>
          <cell r="J842">
            <v>0</v>
          </cell>
          <cell r="K842">
            <v>900000</v>
          </cell>
          <cell r="M842">
            <v>250000</v>
          </cell>
          <cell r="N842">
            <v>1150000</v>
          </cell>
          <cell r="O842">
            <v>4301500</v>
          </cell>
          <cell r="P842">
            <v>43015</v>
          </cell>
          <cell r="Q842">
            <v>172060</v>
          </cell>
          <cell r="R842">
            <v>31515</v>
          </cell>
          <cell r="S842">
            <v>126060</v>
          </cell>
          <cell r="T842">
            <v>11500</v>
          </cell>
          <cell r="U842">
            <v>46000</v>
          </cell>
          <cell r="V842" t="str">
            <v>SDN SUNGAI ANDAI 04</v>
          </cell>
          <cell r="W842" t="str">
            <v>0170301055095</v>
          </cell>
          <cell r="X842" t="str">
            <v>6306077001930001</v>
          </cell>
          <cell r="Y842" t="str">
            <v>941095317731000</v>
          </cell>
          <cell r="Z842" t="str">
            <v>U - 51</v>
          </cell>
          <cell r="AA842" t="str">
            <v>1462771672130012</v>
          </cell>
          <cell r="AC842">
            <v>11500</v>
          </cell>
          <cell r="AD842">
            <v>0</v>
          </cell>
        </row>
        <row r="843">
          <cell r="A843" t="str">
            <v>199302082022212006</v>
          </cell>
          <cell r="B843" t="str">
            <v>ATINA LUTHPIA, S.Pd</v>
          </cell>
          <cell r="C843">
            <v>1</v>
          </cell>
          <cell r="D843">
            <v>0</v>
          </cell>
          <cell r="E843">
            <v>2966500</v>
          </cell>
          <cell r="F843">
            <v>296650</v>
          </cell>
          <cell r="G843">
            <v>0</v>
          </cell>
          <cell r="H843">
            <v>185000</v>
          </cell>
          <cell r="I843">
            <v>3448150</v>
          </cell>
          <cell r="J843">
            <v>0</v>
          </cell>
          <cell r="K843">
            <v>900000</v>
          </cell>
          <cell r="M843">
            <v>250000</v>
          </cell>
          <cell r="N843">
            <v>1150000</v>
          </cell>
          <cell r="O843">
            <v>4598150</v>
          </cell>
          <cell r="P843">
            <v>45982</v>
          </cell>
          <cell r="Q843">
            <v>183928</v>
          </cell>
          <cell r="R843">
            <v>34482</v>
          </cell>
          <cell r="S843">
            <v>137928</v>
          </cell>
          <cell r="T843">
            <v>11500</v>
          </cell>
          <cell r="U843">
            <v>46000</v>
          </cell>
          <cell r="V843" t="str">
            <v>SDN SUNGAI ANDAI 04</v>
          </cell>
          <cell r="W843" t="str">
            <v>0010301412315</v>
          </cell>
          <cell r="X843" t="str">
            <v>6371044802930005</v>
          </cell>
          <cell r="Y843" t="str">
            <v>847638558731000</v>
          </cell>
          <cell r="Z843" t="str">
            <v>U - 51</v>
          </cell>
          <cell r="AA843" t="str">
            <v>2540771672130012</v>
          </cell>
          <cell r="AC843">
            <v>11500</v>
          </cell>
          <cell r="AD843">
            <v>0</v>
          </cell>
        </row>
        <row r="844">
          <cell r="A844" t="str">
            <v>199408122022212009</v>
          </cell>
          <cell r="B844" t="str">
            <v>ANNISA MAULIDA, S.Pd</v>
          </cell>
          <cell r="C844">
            <v>0</v>
          </cell>
          <cell r="D844">
            <v>0</v>
          </cell>
          <cell r="E844">
            <v>2966500</v>
          </cell>
          <cell r="F844">
            <v>0</v>
          </cell>
          <cell r="G844">
            <v>0</v>
          </cell>
          <cell r="H844">
            <v>185000</v>
          </cell>
          <cell r="I844">
            <v>3151500</v>
          </cell>
          <cell r="J844">
            <v>0</v>
          </cell>
          <cell r="K844">
            <v>400000</v>
          </cell>
          <cell r="L844">
            <v>2966500</v>
          </cell>
          <cell r="N844">
            <v>3366500</v>
          </cell>
          <cell r="O844">
            <v>6518000</v>
          </cell>
          <cell r="P844">
            <v>65180</v>
          </cell>
          <cell r="Q844">
            <v>260720</v>
          </cell>
          <cell r="R844">
            <v>31515</v>
          </cell>
          <cell r="S844">
            <v>126060</v>
          </cell>
          <cell r="T844">
            <v>33665</v>
          </cell>
          <cell r="U844">
            <v>134660</v>
          </cell>
          <cell r="V844" t="str">
            <v>SDN SUNGAI ANDAI 04</v>
          </cell>
          <cell r="W844" t="str">
            <v>3200512323</v>
          </cell>
          <cell r="X844" t="str">
            <v>6307085208940002</v>
          </cell>
          <cell r="Y844" t="str">
            <v>650359706731000</v>
          </cell>
          <cell r="Z844" t="str">
            <v>U - 51</v>
          </cell>
          <cell r="AA844" t="str">
            <v>3144772673230173</v>
          </cell>
          <cell r="AC844">
            <v>33665</v>
          </cell>
          <cell r="AD844">
            <v>0</v>
          </cell>
        </row>
        <row r="845">
          <cell r="A845" t="str">
            <v>199511282022211003</v>
          </cell>
          <cell r="B845" t="str">
            <v>SYARIF RACHMAN, S.Pd</v>
          </cell>
          <cell r="C845">
            <v>1</v>
          </cell>
          <cell r="D845">
            <v>0</v>
          </cell>
          <cell r="E845">
            <v>2966500</v>
          </cell>
          <cell r="F845">
            <v>296650</v>
          </cell>
          <cell r="G845">
            <v>0</v>
          </cell>
          <cell r="H845">
            <v>185000</v>
          </cell>
          <cell r="I845">
            <v>3448150</v>
          </cell>
          <cell r="J845">
            <v>0</v>
          </cell>
          <cell r="K845">
            <v>400000</v>
          </cell>
          <cell r="L845">
            <v>2966500</v>
          </cell>
          <cell r="N845">
            <v>3366500</v>
          </cell>
          <cell r="O845">
            <v>6814650</v>
          </cell>
          <cell r="P845">
            <v>68147</v>
          </cell>
          <cell r="Q845">
            <v>272588</v>
          </cell>
          <cell r="R845">
            <v>34482</v>
          </cell>
          <cell r="S845">
            <v>137928</v>
          </cell>
          <cell r="T845">
            <v>33665</v>
          </cell>
          <cell r="U845">
            <v>134660</v>
          </cell>
          <cell r="V845" t="str">
            <v>SDN SUNGAI ANDAI 04</v>
          </cell>
          <cell r="W845" t="str">
            <v>0010301455397</v>
          </cell>
          <cell r="X845" t="str">
            <v>6371042811950001</v>
          </cell>
          <cell r="Y845" t="str">
            <v>941110926731000</v>
          </cell>
          <cell r="Z845" t="str">
            <v>U - 51</v>
          </cell>
          <cell r="AA845" t="str">
            <v>2460773674130023</v>
          </cell>
          <cell r="AC845">
            <v>33665</v>
          </cell>
          <cell r="AD845">
            <v>0</v>
          </cell>
        </row>
        <row r="847">
          <cell r="A847">
            <v>134</v>
          </cell>
          <cell r="B847" t="str">
            <v>JUMLAH ASN PPPK GURU SD B.UTARA</v>
          </cell>
          <cell r="C847">
            <v>82</v>
          </cell>
          <cell r="D847">
            <v>109</v>
          </cell>
          <cell r="E847">
            <v>397511000</v>
          </cell>
          <cell r="F847">
            <v>30792270</v>
          </cell>
          <cell r="G847">
            <v>0</v>
          </cell>
          <cell r="H847">
            <v>24790000</v>
          </cell>
          <cell r="I847">
            <v>453093270</v>
          </cell>
          <cell r="J847">
            <v>0</v>
          </cell>
          <cell r="K847">
            <v>102200000</v>
          </cell>
          <cell r="L847">
            <v>103827500</v>
          </cell>
          <cell r="M847">
            <v>24500000</v>
          </cell>
          <cell r="N847">
            <v>230527500</v>
          </cell>
          <cell r="O847">
            <v>683620770</v>
          </cell>
          <cell r="P847">
            <v>6836217</v>
          </cell>
          <cell r="Q847">
            <v>27344868</v>
          </cell>
          <cell r="R847">
            <v>4530942</v>
          </cell>
          <cell r="S847">
            <v>18123768</v>
          </cell>
          <cell r="T847">
            <v>2305275</v>
          </cell>
          <cell r="U847">
            <v>9221100</v>
          </cell>
        </row>
        <row r="850">
          <cell r="A850" t="str">
            <v>FORMAT PERHITUNGAN PEMBAYARAN IURAN JAMINAN KESEHATAN ( GAJI &amp; TUNJANGAN )</v>
          </cell>
          <cell r="T850" t="str">
            <v>JAN dbyr PEB</v>
          </cell>
          <cell r="AC850" t="str">
            <v>JAN dbyr PEB</v>
          </cell>
        </row>
        <row r="851">
          <cell r="A851" t="str">
            <v>SKPD DINAS PENDIDIKAN  (ASN PPPK GURU SMPN BANJARMASIN)</v>
          </cell>
        </row>
        <row r="852">
          <cell r="A852" t="str">
            <v>BULAN : GAJI JANUARI 2023  (TPP dibayar PEBRUARI 2023)</v>
          </cell>
        </row>
        <row r="854">
          <cell r="A854">
            <v>1</v>
          </cell>
          <cell r="B854">
            <v>2</v>
          </cell>
          <cell r="C854">
            <v>3</v>
          </cell>
          <cell r="D854">
            <v>4</v>
          </cell>
          <cell r="E854">
            <v>5</v>
          </cell>
          <cell r="F854">
            <v>6</v>
          </cell>
          <cell r="G854">
            <v>7</v>
          </cell>
          <cell r="H854">
            <v>8</v>
          </cell>
          <cell r="I854">
            <v>9</v>
          </cell>
          <cell r="J854">
            <v>10</v>
          </cell>
          <cell r="K854">
            <v>11</v>
          </cell>
          <cell r="L854">
            <v>12</v>
          </cell>
          <cell r="M854">
            <v>13</v>
          </cell>
          <cell r="N854">
            <v>14</v>
          </cell>
          <cell r="O854">
            <v>15</v>
          </cell>
          <cell r="P854">
            <v>16</v>
          </cell>
          <cell r="Q854">
            <v>17</v>
          </cell>
          <cell r="R854">
            <v>18</v>
          </cell>
          <cell r="S854">
            <v>19</v>
          </cell>
          <cell r="T854">
            <v>20</v>
          </cell>
          <cell r="U854">
            <v>21</v>
          </cell>
          <cell r="V854">
            <v>22</v>
          </cell>
          <cell r="W854">
            <v>23</v>
          </cell>
          <cell r="X854">
            <v>24</v>
          </cell>
          <cell r="Y854">
            <v>25</v>
          </cell>
          <cell r="Z854">
            <v>26</v>
          </cell>
          <cell r="AA854">
            <v>27</v>
          </cell>
          <cell r="AC854">
            <v>20</v>
          </cell>
        </row>
        <row r="855">
          <cell r="A855" t="str">
            <v>NIP</v>
          </cell>
          <cell r="B855" t="str">
            <v>NAMA</v>
          </cell>
          <cell r="C855" t="str">
            <v xml:space="preserve">JUMLAH </v>
          </cell>
          <cell r="E855" t="str">
            <v>GAJI GAPOK</v>
          </cell>
          <cell r="F855" t="str">
            <v>TJKLUARGA</v>
          </cell>
          <cell r="G855" t="str">
            <v>TJFUNGSIONAL</v>
          </cell>
          <cell r="H855" t="str">
            <v>TJUMUM</v>
          </cell>
          <cell r="I855" t="str">
            <v>Jumlah
Gaji</v>
          </cell>
          <cell r="J855" t="str">
            <v>TUNJANGAN LAINNYA</v>
          </cell>
          <cell r="N855" t="str">
            <v>Jumlah
Tunjangan</v>
          </cell>
          <cell r="O855" t="str">
            <v>Jumlah Penghasilan</v>
          </cell>
          <cell r="P855" t="str">
            <v>Total Iuran BPJS
( GJ + TJ )</v>
          </cell>
          <cell r="R855" t="str">
            <v>IWP Gaji (BPJS)</v>
          </cell>
          <cell r="T855" t="str">
            <v>IWP TPP (BPJS)</v>
          </cell>
          <cell r="V855" t="str">
            <v>SKPD</v>
          </cell>
          <cell r="W855" t="str">
            <v>NO KPE</v>
          </cell>
          <cell r="X855" t="str">
            <v>noktp</v>
          </cell>
          <cell r="Y855" t="str">
            <v>npwp</v>
          </cell>
          <cell r="Z855" t="str">
            <v>kode gaji</v>
          </cell>
          <cell r="AA855" t="str">
            <v>nuptk</v>
          </cell>
          <cell r="AC855" t="str">
            <v>IWP TPP (BPJS)</v>
          </cell>
          <cell r="AD855" t="str">
            <v>SELISIH</v>
          </cell>
        </row>
        <row r="856">
          <cell r="C856" t="str">
            <v>ISTERI / SUAMI</v>
          </cell>
          <cell r="D856" t="str">
            <v>ANAK</v>
          </cell>
          <cell r="J856" t="str">
            <v>TUKIN</v>
          </cell>
          <cell r="K856" t="str">
            <v>TPP</v>
          </cell>
          <cell r="L856" t="str">
            <v>SERTIFIKASI</v>
          </cell>
          <cell r="M856" t="str">
            <v>TAMSIL</v>
          </cell>
          <cell r="P856" t="str">
            <v>IWP1%</v>
          </cell>
          <cell r="Q856" t="str">
            <v>IWP4%</v>
          </cell>
          <cell r="R856" t="str">
            <v>1% ( sdh dibayar )</v>
          </cell>
          <cell r="S856" t="str">
            <v>IWP4%</v>
          </cell>
          <cell r="T856">
            <v>0.01</v>
          </cell>
          <cell r="U856">
            <v>0.04</v>
          </cell>
          <cell r="AC856">
            <v>0.01</v>
          </cell>
        </row>
        <row r="857">
          <cell r="A857" t="str">
            <v>199101052022212009</v>
          </cell>
          <cell r="B857" t="str">
            <v>DITA RISTIANA, S.Pd</v>
          </cell>
          <cell r="C857">
            <v>1</v>
          </cell>
          <cell r="D857">
            <v>1</v>
          </cell>
          <cell r="E857">
            <v>2966500</v>
          </cell>
          <cell r="F857">
            <v>355980</v>
          </cell>
          <cell r="G857">
            <v>0</v>
          </cell>
          <cell r="H857">
            <v>185000</v>
          </cell>
          <cell r="I857">
            <v>3507480</v>
          </cell>
          <cell r="J857">
            <v>0</v>
          </cell>
          <cell r="K857">
            <v>900000</v>
          </cell>
          <cell r="M857">
            <v>250000</v>
          </cell>
          <cell r="N857">
            <v>1150000</v>
          </cell>
          <cell r="O857">
            <v>4657480</v>
          </cell>
          <cell r="P857">
            <v>46575</v>
          </cell>
          <cell r="Q857">
            <v>186300</v>
          </cell>
          <cell r="R857">
            <v>35075</v>
          </cell>
          <cell r="S857">
            <v>140300</v>
          </cell>
          <cell r="T857">
            <v>11500</v>
          </cell>
          <cell r="U857">
            <v>46000</v>
          </cell>
          <cell r="V857" t="str">
            <v>SMP NEGERI 01</v>
          </cell>
          <cell r="W857" t="str">
            <v>0010301202727</v>
          </cell>
          <cell r="X857" t="str">
            <v>6371034501910010</v>
          </cell>
          <cell r="Y857" t="str">
            <v>836995423731000</v>
          </cell>
          <cell r="Z857" t="str">
            <v>SMP-01</v>
          </cell>
          <cell r="AA857" t="str">
            <v>6437769670130082</v>
          </cell>
          <cell r="AC857">
            <v>11500</v>
          </cell>
          <cell r="AD857">
            <v>0</v>
          </cell>
        </row>
        <row r="858">
          <cell r="A858" t="str">
            <v>199207022022212010</v>
          </cell>
          <cell r="B858" t="str">
            <v>LOTARI DEVI RIANA, S.Pd.</v>
          </cell>
          <cell r="C858">
            <v>1</v>
          </cell>
          <cell r="D858">
            <v>2</v>
          </cell>
          <cell r="E858">
            <v>2966500</v>
          </cell>
          <cell r="F858">
            <v>415310</v>
          </cell>
          <cell r="G858">
            <v>0</v>
          </cell>
          <cell r="H858">
            <v>185000</v>
          </cell>
          <cell r="I858">
            <v>3566810</v>
          </cell>
          <cell r="J858">
            <v>0</v>
          </cell>
          <cell r="K858">
            <v>900000</v>
          </cell>
          <cell r="M858">
            <v>250000</v>
          </cell>
          <cell r="N858">
            <v>1150000</v>
          </cell>
          <cell r="O858">
            <v>4716810</v>
          </cell>
          <cell r="P858">
            <v>47168</v>
          </cell>
          <cell r="Q858">
            <v>188672</v>
          </cell>
          <cell r="R858">
            <v>35668</v>
          </cell>
          <cell r="S858">
            <v>142672</v>
          </cell>
          <cell r="T858">
            <v>11500</v>
          </cell>
          <cell r="U858">
            <v>46000</v>
          </cell>
          <cell r="V858" t="str">
            <v>SMP NEGERI 01</v>
          </cell>
          <cell r="W858" t="str">
            <v>0010301404083</v>
          </cell>
          <cell r="X858" t="str">
            <v>3314104207920003</v>
          </cell>
          <cell r="Y858" t="str">
            <v>844283879731000</v>
          </cell>
          <cell r="Z858" t="str">
            <v>SMP-01</v>
          </cell>
          <cell r="AA858" t="str">
            <v>4034770671130073</v>
          </cell>
          <cell r="AC858">
            <v>11500</v>
          </cell>
          <cell r="AD858">
            <v>0</v>
          </cell>
        </row>
        <row r="859">
          <cell r="A859" t="str">
            <v>199310302022212005</v>
          </cell>
          <cell r="B859" t="str">
            <v>DISKA DEWI OKTAVIA, S.Pd</v>
          </cell>
          <cell r="C859">
            <v>1</v>
          </cell>
          <cell r="D859">
            <v>1</v>
          </cell>
          <cell r="E859">
            <v>2966500</v>
          </cell>
          <cell r="F859">
            <v>355980</v>
          </cell>
          <cell r="G859">
            <v>0</v>
          </cell>
          <cell r="H859">
            <v>185000</v>
          </cell>
          <cell r="I859">
            <v>3507480</v>
          </cell>
          <cell r="J859">
            <v>0</v>
          </cell>
          <cell r="K859">
            <v>400000</v>
          </cell>
          <cell r="L859">
            <v>2966500</v>
          </cell>
          <cell r="N859">
            <v>3366500</v>
          </cell>
          <cell r="O859">
            <v>6873980</v>
          </cell>
          <cell r="P859">
            <v>68740</v>
          </cell>
          <cell r="Q859">
            <v>274960</v>
          </cell>
          <cell r="R859">
            <v>35075</v>
          </cell>
          <cell r="S859">
            <v>140300</v>
          </cell>
          <cell r="T859">
            <v>33665</v>
          </cell>
          <cell r="U859">
            <v>134660</v>
          </cell>
          <cell r="V859" t="str">
            <v>SMP NEGERI 01</v>
          </cell>
          <cell r="W859" t="str">
            <v>0010301404079</v>
          </cell>
          <cell r="X859" t="str">
            <v>6303127010930002</v>
          </cell>
          <cell r="Y859" t="str">
            <v>844376228732000</v>
          </cell>
          <cell r="Z859" t="str">
            <v>SMP-01</v>
          </cell>
          <cell r="AA859" t="str">
            <v>0362771672130033</v>
          </cell>
          <cell r="AC859">
            <v>33665</v>
          </cell>
          <cell r="AD859">
            <v>0</v>
          </cell>
        </row>
        <row r="860">
          <cell r="A860" t="str">
            <v>199411142022212008</v>
          </cell>
          <cell r="B860" t="str">
            <v>MUTIA ANNISA RAKHMA, S.Pd.</v>
          </cell>
          <cell r="C860">
            <v>0</v>
          </cell>
          <cell r="D860">
            <v>0</v>
          </cell>
          <cell r="E860">
            <v>2966500</v>
          </cell>
          <cell r="F860">
            <v>0</v>
          </cell>
          <cell r="G860">
            <v>0</v>
          </cell>
          <cell r="H860">
            <v>185000</v>
          </cell>
          <cell r="I860">
            <v>3151500</v>
          </cell>
          <cell r="J860">
            <v>0</v>
          </cell>
          <cell r="K860">
            <v>900000</v>
          </cell>
          <cell r="M860">
            <v>250000</v>
          </cell>
          <cell r="N860">
            <v>1150000</v>
          </cell>
          <cell r="O860">
            <v>4301500</v>
          </cell>
          <cell r="P860">
            <v>43015</v>
          </cell>
          <cell r="Q860">
            <v>172060</v>
          </cell>
          <cell r="R860">
            <v>31515</v>
          </cell>
          <cell r="S860">
            <v>126060</v>
          </cell>
          <cell r="T860">
            <v>11500</v>
          </cell>
          <cell r="U860">
            <v>46000</v>
          </cell>
          <cell r="V860" t="str">
            <v>SMP NEGERI 01</v>
          </cell>
          <cell r="W860" t="str">
            <v>0010301357269</v>
          </cell>
          <cell r="X860" t="str">
            <v>6304055411940001</v>
          </cell>
          <cell r="Y860" t="str">
            <v>844282798731000</v>
          </cell>
          <cell r="Z860" t="str">
            <v>SMP-01</v>
          </cell>
          <cell r="AA860" t="str">
            <v>0446772673130023</v>
          </cell>
          <cell r="AC860">
            <v>11500</v>
          </cell>
          <cell r="AD860">
            <v>0</v>
          </cell>
        </row>
        <row r="861">
          <cell r="A861" t="str">
            <v>199504052022212010</v>
          </cell>
          <cell r="B861" t="str">
            <v>NURUL AISYA TUR RIDHA, S.Pd.</v>
          </cell>
          <cell r="C861">
            <v>0</v>
          </cell>
          <cell r="D861">
            <v>0</v>
          </cell>
          <cell r="E861">
            <v>2966500</v>
          </cell>
          <cell r="F861">
            <v>0</v>
          </cell>
          <cell r="G861">
            <v>0</v>
          </cell>
          <cell r="H861">
            <v>185000</v>
          </cell>
          <cell r="I861">
            <v>3151500</v>
          </cell>
          <cell r="J861">
            <v>0</v>
          </cell>
          <cell r="K861">
            <v>900000</v>
          </cell>
          <cell r="M861">
            <v>250000</v>
          </cell>
          <cell r="N861">
            <v>1150000</v>
          </cell>
          <cell r="O861">
            <v>4301500</v>
          </cell>
          <cell r="P861">
            <v>43015</v>
          </cell>
          <cell r="Q861">
            <v>172060</v>
          </cell>
          <cell r="R861">
            <v>31515</v>
          </cell>
          <cell r="S861">
            <v>126060</v>
          </cell>
          <cell r="T861">
            <v>11500</v>
          </cell>
          <cell r="U861">
            <v>46000</v>
          </cell>
          <cell r="V861" t="str">
            <v>SMP NEGERI 01</v>
          </cell>
          <cell r="W861" t="str">
            <v>0010301469403</v>
          </cell>
          <cell r="X861" t="str">
            <v>6371044504950003</v>
          </cell>
          <cell r="Y861" t="str">
            <v>960023018731000</v>
          </cell>
          <cell r="Z861" t="str">
            <v>SMP-01</v>
          </cell>
          <cell r="AA861" t="str">
            <v>9737773674130062</v>
          </cell>
          <cell r="AC861">
            <v>11500</v>
          </cell>
          <cell r="AD861">
            <v>0</v>
          </cell>
        </row>
        <row r="862">
          <cell r="A862" t="str">
            <v>199811012022212002</v>
          </cell>
          <cell r="B862" t="str">
            <v>AHADINA HUSNUL MAWADAH, S.Pd.</v>
          </cell>
          <cell r="C862">
            <v>0</v>
          </cell>
          <cell r="D862">
            <v>0</v>
          </cell>
          <cell r="E862">
            <v>2966500</v>
          </cell>
          <cell r="F862">
            <v>0</v>
          </cell>
          <cell r="G862">
            <v>0</v>
          </cell>
          <cell r="H862">
            <v>185000</v>
          </cell>
          <cell r="I862">
            <v>3151500</v>
          </cell>
          <cell r="J862">
            <v>0</v>
          </cell>
          <cell r="K862">
            <v>900000</v>
          </cell>
          <cell r="M862">
            <v>250000</v>
          </cell>
          <cell r="N862">
            <v>1150000</v>
          </cell>
          <cell r="O862">
            <v>4301500</v>
          </cell>
          <cell r="P862">
            <v>43015</v>
          </cell>
          <cell r="Q862">
            <v>172060</v>
          </cell>
          <cell r="R862">
            <v>31515</v>
          </cell>
          <cell r="S862">
            <v>126060</v>
          </cell>
          <cell r="T862">
            <v>11500</v>
          </cell>
          <cell r="U862">
            <v>46000</v>
          </cell>
          <cell r="V862" t="str">
            <v>SMP NEGERI 01</v>
          </cell>
          <cell r="W862" t="str">
            <v>3200515306</v>
          </cell>
          <cell r="X862" t="str">
            <v>6371014111980006</v>
          </cell>
          <cell r="Y862" t="str">
            <v>855924098731000</v>
          </cell>
          <cell r="Z862" t="str">
            <v>SMP-01</v>
          </cell>
          <cell r="AA862" t="str">
            <v>8433776677230003</v>
          </cell>
          <cell r="AC862">
            <v>11500</v>
          </cell>
          <cell r="AD862">
            <v>0</v>
          </cell>
        </row>
        <row r="863">
          <cell r="A863" t="str">
            <v>196901122022212003</v>
          </cell>
          <cell r="B863" t="str">
            <v>NOOR ISMIYATI, S.Pd</v>
          </cell>
          <cell r="C863">
            <v>0</v>
          </cell>
          <cell r="D863">
            <v>0</v>
          </cell>
          <cell r="E863">
            <v>2966500</v>
          </cell>
          <cell r="F863">
            <v>0</v>
          </cell>
          <cell r="G863">
            <v>0</v>
          </cell>
          <cell r="H863">
            <v>185000</v>
          </cell>
          <cell r="I863">
            <v>3151500</v>
          </cell>
          <cell r="J863">
            <v>0</v>
          </cell>
          <cell r="K863">
            <v>400000</v>
          </cell>
          <cell r="L863">
            <v>2966500</v>
          </cell>
          <cell r="N863">
            <v>3366500</v>
          </cell>
          <cell r="O863">
            <v>6518000</v>
          </cell>
          <cell r="P863">
            <v>65180</v>
          </cell>
          <cell r="Q863">
            <v>260720</v>
          </cell>
          <cell r="R863">
            <v>31515</v>
          </cell>
          <cell r="S863">
            <v>126060</v>
          </cell>
          <cell r="T863">
            <v>33665</v>
          </cell>
          <cell r="U863">
            <v>134660</v>
          </cell>
          <cell r="V863" t="str">
            <v>SMP NEGERI 02</v>
          </cell>
          <cell r="W863" t="str">
            <v>3200582259</v>
          </cell>
          <cell r="X863" t="str">
            <v>6304055201690002</v>
          </cell>
          <cell r="Y863" t="str">
            <v>51850980731000</v>
          </cell>
          <cell r="Z863" t="str">
            <v>SMP-02</v>
          </cell>
          <cell r="AA863" t="str">
            <v>4544743648300002</v>
          </cell>
          <cell r="AC863">
            <v>33665</v>
          </cell>
          <cell r="AD863">
            <v>0</v>
          </cell>
        </row>
        <row r="864">
          <cell r="A864" t="str">
            <v>197204212022211001</v>
          </cell>
          <cell r="B864" t="str">
            <v>NURPUADI, S.Pd</v>
          </cell>
          <cell r="C864">
            <v>1</v>
          </cell>
          <cell r="D864">
            <v>1</v>
          </cell>
          <cell r="E864">
            <v>2966500</v>
          </cell>
          <cell r="F864">
            <v>355980</v>
          </cell>
          <cell r="G864">
            <v>0</v>
          </cell>
          <cell r="H864">
            <v>185000</v>
          </cell>
          <cell r="I864">
            <v>3507480</v>
          </cell>
          <cell r="J864">
            <v>0</v>
          </cell>
          <cell r="K864">
            <v>400000</v>
          </cell>
          <cell r="L864">
            <v>2966500</v>
          </cell>
          <cell r="N864">
            <v>3366500</v>
          </cell>
          <cell r="O864">
            <v>6873980</v>
          </cell>
          <cell r="P864">
            <v>68740</v>
          </cell>
          <cell r="Q864">
            <v>274960</v>
          </cell>
          <cell r="R864">
            <v>35075</v>
          </cell>
          <cell r="S864">
            <v>140300</v>
          </cell>
          <cell r="T864">
            <v>33665</v>
          </cell>
          <cell r="U864">
            <v>134660</v>
          </cell>
          <cell r="V864" t="str">
            <v>SMP NEGERI 02</v>
          </cell>
          <cell r="W864" t="str">
            <v>3200582011</v>
          </cell>
          <cell r="X864" t="str">
            <v>6371042104720012</v>
          </cell>
          <cell r="Y864" t="str">
            <v>167356898731000</v>
          </cell>
          <cell r="Z864" t="str">
            <v>SMP-02</v>
          </cell>
          <cell r="AA864" t="str">
            <v>7753750652200002</v>
          </cell>
          <cell r="AC864">
            <v>33665</v>
          </cell>
          <cell r="AD864">
            <v>0</v>
          </cell>
        </row>
        <row r="865">
          <cell r="A865" t="str">
            <v>198312232022211003</v>
          </cell>
          <cell r="B865" t="str">
            <v>MUHAMMAD NOOR SYADZALI, S.Kom</v>
          </cell>
          <cell r="C865">
            <v>1</v>
          </cell>
          <cell r="D865">
            <v>2</v>
          </cell>
          <cell r="E865">
            <v>2966500</v>
          </cell>
          <cell r="F865">
            <v>415310</v>
          </cell>
          <cell r="G865">
            <v>0</v>
          </cell>
          <cell r="H865">
            <v>185000</v>
          </cell>
          <cell r="I865">
            <v>3566810</v>
          </cell>
          <cell r="J865">
            <v>0</v>
          </cell>
          <cell r="K865">
            <v>900000</v>
          </cell>
          <cell r="M865">
            <v>250000</v>
          </cell>
          <cell r="N865">
            <v>1150000</v>
          </cell>
          <cell r="O865">
            <v>4716810</v>
          </cell>
          <cell r="P865">
            <v>47168</v>
          </cell>
          <cell r="Q865">
            <v>188672</v>
          </cell>
          <cell r="R865">
            <v>35668</v>
          </cell>
          <cell r="S865">
            <v>142672</v>
          </cell>
          <cell r="T865">
            <v>11500</v>
          </cell>
          <cell r="U865">
            <v>46000</v>
          </cell>
          <cell r="V865" t="str">
            <v>SMP NEGERI 02</v>
          </cell>
          <cell r="W865" t="str">
            <v>0010301145619</v>
          </cell>
          <cell r="X865" t="str">
            <v>6371022312830007</v>
          </cell>
          <cell r="Y865" t="str">
            <v>160469607731000</v>
          </cell>
          <cell r="Z865" t="str">
            <v>SMP-02</v>
          </cell>
          <cell r="AA865" t="str">
            <v>3555760663200013</v>
          </cell>
          <cell r="AC865">
            <v>11500</v>
          </cell>
          <cell r="AD865">
            <v>0</v>
          </cell>
        </row>
        <row r="866">
          <cell r="A866" t="str">
            <v>198606202022212029</v>
          </cell>
          <cell r="B866" t="str">
            <v>MARLINA, S.Pd</v>
          </cell>
          <cell r="C866">
            <v>1</v>
          </cell>
          <cell r="D866">
            <v>2</v>
          </cell>
          <cell r="E866">
            <v>2966500</v>
          </cell>
          <cell r="F866">
            <v>415310</v>
          </cell>
          <cell r="G866">
            <v>0</v>
          </cell>
          <cell r="H866">
            <v>185000</v>
          </cell>
          <cell r="I866">
            <v>3566810</v>
          </cell>
          <cell r="J866">
            <v>0</v>
          </cell>
          <cell r="K866">
            <v>900000</v>
          </cell>
          <cell r="M866">
            <v>250000</v>
          </cell>
          <cell r="N866">
            <v>1150000</v>
          </cell>
          <cell r="O866">
            <v>4716810</v>
          </cell>
          <cell r="P866">
            <v>47168</v>
          </cell>
          <cell r="Q866">
            <v>188672</v>
          </cell>
          <cell r="R866">
            <v>35668</v>
          </cell>
          <cell r="S866">
            <v>142672</v>
          </cell>
          <cell r="T866">
            <v>11500</v>
          </cell>
          <cell r="U866">
            <v>46000</v>
          </cell>
          <cell r="V866" t="str">
            <v>SMP NEGERI 02</v>
          </cell>
          <cell r="W866" t="str">
            <v>0010301404151</v>
          </cell>
          <cell r="X866" t="str">
            <v>6371046006860017</v>
          </cell>
          <cell r="Y866" t="str">
            <v>941127300711000</v>
          </cell>
          <cell r="Z866" t="str">
            <v>SMP-02</v>
          </cell>
          <cell r="AA866" t="str">
            <v>8952764665130232</v>
          </cell>
          <cell r="AC866">
            <v>11500</v>
          </cell>
          <cell r="AD866">
            <v>0</v>
          </cell>
        </row>
        <row r="867">
          <cell r="A867" t="str">
            <v>198910202022212009</v>
          </cell>
          <cell r="B867" t="str">
            <v>NORVIA, S. Pd</v>
          </cell>
          <cell r="C867">
            <v>1</v>
          </cell>
          <cell r="D867">
            <v>2</v>
          </cell>
          <cell r="E867">
            <v>2966500</v>
          </cell>
          <cell r="F867">
            <v>415310</v>
          </cell>
          <cell r="G867">
            <v>0</v>
          </cell>
          <cell r="H867">
            <v>185000</v>
          </cell>
          <cell r="I867">
            <v>3566810</v>
          </cell>
          <cell r="J867">
            <v>0</v>
          </cell>
          <cell r="K867">
            <v>400000</v>
          </cell>
          <cell r="L867">
            <v>2966500</v>
          </cell>
          <cell r="N867">
            <v>3366500</v>
          </cell>
          <cell r="O867">
            <v>6933310</v>
          </cell>
          <cell r="P867">
            <v>69333</v>
          </cell>
          <cell r="Q867">
            <v>277332</v>
          </cell>
          <cell r="R867">
            <v>35668</v>
          </cell>
          <cell r="S867">
            <v>142672</v>
          </cell>
          <cell r="T867">
            <v>33665</v>
          </cell>
          <cell r="U867">
            <v>134660</v>
          </cell>
          <cell r="V867" t="str">
            <v>SMP NEGERI 02</v>
          </cell>
          <cell r="W867" t="str">
            <v>3200512657</v>
          </cell>
          <cell r="X867" t="str">
            <v>6371046010890010</v>
          </cell>
          <cell r="Y867" t="str">
            <v>718553472731000</v>
          </cell>
          <cell r="Z867" t="str">
            <v>SMP-02</v>
          </cell>
          <cell r="AA867" t="str">
            <v>2352767668230073</v>
          </cell>
          <cell r="AC867">
            <v>33665</v>
          </cell>
          <cell r="AD867">
            <v>0</v>
          </cell>
        </row>
        <row r="868">
          <cell r="A868" t="str">
            <v>199007262022211001</v>
          </cell>
          <cell r="B868" t="str">
            <v>YUDI PRAMANA PUTRA, S.Pd</v>
          </cell>
          <cell r="C868">
            <v>0</v>
          </cell>
          <cell r="D868">
            <v>0</v>
          </cell>
          <cell r="E868">
            <v>2966500</v>
          </cell>
          <cell r="F868">
            <v>0</v>
          </cell>
          <cell r="G868">
            <v>0</v>
          </cell>
          <cell r="H868">
            <v>185000</v>
          </cell>
          <cell r="I868">
            <v>3151500</v>
          </cell>
          <cell r="J868">
            <v>0</v>
          </cell>
          <cell r="K868">
            <v>900000</v>
          </cell>
          <cell r="M868">
            <v>250000</v>
          </cell>
          <cell r="N868">
            <v>1150000</v>
          </cell>
          <cell r="O868">
            <v>4301500</v>
          </cell>
          <cell r="P868">
            <v>43015</v>
          </cell>
          <cell r="Q868">
            <v>172060</v>
          </cell>
          <cell r="R868">
            <v>31515</v>
          </cell>
          <cell r="S868">
            <v>126060</v>
          </cell>
          <cell r="T868">
            <v>11500</v>
          </cell>
          <cell r="U868">
            <v>46000</v>
          </cell>
          <cell r="V868" t="str">
            <v>SMP NEGERI 02</v>
          </cell>
          <cell r="W868" t="str">
            <v>3200581937</v>
          </cell>
          <cell r="X868" t="str">
            <v>6371042607900005</v>
          </cell>
          <cell r="Y868" t="str">
            <v>821741527731000</v>
          </cell>
          <cell r="Z868" t="str">
            <v>SMP-02</v>
          </cell>
          <cell r="AA868" t="str">
            <v>0058768669130213</v>
          </cell>
          <cell r="AC868">
            <v>11500</v>
          </cell>
          <cell r="AD868">
            <v>0</v>
          </cell>
        </row>
        <row r="869">
          <cell r="A869" t="str">
            <v>199106022022211006</v>
          </cell>
          <cell r="B869" t="str">
            <v>MUHAMMAD RIDHA, S.Pd.I</v>
          </cell>
          <cell r="C869">
            <v>1</v>
          </cell>
          <cell r="D869">
            <v>2</v>
          </cell>
          <cell r="E869">
            <v>2966500</v>
          </cell>
          <cell r="F869">
            <v>415310</v>
          </cell>
          <cell r="G869">
            <v>0</v>
          </cell>
          <cell r="H869">
            <v>185000</v>
          </cell>
          <cell r="I869">
            <v>3566810</v>
          </cell>
          <cell r="J869">
            <v>0</v>
          </cell>
          <cell r="K869">
            <v>900000</v>
          </cell>
          <cell r="M869">
            <v>250000</v>
          </cell>
          <cell r="N869">
            <v>1150000</v>
          </cell>
          <cell r="O869">
            <v>4716810</v>
          </cell>
          <cell r="P869">
            <v>47168</v>
          </cell>
          <cell r="Q869">
            <v>188672</v>
          </cell>
          <cell r="R869">
            <v>35668</v>
          </cell>
          <cell r="S869">
            <v>142672</v>
          </cell>
          <cell r="T869">
            <v>11500</v>
          </cell>
          <cell r="U869">
            <v>46000</v>
          </cell>
          <cell r="V869" t="str">
            <v>SMP NEGERI 02</v>
          </cell>
          <cell r="W869" t="str">
            <v>0010301418132</v>
          </cell>
          <cell r="X869" t="str">
            <v>6371020206910008</v>
          </cell>
          <cell r="Y869" t="str">
            <v>936356658736000</v>
          </cell>
          <cell r="Z869" t="str">
            <v>SMP-02</v>
          </cell>
          <cell r="AA869" t="str">
            <v>2934769670130112</v>
          </cell>
          <cell r="AC869">
            <v>11500</v>
          </cell>
          <cell r="AD869">
            <v>0</v>
          </cell>
        </row>
        <row r="870">
          <cell r="A870" t="str">
            <v>199204202022211005</v>
          </cell>
          <cell r="B870" t="str">
            <v>SALMANI, S.Pd</v>
          </cell>
          <cell r="C870">
            <v>1</v>
          </cell>
          <cell r="D870">
            <v>2</v>
          </cell>
          <cell r="E870">
            <v>2966500</v>
          </cell>
          <cell r="F870">
            <v>415310</v>
          </cell>
          <cell r="G870">
            <v>0</v>
          </cell>
          <cell r="H870">
            <v>185000</v>
          </cell>
          <cell r="I870">
            <v>3566810</v>
          </cell>
          <cell r="J870">
            <v>0</v>
          </cell>
          <cell r="K870">
            <v>900000</v>
          </cell>
          <cell r="M870">
            <v>250000</v>
          </cell>
          <cell r="N870">
            <v>1150000</v>
          </cell>
          <cell r="O870">
            <v>4716810</v>
          </cell>
          <cell r="P870">
            <v>47168</v>
          </cell>
          <cell r="Q870">
            <v>188672</v>
          </cell>
          <cell r="R870">
            <v>35668</v>
          </cell>
          <cell r="S870">
            <v>142672</v>
          </cell>
          <cell r="T870">
            <v>11500</v>
          </cell>
          <cell r="U870">
            <v>46000</v>
          </cell>
          <cell r="V870" t="str">
            <v>SMP NEGERI 02</v>
          </cell>
          <cell r="W870" t="str">
            <v>0010301418092</v>
          </cell>
          <cell r="X870" t="str">
            <v>6303042004920007</v>
          </cell>
          <cell r="Y870" t="str">
            <v>922171897732000</v>
          </cell>
          <cell r="Z870" t="str">
            <v>SMP-02</v>
          </cell>
          <cell r="AA870" t="str">
            <v>0752770671130082</v>
          </cell>
          <cell r="AC870">
            <v>11500</v>
          </cell>
          <cell r="AD870">
            <v>0</v>
          </cell>
        </row>
        <row r="871">
          <cell r="A871" t="str">
            <v>199512122022212005</v>
          </cell>
          <cell r="B871" t="str">
            <v>DESSY ET LAURA ANDINA, S.Pd</v>
          </cell>
          <cell r="C871">
            <v>1</v>
          </cell>
          <cell r="D871">
            <v>0</v>
          </cell>
          <cell r="E871">
            <v>2966500</v>
          </cell>
          <cell r="F871">
            <v>296650</v>
          </cell>
          <cell r="G871">
            <v>0</v>
          </cell>
          <cell r="H871">
            <v>185000</v>
          </cell>
          <cell r="I871">
            <v>3448150</v>
          </cell>
          <cell r="J871">
            <v>0</v>
          </cell>
          <cell r="K871">
            <v>900000</v>
          </cell>
          <cell r="M871">
            <v>250000</v>
          </cell>
          <cell r="N871">
            <v>1150000</v>
          </cell>
          <cell r="O871">
            <v>4598150</v>
          </cell>
          <cell r="P871">
            <v>45982</v>
          </cell>
          <cell r="Q871">
            <v>183928</v>
          </cell>
          <cell r="R871">
            <v>34482</v>
          </cell>
          <cell r="S871">
            <v>137928</v>
          </cell>
          <cell r="T871">
            <v>11500</v>
          </cell>
          <cell r="U871">
            <v>46000</v>
          </cell>
          <cell r="V871" t="str">
            <v>SMP NEGERI 02</v>
          </cell>
          <cell r="W871" t="str">
            <v>0010301424796</v>
          </cell>
          <cell r="X871" t="str">
            <v>6371055212950003</v>
          </cell>
          <cell r="Y871" t="str">
            <v>927875617731000</v>
          </cell>
          <cell r="Z871" t="str">
            <v>SMP-02</v>
          </cell>
          <cell r="AA871" t="str">
            <v>1544773674130013</v>
          </cell>
          <cell r="AC871">
            <v>11500</v>
          </cell>
          <cell r="AD871">
            <v>0</v>
          </cell>
        </row>
        <row r="872">
          <cell r="A872" t="str">
            <v>199705112022211003</v>
          </cell>
          <cell r="B872" t="str">
            <v>REYNALDI CAKRA BUANA, S.Pd</v>
          </cell>
          <cell r="C872">
            <v>0</v>
          </cell>
          <cell r="D872">
            <v>0</v>
          </cell>
          <cell r="E872">
            <v>2966500</v>
          </cell>
          <cell r="F872">
            <v>0</v>
          </cell>
          <cell r="G872">
            <v>0</v>
          </cell>
          <cell r="H872">
            <v>185000</v>
          </cell>
          <cell r="I872">
            <v>3151500</v>
          </cell>
          <cell r="J872">
            <v>0</v>
          </cell>
          <cell r="K872">
            <v>900000</v>
          </cell>
          <cell r="M872">
            <v>250000</v>
          </cell>
          <cell r="N872">
            <v>1150000</v>
          </cell>
          <cell r="O872">
            <v>4301500</v>
          </cell>
          <cell r="P872">
            <v>43015</v>
          </cell>
          <cell r="Q872">
            <v>172060</v>
          </cell>
          <cell r="R872">
            <v>31515</v>
          </cell>
          <cell r="S872">
            <v>126060</v>
          </cell>
          <cell r="T872">
            <v>11500</v>
          </cell>
          <cell r="U872">
            <v>46000</v>
          </cell>
          <cell r="V872" t="str">
            <v>SMP NEGERI 02</v>
          </cell>
          <cell r="W872" t="str">
            <v>3200514377</v>
          </cell>
          <cell r="X872" t="str">
            <v>6371031105970007</v>
          </cell>
          <cell r="Y872" t="str">
            <v>632962411731000</v>
          </cell>
          <cell r="Z872" t="str">
            <v>SMP-02</v>
          </cell>
          <cell r="AA872" t="str">
            <v>7843775676130072</v>
          </cell>
          <cell r="AC872">
            <v>11500</v>
          </cell>
          <cell r="AD872">
            <v>0</v>
          </cell>
        </row>
        <row r="873">
          <cell r="A873" t="str">
            <v>199709092022212011</v>
          </cell>
          <cell r="B873" t="str">
            <v>HAMDIAH, S.Pd.</v>
          </cell>
          <cell r="C873">
            <v>1</v>
          </cell>
          <cell r="D873">
            <v>1</v>
          </cell>
          <cell r="E873">
            <v>2966500</v>
          </cell>
          <cell r="F873">
            <v>355980</v>
          </cell>
          <cell r="G873">
            <v>0</v>
          </cell>
          <cell r="H873">
            <v>185000</v>
          </cell>
          <cell r="I873">
            <v>3507480</v>
          </cell>
          <cell r="J873">
            <v>0</v>
          </cell>
          <cell r="K873">
            <v>900000</v>
          </cell>
          <cell r="M873">
            <v>250000</v>
          </cell>
          <cell r="N873">
            <v>1150000</v>
          </cell>
          <cell r="O873">
            <v>4657480</v>
          </cell>
          <cell r="P873">
            <v>46575</v>
          </cell>
          <cell r="Q873">
            <v>186300</v>
          </cell>
          <cell r="R873">
            <v>35075</v>
          </cell>
          <cell r="S873">
            <v>140300</v>
          </cell>
          <cell r="T873">
            <v>11500</v>
          </cell>
          <cell r="U873">
            <v>46000</v>
          </cell>
          <cell r="V873" t="str">
            <v>SMP NEGERI 02</v>
          </cell>
          <cell r="W873" t="str">
            <v>3200581791</v>
          </cell>
          <cell r="X873" t="str">
            <v>3578284909970001</v>
          </cell>
          <cell r="Y873" t="str">
            <v>633947437731000</v>
          </cell>
          <cell r="Z873" t="str">
            <v>SMP-02</v>
          </cell>
          <cell r="AA873" t="str">
            <v>9241775676230073</v>
          </cell>
          <cell r="AC873">
            <v>11500</v>
          </cell>
          <cell r="AD873">
            <v>0</v>
          </cell>
        </row>
        <row r="874">
          <cell r="A874" t="str">
            <v>199306272022211003</v>
          </cell>
          <cell r="B874" t="str">
            <v>REDHA A RACHMAN, S.Pd</v>
          </cell>
          <cell r="C874">
            <v>0</v>
          </cell>
          <cell r="D874">
            <v>0</v>
          </cell>
          <cell r="E874">
            <v>2966500</v>
          </cell>
          <cell r="F874">
            <v>0</v>
          </cell>
          <cell r="G874">
            <v>0</v>
          </cell>
          <cell r="H874">
            <v>185000</v>
          </cell>
          <cell r="I874">
            <v>3151500</v>
          </cell>
          <cell r="J874">
            <v>0</v>
          </cell>
          <cell r="K874">
            <v>900000</v>
          </cell>
          <cell r="M874">
            <v>250000</v>
          </cell>
          <cell r="N874">
            <v>1150000</v>
          </cell>
          <cell r="O874">
            <v>4301500</v>
          </cell>
          <cell r="P874">
            <v>43015</v>
          </cell>
          <cell r="Q874">
            <v>172060</v>
          </cell>
          <cell r="R874">
            <v>31515</v>
          </cell>
          <cell r="S874">
            <v>126060</v>
          </cell>
          <cell r="T874">
            <v>11500</v>
          </cell>
          <cell r="U874">
            <v>46000</v>
          </cell>
          <cell r="V874" t="str">
            <v>SMP NEGERI 03</v>
          </cell>
          <cell r="W874" t="str">
            <v>3200581732</v>
          </cell>
          <cell r="X874" t="str">
            <v>6301052706930001</v>
          </cell>
          <cell r="Y874" t="str">
            <v>764196150732000</v>
          </cell>
          <cell r="Z874" t="str">
            <v>SMP-03</v>
          </cell>
          <cell r="AA874" t="str">
            <v>3959771672130192</v>
          </cell>
          <cell r="AC874">
            <v>11500</v>
          </cell>
          <cell r="AD874">
            <v>0</v>
          </cell>
        </row>
        <row r="875">
          <cell r="A875" t="str">
            <v>199712222022212002</v>
          </cell>
          <cell r="B875" t="str">
            <v>DESTY RUSIANA HUTAMI, S.Pd</v>
          </cell>
          <cell r="C875">
            <v>1</v>
          </cell>
          <cell r="D875">
            <v>1</v>
          </cell>
          <cell r="E875">
            <v>2966500</v>
          </cell>
          <cell r="F875">
            <v>355980</v>
          </cell>
          <cell r="G875">
            <v>0</v>
          </cell>
          <cell r="H875">
            <v>185000</v>
          </cell>
          <cell r="I875">
            <v>3507480</v>
          </cell>
          <cell r="J875">
            <v>0</v>
          </cell>
          <cell r="K875">
            <v>900000</v>
          </cell>
          <cell r="M875">
            <v>250000</v>
          </cell>
          <cell r="N875">
            <v>1150000</v>
          </cell>
          <cell r="O875">
            <v>4657480</v>
          </cell>
          <cell r="P875">
            <v>46575</v>
          </cell>
          <cell r="Q875">
            <v>186300</v>
          </cell>
          <cell r="R875">
            <v>35075</v>
          </cell>
          <cell r="S875">
            <v>140300</v>
          </cell>
          <cell r="T875">
            <v>11500</v>
          </cell>
          <cell r="U875">
            <v>46000</v>
          </cell>
          <cell r="V875" t="str">
            <v>SMP NEGERI 03</v>
          </cell>
          <cell r="W875" t="str">
            <v>3200582097</v>
          </cell>
          <cell r="X875" t="str">
            <v>6371036212970009</v>
          </cell>
          <cell r="Y875" t="str">
            <v>639291319731000</v>
          </cell>
          <cell r="Z875" t="str">
            <v>SMP-03</v>
          </cell>
          <cell r="AA875" t="str">
            <v>6554775676230023</v>
          </cell>
          <cell r="AC875">
            <v>11500</v>
          </cell>
          <cell r="AD875">
            <v>0</v>
          </cell>
        </row>
        <row r="876">
          <cell r="A876" t="str">
            <v>197505152022212006</v>
          </cell>
          <cell r="B876" t="str">
            <v>MUSRIATI, S.Pd</v>
          </cell>
          <cell r="C876">
            <v>1</v>
          </cell>
          <cell r="D876">
            <v>2</v>
          </cell>
          <cell r="E876">
            <v>2966500</v>
          </cell>
          <cell r="F876">
            <v>415310</v>
          </cell>
          <cell r="G876">
            <v>0</v>
          </cell>
          <cell r="H876">
            <v>185000</v>
          </cell>
          <cell r="I876">
            <v>3566810</v>
          </cell>
          <cell r="J876">
            <v>0</v>
          </cell>
          <cell r="K876">
            <v>900000</v>
          </cell>
          <cell r="M876">
            <v>250000</v>
          </cell>
          <cell r="N876">
            <v>1150000</v>
          </cell>
          <cell r="O876">
            <v>4716810</v>
          </cell>
          <cell r="P876">
            <v>47168</v>
          </cell>
          <cell r="Q876">
            <v>188672</v>
          </cell>
          <cell r="R876">
            <v>35668</v>
          </cell>
          <cell r="S876">
            <v>142672</v>
          </cell>
          <cell r="T876">
            <v>11500</v>
          </cell>
          <cell r="U876">
            <v>46000</v>
          </cell>
          <cell r="V876" t="str">
            <v>SMP NEGERI 04</v>
          </cell>
          <cell r="W876" t="str">
            <v>0010301181885</v>
          </cell>
          <cell r="X876" t="str">
            <v>6371035505750006</v>
          </cell>
          <cell r="Y876" t="str">
            <v>922251095731000</v>
          </cell>
          <cell r="Z876" t="str">
            <v>SMP-04</v>
          </cell>
          <cell r="AA876" t="str">
            <v>4847753656300032</v>
          </cell>
          <cell r="AC876">
            <v>11500</v>
          </cell>
          <cell r="AD876">
            <v>0</v>
          </cell>
        </row>
        <row r="877">
          <cell r="A877" t="str">
            <v>197906262022211004</v>
          </cell>
          <cell r="B877" t="str">
            <v>ALFIAN NOOR, S.Kom</v>
          </cell>
          <cell r="C877">
            <v>1</v>
          </cell>
          <cell r="D877">
            <v>2</v>
          </cell>
          <cell r="E877">
            <v>2966500</v>
          </cell>
          <cell r="F877">
            <v>415310</v>
          </cell>
          <cell r="G877">
            <v>0</v>
          </cell>
          <cell r="H877">
            <v>185000</v>
          </cell>
          <cell r="I877">
            <v>3566810</v>
          </cell>
          <cell r="J877">
            <v>0</v>
          </cell>
          <cell r="K877">
            <v>400000</v>
          </cell>
          <cell r="L877">
            <v>2966500</v>
          </cell>
          <cell r="N877">
            <v>3366500</v>
          </cell>
          <cell r="O877">
            <v>6933310</v>
          </cell>
          <cell r="P877">
            <v>69333</v>
          </cell>
          <cell r="Q877">
            <v>277332</v>
          </cell>
          <cell r="R877">
            <v>35668</v>
          </cell>
          <cell r="S877">
            <v>142672</v>
          </cell>
          <cell r="T877">
            <v>33665</v>
          </cell>
          <cell r="U877">
            <v>134660</v>
          </cell>
          <cell r="V877" t="str">
            <v>SMP NEGERI 04</v>
          </cell>
          <cell r="W877" t="str">
            <v>3200531603</v>
          </cell>
          <cell r="X877" t="str">
            <v>6371032606790006</v>
          </cell>
          <cell r="Y877" t="str">
            <v>163018583731000</v>
          </cell>
          <cell r="Z877" t="str">
            <v>SMP-04</v>
          </cell>
          <cell r="AA877" t="str">
            <v>8958757660200012</v>
          </cell>
          <cell r="AC877">
            <v>33665</v>
          </cell>
          <cell r="AD877">
            <v>0</v>
          </cell>
        </row>
        <row r="878">
          <cell r="A878" t="str">
            <v>198207142022211004</v>
          </cell>
          <cell r="B878" t="str">
            <v>HERU HARYANTO, S.Pd</v>
          </cell>
          <cell r="C878">
            <v>1</v>
          </cell>
          <cell r="D878">
            <v>2</v>
          </cell>
          <cell r="E878">
            <v>2966500</v>
          </cell>
          <cell r="F878">
            <v>415310</v>
          </cell>
          <cell r="G878">
            <v>0</v>
          </cell>
          <cell r="H878">
            <v>185000</v>
          </cell>
          <cell r="I878">
            <v>3566810</v>
          </cell>
          <cell r="J878">
            <v>0</v>
          </cell>
          <cell r="K878">
            <v>900000</v>
          </cell>
          <cell r="M878">
            <v>250000</v>
          </cell>
          <cell r="N878">
            <v>1150000</v>
          </cell>
          <cell r="O878">
            <v>4716810</v>
          </cell>
          <cell r="P878">
            <v>47168</v>
          </cell>
          <cell r="Q878">
            <v>188672</v>
          </cell>
          <cell r="R878">
            <v>35668</v>
          </cell>
          <cell r="S878">
            <v>142672</v>
          </cell>
          <cell r="T878">
            <v>11500</v>
          </cell>
          <cell r="U878">
            <v>46000</v>
          </cell>
          <cell r="V878" t="str">
            <v>SMP NEGERI 04</v>
          </cell>
          <cell r="W878" t="str">
            <v>0010301161859</v>
          </cell>
          <cell r="X878" t="str">
            <v>6301011407820003</v>
          </cell>
          <cell r="Y878" t="str">
            <v>167174689732000</v>
          </cell>
          <cell r="Z878" t="str">
            <v>SMP-04</v>
          </cell>
          <cell r="AA878" t="str">
            <v>5046760661130213</v>
          </cell>
          <cell r="AC878">
            <v>11500</v>
          </cell>
          <cell r="AD878">
            <v>0</v>
          </cell>
        </row>
        <row r="879">
          <cell r="A879" t="str">
            <v>199101182022212004</v>
          </cell>
          <cell r="B879" t="str">
            <v>DHELIA AZIZAH RENATAMI, S.KG</v>
          </cell>
          <cell r="C879">
            <v>0</v>
          </cell>
          <cell r="D879">
            <v>0</v>
          </cell>
          <cell r="E879">
            <v>2966500</v>
          </cell>
          <cell r="F879">
            <v>0</v>
          </cell>
          <cell r="G879">
            <v>0</v>
          </cell>
          <cell r="H879">
            <v>185000</v>
          </cell>
          <cell r="I879">
            <v>3151500</v>
          </cell>
          <cell r="J879">
            <v>0</v>
          </cell>
          <cell r="K879">
            <v>900000</v>
          </cell>
          <cell r="M879">
            <v>250000</v>
          </cell>
          <cell r="N879">
            <v>1150000</v>
          </cell>
          <cell r="O879">
            <v>4301500</v>
          </cell>
          <cell r="P879">
            <v>43015</v>
          </cell>
          <cell r="Q879">
            <v>172060</v>
          </cell>
          <cell r="R879">
            <v>31515</v>
          </cell>
          <cell r="S879">
            <v>126060</v>
          </cell>
          <cell r="T879">
            <v>11500</v>
          </cell>
          <cell r="U879">
            <v>46000</v>
          </cell>
          <cell r="V879" t="str">
            <v>SMP NEGERI 04</v>
          </cell>
          <cell r="W879" t="str">
            <v>3200581837</v>
          </cell>
          <cell r="X879" t="str">
            <v>6371035801910003</v>
          </cell>
          <cell r="Y879" t="str">
            <v>650261050731000</v>
          </cell>
          <cell r="Z879" t="str">
            <v>SMP-04</v>
          </cell>
          <cell r="AA879" t="str">
            <v>8450769670230202</v>
          </cell>
          <cell r="AC879">
            <v>11500</v>
          </cell>
          <cell r="AD879">
            <v>0</v>
          </cell>
        </row>
        <row r="880">
          <cell r="A880" t="str">
            <v>199611202022212005</v>
          </cell>
          <cell r="B880" t="str">
            <v>NURHIDAYANTI, S.Pd</v>
          </cell>
          <cell r="C880">
            <v>0</v>
          </cell>
          <cell r="D880">
            <v>0</v>
          </cell>
          <cell r="E880">
            <v>2966500</v>
          </cell>
          <cell r="F880">
            <v>0</v>
          </cell>
          <cell r="G880">
            <v>0</v>
          </cell>
          <cell r="H880">
            <v>185000</v>
          </cell>
          <cell r="I880">
            <v>3151500</v>
          </cell>
          <cell r="J880">
            <v>0</v>
          </cell>
          <cell r="K880">
            <v>900000</v>
          </cell>
          <cell r="M880">
            <v>250000</v>
          </cell>
          <cell r="N880">
            <v>1150000</v>
          </cell>
          <cell r="O880">
            <v>4301500</v>
          </cell>
          <cell r="P880">
            <v>43015</v>
          </cell>
          <cell r="Q880">
            <v>172060</v>
          </cell>
          <cell r="R880">
            <v>31515</v>
          </cell>
          <cell r="S880">
            <v>126060</v>
          </cell>
          <cell r="T880">
            <v>11500</v>
          </cell>
          <cell r="U880">
            <v>46000</v>
          </cell>
          <cell r="V880" t="str">
            <v>SMP NEGERI 04</v>
          </cell>
          <cell r="W880" t="str">
            <v>3200531654</v>
          </cell>
          <cell r="X880" t="str">
            <v>6371046011960003</v>
          </cell>
          <cell r="Y880" t="str">
            <v>413051210731000</v>
          </cell>
          <cell r="Z880" t="str">
            <v>SMP-04</v>
          </cell>
          <cell r="AA880" t="str">
            <v>6452774675230073</v>
          </cell>
          <cell r="AC880">
            <v>11500</v>
          </cell>
          <cell r="AD880">
            <v>0</v>
          </cell>
        </row>
        <row r="881">
          <cell r="A881" t="str">
            <v>198107272022211005</v>
          </cell>
          <cell r="B881" t="str">
            <v>M. FAUZI, S.Pd</v>
          </cell>
          <cell r="C881">
            <v>1</v>
          </cell>
          <cell r="D881">
            <v>2</v>
          </cell>
          <cell r="E881">
            <v>2966500</v>
          </cell>
          <cell r="F881">
            <v>415310</v>
          </cell>
          <cell r="G881">
            <v>0</v>
          </cell>
          <cell r="H881">
            <v>185000</v>
          </cell>
          <cell r="I881">
            <v>3566810</v>
          </cell>
          <cell r="J881">
            <v>0</v>
          </cell>
          <cell r="K881">
            <v>900000</v>
          </cell>
          <cell r="M881">
            <v>250000</v>
          </cell>
          <cell r="N881">
            <v>1150000</v>
          </cell>
          <cell r="O881">
            <v>4716810</v>
          </cell>
          <cell r="P881">
            <v>47168</v>
          </cell>
          <cell r="Q881">
            <v>188672</v>
          </cell>
          <cell r="R881">
            <v>35668</v>
          </cell>
          <cell r="S881">
            <v>142672</v>
          </cell>
          <cell r="T881">
            <v>11500</v>
          </cell>
          <cell r="U881">
            <v>46000</v>
          </cell>
          <cell r="V881" t="str">
            <v>SMP NEGERI 05</v>
          </cell>
          <cell r="W881" t="str">
            <v>0010301441272</v>
          </cell>
          <cell r="X881" t="str">
            <v>6371032707810009</v>
          </cell>
          <cell r="Y881" t="str">
            <v>163019326731000</v>
          </cell>
          <cell r="Z881" t="str">
            <v>SMP-05</v>
          </cell>
          <cell r="AA881" t="str">
            <v>3059759661200033</v>
          </cell>
          <cell r="AC881">
            <v>11500</v>
          </cell>
          <cell r="AD881">
            <v>0</v>
          </cell>
        </row>
        <row r="882">
          <cell r="A882" t="str">
            <v>198202192022211007</v>
          </cell>
          <cell r="B882" t="str">
            <v>EDDE WIBOWO, S.Pd</v>
          </cell>
          <cell r="C882">
            <v>1</v>
          </cell>
          <cell r="D882">
            <v>2</v>
          </cell>
          <cell r="E882">
            <v>2966500</v>
          </cell>
          <cell r="F882">
            <v>415310</v>
          </cell>
          <cell r="G882">
            <v>0</v>
          </cell>
          <cell r="H882">
            <v>185000</v>
          </cell>
          <cell r="I882">
            <v>3566810</v>
          </cell>
          <cell r="J882">
            <v>0</v>
          </cell>
          <cell r="K882">
            <v>900000</v>
          </cell>
          <cell r="M882">
            <v>250000</v>
          </cell>
          <cell r="N882">
            <v>1150000</v>
          </cell>
          <cell r="O882">
            <v>4716810</v>
          </cell>
          <cell r="P882">
            <v>47168</v>
          </cell>
          <cell r="Q882">
            <v>188672</v>
          </cell>
          <cell r="R882">
            <v>35668</v>
          </cell>
          <cell r="S882">
            <v>142672</v>
          </cell>
          <cell r="T882">
            <v>11500</v>
          </cell>
          <cell r="U882">
            <v>46000</v>
          </cell>
          <cell r="V882" t="str">
            <v>SMP NEGERI 05</v>
          </cell>
          <cell r="W882" t="str">
            <v>0010301364772</v>
          </cell>
          <cell r="X882" t="str">
            <v>6371041902820011</v>
          </cell>
          <cell r="Y882" t="str">
            <v>844753137731000</v>
          </cell>
          <cell r="Z882" t="str">
            <v>SMP-05</v>
          </cell>
          <cell r="AA882" t="str">
            <v>1551760661110062</v>
          </cell>
          <cell r="AC882">
            <v>11500</v>
          </cell>
          <cell r="AD882">
            <v>0</v>
          </cell>
        </row>
        <row r="883">
          <cell r="A883" t="str">
            <v>198212262022212008</v>
          </cell>
          <cell r="B883" t="str">
            <v>SUSANTI, S.Pd</v>
          </cell>
          <cell r="C883">
            <v>1</v>
          </cell>
          <cell r="D883">
            <v>2</v>
          </cell>
          <cell r="E883">
            <v>2966500</v>
          </cell>
          <cell r="F883">
            <v>415310</v>
          </cell>
          <cell r="G883">
            <v>0</v>
          </cell>
          <cell r="H883">
            <v>185000</v>
          </cell>
          <cell r="I883">
            <v>3566810</v>
          </cell>
          <cell r="J883">
            <v>0</v>
          </cell>
          <cell r="K883">
            <v>900000</v>
          </cell>
          <cell r="M883">
            <v>250000</v>
          </cell>
          <cell r="N883">
            <v>1150000</v>
          </cell>
          <cell r="O883">
            <v>4716810</v>
          </cell>
          <cell r="P883">
            <v>47168</v>
          </cell>
          <cell r="Q883">
            <v>188672</v>
          </cell>
          <cell r="R883">
            <v>35668</v>
          </cell>
          <cell r="S883">
            <v>142672</v>
          </cell>
          <cell r="T883">
            <v>11500</v>
          </cell>
          <cell r="U883">
            <v>46000</v>
          </cell>
          <cell r="V883" t="str">
            <v>SMP NEGERI 05</v>
          </cell>
          <cell r="W883" t="str">
            <v>0010301386144</v>
          </cell>
          <cell r="X883" t="str">
            <v>6371016612820004</v>
          </cell>
          <cell r="Y883" t="str">
            <v>844752063731000</v>
          </cell>
          <cell r="Z883" t="str">
            <v>SMP-05</v>
          </cell>
          <cell r="AA883" t="str">
            <v>7558760662300003</v>
          </cell>
          <cell r="AC883">
            <v>11500</v>
          </cell>
          <cell r="AD883">
            <v>0</v>
          </cell>
        </row>
        <row r="884">
          <cell r="A884" t="str">
            <v>198801292022212004</v>
          </cell>
          <cell r="B884" t="str">
            <v>DINA MARIANA, S.Pd</v>
          </cell>
          <cell r="C884">
            <v>1</v>
          </cell>
          <cell r="D884">
            <v>1</v>
          </cell>
          <cell r="E884">
            <v>2966500</v>
          </cell>
          <cell r="F884">
            <v>355980</v>
          </cell>
          <cell r="G884">
            <v>0</v>
          </cell>
          <cell r="H884">
            <v>185000</v>
          </cell>
          <cell r="I884">
            <v>3507480</v>
          </cell>
          <cell r="J884">
            <v>0</v>
          </cell>
          <cell r="K884">
            <v>900000</v>
          </cell>
          <cell r="M884">
            <v>250000</v>
          </cell>
          <cell r="N884">
            <v>1150000</v>
          </cell>
          <cell r="O884">
            <v>4657480</v>
          </cell>
          <cell r="P884">
            <v>46575</v>
          </cell>
          <cell r="Q884">
            <v>186300</v>
          </cell>
          <cell r="R884">
            <v>35075</v>
          </cell>
          <cell r="S884">
            <v>140300</v>
          </cell>
          <cell r="T884">
            <v>11500</v>
          </cell>
          <cell r="U884">
            <v>46000</v>
          </cell>
          <cell r="V884" t="str">
            <v>SMP NEGERI 05</v>
          </cell>
          <cell r="W884" t="str">
            <v>3200540343</v>
          </cell>
          <cell r="X884" t="str">
            <v>6304156901880001</v>
          </cell>
          <cell r="Y884" t="str">
            <v>651249732731000</v>
          </cell>
          <cell r="Z884" t="str">
            <v>SMP-05</v>
          </cell>
          <cell r="AA884" t="str">
            <v>7461766667230162</v>
          </cell>
          <cell r="AC884">
            <v>11500</v>
          </cell>
          <cell r="AD884">
            <v>0</v>
          </cell>
        </row>
        <row r="885">
          <cell r="A885" t="str">
            <v>199305232022212006</v>
          </cell>
          <cell r="B885" t="str">
            <v>SHELLA MEINOOR, S.Pd</v>
          </cell>
          <cell r="C885">
            <v>0</v>
          </cell>
          <cell r="D885">
            <v>1</v>
          </cell>
          <cell r="E885">
            <v>2966500</v>
          </cell>
          <cell r="F885">
            <v>59330</v>
          </cell>
          <cell r="G885">
            <v>0</v>
          </cell>
          <cell r="H885">
            <v>185000</v>
          </cell>
          <cell r="I885">
            <v>3210830</v>
          </cell>
          <cell r="J885">
            <v>0</v>
          </cell>
          <cell r="K885">
            <v>900000</v>
          </cell>
          <cell r="M885">
            <v>250000</v>
          </cell>
          <cell r="N885">
            <v>1150000</v>
          </cell>
          <cell r="O885">
            <v>4360830</v>
          </cell>
          <cell r="P885">
            <v>43608</v>
          </cell>
          <cell r="Q885">
            <v>174432</v>
          </cell>
          <cell r="R885">
            <v>32108</v>
          </cell>
          <cell r="S885">
            <v>128432</v>
          </cell>
          <cell r="T885">
            <v>11500</v>
          </cell>
          <cell r="U885">
            <v>46000</v>
          </cell>
          <cell r="V885" t="str">
            <v>SMP NEGERI 05</v>
          </cell>
          <cell r="W885" t="str">
            <v>3200542028</v>
          </cell>
          <cell r="X885" t="str">
            <v>6307026305930003</v>
          </cell>
          <cell r="Y885" t="str">
            <v>637624081731000</v>
          </cell>
          <cell r="Z885" t="str">
            <v>SMP-05</v>
          </cell>
          <cell r="AA885" t="str">
            <v>4855771672230172</v>
          </cell>
          <cell r="AC885">
            <v>11500</v>
          </cell>
          <cell r="AD885">
            <v>0</v>
          </cell>
        </row>
        <row r="886">
          <cell r="A886" t="str">
            <v>199501252022212006</v>
          </cell>
          <cell r="B886" t="str">
            <v>ENDAH KARTIKO SARI, S.Pd</v>
          </cell>
          <cell r="C886">
            <v>1</v>
          </cell>
          <cell r="D886">
            <v>1</v>
          </cell>
          <cell r="E886">
            <v>2966500</v>
          </cell>
          <cell r="F886">
            <v>355980</v>
          </cell>
          <cell r="G886">
            <v>0</v>
          </cell>
          <cell r="H886">
            <v>185000</v>
          </cell>
          <cell r="I886">
            <v>3507480</v>
          </cell>
          <cell r="J886">
            <v>0</v>
          </cell>
          <cell r="K886">
            <v>900000</v>
          </cell>
          <cell r="M886">
            <v>250000</v>
          </cell>
          <cell r="N886">
            <v>1150000</v>
          </cell>
          <cell r="O886">
            <v>4657480</v>
          </cell>
          <cell r="P886">
            <v>46575</v>
          </cell>
          <cell r="Q886">
            <v>186300</v>
          </cell>
          <cell r="R886">
            <v>35075</v>
          </cell>
          <cell r="S886">
            <v>140300</v>
          </cell>
          <cell r="T886">
            <v>11500</v>
          </cell>
          <cell r="U886">
            <v>46000</v>
          </cell>
          <cell r="V886" t="str">
            <v>SMP NEGERI 05</v>
          </cell>
          <cell r="W886" t="str">
            <v>0010301471686</v>
          </cell>
          <cell r="X886" t="str">
            <v>6371046501950004</v>
          </cell>
          <cell r="Y886" t="str">
            <v>909613416731000</v>
          </cell>
          <cell r="Z886" t="str">
            <v>SMP-05</v>
          </cell>
          <cell r="AA886" t="str">
            <v>9457773674230132</v>
          </cell>
          <cell r="AC886">
            <v>11500</v>
          </cell>
          <cell r="AD886">
            <v>0</v>
          </cell>
        </row>
        <row r="887">
          <cell r="A887" t="str">
            <v>199502112022212007</v>
          </cell>
          <cell r="B887" t="str">
            <v>NORDINA FEBRINA, S.Pd</v>
          </cell>
          <cell r="C887">
            <v>0</v>
          </cell>
          <cell r="D887">
            <v>0</v>
          </cell>
          <cell r="E887">
            <v>2966500</v>
          </cell>
          <cell r="F887">
            <v>0</v>
          </cell>
          <cell r="G887">
            <v>0</v>
          </cell>
          <cell r="H887">
            <v>185000</v>
          </cell>
          <cell r="I887">
            <v>3151500</v>
          </cell>
          <cell r="J887">
            <v>0</v>
          </cell>
          <cell r="K887">
            <v>900000</v>
          </cell>
          <cell r="M887">
            <v>250000</v>
          </cell>
          <cell r="N887">
            <v>1150000</v>
          </cell>
          <cell r="O887">
            <v>4301500</v>
          </cell>
          <cell r="P887">
            <v>43015</v>
          </cell>
          <cell r="Q887">
            <v>172060</v>
          </cell>
          <cell r="R887">
            <v>31515</v>
          </cell>
          <cell r="S887">
            <v>126060</v>
          </cell>
          <cell r="T887">
            <v>11500</v>
          </cell>
          <cell r="U887">
            <v>46000</v>
          </cell>
          <cell r="V887" t="str">
            <v>SMP NEGERI 05</v>
          </cell>
          <cell r="W887" t="str">
            <v>0170301054287</v>
          </cell>
          <cell r="X887" t="str">
            <v>6371015102950003</v>
          </cell>
          <cell r="Y887" t="str">
            <v>934000563731000</v>
          </cell>
          <cell r="Z887" t="str">
            <v>SMP-05</v>
          </cell>
          <cell r="AA887" t="str">
            <v>6543773674130022</v>
          </cell>
          <cell r="AC887">
            <v>11500</v>
          </cell>
          <cell r="AD887">
            <v>0</v>
          </cell>
        </row>
        <row r="888">
          <cell r="A888" t="str">
            <v>199502172022212005</v>
          </cell>
          <cell r="B888" t="str">
            <v>NADIYATUL MUKARROMAH, S.Pd</v>
          </cell>
          <cell r="C888">
            <v>0</v>
          </cell>
          <cell r="D888">
            <v>0</v>
          </cell>
          <cell r="E888">
            <v>2966500</v>
          </cell>
          <cell r="F888">
            <v>0</v>
          </cell>
          <cell r="G888">
            <v>0</v>
          </cell>
          <cell r="H888">
            <v>185000</v>
          </cell>
          <cell r="I888">
            <v>3151500</v>
          </cell>
          <cell r="J888">
            <v>0</v>
          </cell>
          <cell r="K888">
            <v>900000</v>
          </cell>
          <cell r="M888">
            <v>250000</v>
          </cell>
          <cell r="N888">
            <v>1150000</v>
          </cell>
          <cell r="O888">
            <v>4301500</v>
          </cell>
          <cell r="P888">
            <v>43015</v>
          </cell>
          <cell r="Q888">
            <v>172060</v>
          </cell>
          <cell r="R888">
            <v>31515</v>
          </cell>
          <cell r="S888">
            <v>126060</v>
          </cell>
          <cell r="T888">
            <v>11500</v>
          </cell>
          <cell r="U888">
            <v>46000</v>
          </cell>
          <cell r="V888" t="str">
            <v>SMP NEGERI 05</v>
          </cell>
          <cell r="W888" t="str">
            <v>0320301022533</v>
          </cell>
          <cell r="X888" t="str">
            <v>6371025702950006</v>
          </cell>
          <cell r="Y888" t="str">
            <v>412560054736000</v>
          </cell>
          <cell r="Z888" t="str">
            <v>SMP-05</v>
          </cell>
          <cell r="AA888" t="str">
            <v>9549773674130052</v>
          </cell>
          <cell r="AC888">
            <v>11500</v>
          </cell>
          <cell r="AD888">
            <v>0</v>
          </cell>
        </row>
        <row r="889">
          <cell r="A889" t="str">
            <v>197112142022212001</v>
          </cell>
          <cell r="B889" t="str">
            <v>HAIRUN NISA, SH</v>
          </cell>
          <cell r="C889">
            <v>1</v>
          </cell>
          <cell r="D889">
            <v>1</v>
          </cell>
          <cell r="E889">
            <v>2966500</v>
          </cell>
          <cell r="F889">
            <v>355980</v>
          </cell>
          <cell r="G889">
            <v>0</v>
          </cell>
          <cell r="H889">
            <v>185000</v>
          </cell>
          <cell r="I889">
            <v>3507480</v>
          </cell>
          <cell r="J889">
            <v>0</v>
          </cell>
          <cell r="K889">
            <v>400000</v>
          </cell>
          <cell r="L889">
            <v>2966500</v>
          </cell>
          <cell r="N889">
            <v>3366500</v>
          </cell>
          <cell r="O889">
            <v>6873980</v>
          </cell>
          <cell r="P889">
            <v>68740</v>
          </cell>
          <cell r="Q889">
            <v>274960</v>
          </cell>
          <cell r="R889">
            <v>35075</v>
          </cell>
          <cell r="S889">
            <v>140300</v>
          </cell>
          <cell r="T889">
            <v>33665</v>
          </cell>
          <cell r="U889">
            <v>134660</v>
          </cell>
          <cell r="V889" t="str">
            <v>SMP NEGERI 06</v>
          </cell>
          <cell r="W889" t="str">
            <v>0010301117980</v>
          </cell>
          <cell r="X889" t="str">
            <v>6371025412710003</v>
          </cell>
          <cell r="Y889" t="str">
            <v>167321892731000</v>
          </cell>
          <cell r="Z889" t="str">
            <v>SMP-06</v>
          </cell>
          <cell r="AA889" t="str">
            <v>9546749650300003</v>
          </cell>
          <cell r="AC889">
            <v>33665</v>
          </cell>
          <cell r="AD889">
            <v>0</v>
          </cell>
        </row>
        <row r="890">
          <cell r="A890" t="str">
            <v>197609112022212007</v>
          </cell>
          <cell r="B890" t="str">
            <v>IDA RAKHMAYANTI NOOR'ID, S.Pd</v>
          </cell>
          <cell r="C890">
            <v>1</v>
          </cell>
          <cell r="D890">
            <v>0</v>
          </cell>
          <cell r="E890">
            <v>2966500</v>
          </cell>
          <cell r="F890">
            <v>296650</v>
          </cell>
          <cell r="G890">
            <v>0</v>
          </cell>
          <cell r="H890">
            <v>185000</v>
          </cell>
          <cell r="I890">
            <v>3448150</v>
          </cell>
          <cell r="J890">
            <v>0</v>
          </cell>
          <cell r="K890">
            <v>400000</v>
          </cell>
          <cell r="L890">
            <v>2966500</v>
          </cell>
          <cell r="N890">
            <v>3366500</v>
          </cell>
          <cell r="O890">
            <v>6814650</v>
          </cell>
          <cell r="P890">
            <v>68147</v>
          </cell>
          <cell r="Q890">
            <v>272588</v>
          </cell>
          <cell r="R890">
            <v>34482</v>
          </cell>
          <cell r="S890">
            <v>137928</v>
          </cell>
          <cell r="T890">
            <v>33665</v>
          </cell>
          <cell r="U890">
            <v>134660</v>
          </cell>
          <cell r="V890" t="str">
            <v>SMP NEGERI 06</v>
          </cell>
          <cell r="W890" t="str">
            <v>0010301418697</v>
          </cell>
          <cell r="X890" t="str">
            <v>6371045109760005</v>
          </cell>
          <cell r="Y890" t="str">
            <v>844785022731000</v>
          </cell>
          <cell r="Z890" t="str">
            <v>SMP-06</v>
          </cell>
          <cell r="AA890" t="str">
            <v>2243754655130113</v>
          </cell>
          <cell r="AC890">
            <v>33665</v>
          </cell>
          <cell r="AD890">
            <v>0</v>
          </cell>
        </row>
        <row r="891">
          <cell r="A891" t="str">
            <v>198411252022211006</v>
          </cell>
          <cell r="B891" t="str">
            <v>GT. MUHAMMAD IRWANSYAH, S. Pd</v>
          </cell>
          <cell r="C891">
            <v>1</v>
          </cell>
          <cell r="D891">
            <v>2</v>
          </cell>
          <cell r="E891">
            <v>2966500</v>
          </cell>
          <cell r="F891">
            <v>415310</v>
          </cell>
          <cell r="G891">
            <v>0</v>
          </cell>
          <cell r="H891">
            <v>185000</v>
          </cell>
          <cell r="I891">
            <v>3566810</v>
          </cell>
          <cell r="J891">
            <v>0</v>
          </cell>
          <cell r="K891">
            <v>900000</v>
          </cell>
          <cell r="M891">
            <v>250000</v>
          </cell>
          <cell r="N891">
            <v>1150000</v>
          </cell>
          <cell r="O891">
            <v>4716810</v>
          </cell>
          <cell r="P891">
            <v>47168</v>
          </cell>
          <cell r="Q891">
            <v>188672</v>
          </cell>
          <cell r="R891">
            <v>35668</v>
          </cell>
          <cell r="S891">
            <v>142672</v>
          </cell>
          <cell r="T891">
            <v>11500</v>
          </cell>
          <cell r="U891">
            <v>46000</v>
          </cell>
          <cell r="V891" t="str">
            <v>SMP NEGERI 06</v>
          </cell>
          <cell r="W891" t="str">
            <v>0160301058523</v>
          </cell>
          <cell r="X891" t="str">
            <v>6371042511840005</v>
          </cell>
          <cell r="Y891" t="str">
            <v>923497333731000</v>
          </cell>
          <cell r="Z891" t="str">
            <v>SMP-06</v>
          </cell>
          <cell r="AA891" t="str">
            <v>3457762663130153</v>
          </cell>
          <cell r="AC891">
            <v>11500</v>
          </cell>
          <cell r="AD891">
            <v>0</v>
          </cell>
        </row>
        <row r="892">
          <cell r="A892" t="str">
            <v>198806272022212009</v>
          </cell>
          <cell r="B892" t="str">
            <v>NI'MAH, S.Pd</v>
          </cell>
          <cell r="C892">
            <v>1</v>
          </cell>
          <cell r="D892">
            <v>2</v>
          </cell>
          <cell r="E892">
            <v>2966500</v>
          </cell>
          <cell r="F892">
            <v>415310</v>
          </cell>
          <cell r="G892">
            <v>0</v>
          </cell>
          <cell r="H892">
            <v>185000</v>
          </cell>
          <cell r="I892">
            <v>3566810</v>
          </cell>
          <cell r="J892">
            <v>0</v>
          </cell>
          <cell r="K892">
            <v>400000</v>
          </cell>
          <cell r="L892">
            <v>2966500</v>
          </cell>
          <cell r="N892">
            <v>3366500</v>
          </cell>
          <cell r="O892">
            <v>6933310</v>
          </cell>
          <cell r="P892">
            <v>69333</v>
          </cell>
          <cell r="Q892">
            <v>277332</v>
          </cell>
          <cell r="R892">
            <v>35668</v>
          </cell>
          <cell r="S892">
            <v>142672</v>
          </cell>
          <cell r="T892">
            <v>33665</v>
          </cell>
          <cell r="U892">
            <v>134660</v>
          </cell>
          <cell r="V892" t="str">
            <v>SMP NEGERI 06</v>
          </cell>
          <cell r="W892" t="str">
            <v>0010301418856</v>
          </cell>
          <cell r="X892" t="str">
            <v>6304036706880001</v>
          </cell>
          <cell r="Y892" t="str">
            <v>166056275731000</v>
          </cell>
          <cell r="Z892" t="str">
            <v>SMP-06</v>
          </cell>
          <cell r="AA892" t="str">
            <v>1959766666210012</v>
          </cell>
          <cell r="AC892">
            <v>33665</v>
          </cell>
          <cell r="AD892">
            <v>0</v>
          </cell>
        </row>
        <row r="893">
          <cell r="A893" t="str">
            <v>199002222022211004</v>
          </cell>
          <cell r="B893" t="str">
            <v>IWAN HARIADI, S.Pd</v>
          </cell>
          <cell r="C893">
            <v>1</v>
          </cell>
          <cell r="D893">
            <v>2</v>
          </cell>
          <cell r="E893">
            <v>2966500</v>
          </cell>
          <cell r="F893">
            <v>415310</v>
          </cell>
          <cell r="G893">
            <v>0</v>
          </cell>
          <cell r="H893">
            <v>185000</v>
          </cell>
          <cell r="I893">
            <v>3566810</v>
          </cell>
          <cell r="J893">
            <v>0</v>
          </cell>
          <cell r="K893">
            <v>900000</v>
          </cell>
          <cell r="M893">
            <v>250000</v>
          </cell>
          <cell r="N893">
            <v>1150000</v>
          </cell>
          <cell r="O893">
            <v>4716810</v>
          </cell>
          <cell r="P893">
            <v>47168</v>
          </cell>
          <cell r="Q893">
            <v>188672</v>
          </cell>
          <cell r="R893">
            <v>35668</v>
          </cell>
          <cell r="S893">
            <v>142672</v>
          </cell>
          <cell r="T893">
            <v>11500</v>
          </cell>
          <cell r="U893">
            <v>46000</v>
          </cell>
          <cell r="V893" t="str">
            <v>SMP NEGERI 06</v>
          </cell>
          <cell r="W893" t="str">
            <v>3200582127</v>
          </cell>
          <cell r="X893" t="str">
            <v>6307032202900002</v>
          </cell>
          <cell r="Y893" t="str">
            <v>961345519731000</v>
          </cell>
          <cell r="Z893" t="str">
            <v>SMP-06</v>
          </cell>
          <cell r="AA893" t="str">
            <v>6554768669130222</v>
          </cell>
          <cell r="AC893">
            <v>11500</v>
          </cell>
          <cell r="AD893">
            <v>0</v>
          </cell>
        </row>
        <row r="894">
          <cell r="A894" t="str">
            <v>199112102022212009</v>
          </cell>
          <cell r="B894" t="str">
            <v>DESSY AMALIA, S.Pd</v>
          </cell>
          <cell r="C894">
            <v>1</v>
          </cell>
          <cell r="D894">
            <v>1</v>
          </cell>
          <cell r="E894">
            <v>2966500</v>
          </cell>
          <cell r="F894">
            <v>355980</v>
          </cell>
          <cell r="G894">
            <v>0</v>
          </cell>
          <cell r="H894">
            <v>185000</v>
          </cell>
          <cell r="I894">
            <v>3507480</v>
          </cell>
          <cell r="J894">
            <v>0</v>
          </cell>
          <cell r="K894">
            <v>900000</v>
          </cell>
          <cell r="M894">
            <v>250000</v>
          </cell>
          <cell r="N894">
            <v>1150000</v>
          </cell>
          <cell r="O894">
            <v>4657480</v>
          </cell>
          <cell r="P894">
            <v>46575</v>
          </cell>
          <cell r="Q894">
            <v>186300</v>
          </cell>
          <cell r="R894">
            <v>35075</v>
          </cell>
          <cell r="S894">
            <v>140300</v>
          </cell>
          <cell r="T894">
            <v>11500</v>
          </cell>
          <cell r="U894">
            <v>46000</v>
          </cell>
          <cell r="V894" t="str">
            <v>SMP NEGERI 06</v>
          </cell>
          <cell r="W894" t="str">
            <v>0010301418773</v>
          </cell>
          <cell r="X894" t="str">
            <v>6306055012910001</v>
          </cell>
          <cell r="Y894" t="str">
            <v>844248187731000</v>
          </cell>
          <cell r="Z894" t="str">
            <v>SMP-06</v>
          </cell>
          <cell r="AA894" t="str">
            <v>4542769671130073</v>
          </cell>
          <cell r="AC894">
            <v>11500</v>
          </cell>
          <cell r="AD894">
            <v>0</v>
          </cell>
        </row>
        <row r="895">
          <cell r="A895" t="str">
            <v>199212032022212005</v>
          </cell>
          <cell r="B895" t="str">
            <v>DESSY AMELIA, S.Pd.</v>
          </cell>
          <cell r="C895">
            <v>1</v>
          </cell>
          <cell r="D895">
            <v>2</v>
          </cell>
          <cell r="E895">
            <v>2966500</v>
          </cell>
          <cell r="F895">
            <v>415310</v>
          </cell>
          <cell r="G895">
            <v>0</v>
          </cell>
          <cell r="H895">
            <v>185000</v>
          </cell>
          <cell r="I895">
            <v>3566810</v>
          </cell>
          <cell r="J895">
            <v>0</v>
          </cell>
          <cell r="K895">
            <v>400000</v>
          </cell>
          <cell r="L895">
            <v>2966500</v>
          </cell>
          <cell r="N895">
            <v>3366500</v>
          </cell>
          <cell r="O895">
            <v>6933310</v>
          </cell>
          <cell r="P895">
            <v>69333</v>
          </cell>
          <cell r="Q895">
            <v>277332</v>
          </cell>
          <cell r="R895">
            <v>35668</v>
          </cell>
          <cell r="S895">
            <v>142672</v>
          </cell>
          <cell r="T895">
            <v>33665</v>
          </cell>
          <cell r="U895">
            <v>134660</v>
          </cell>
          <cell r="V895" t="str">
            <v>SMP NEGERI 06</v>
          </cell>
          <cell r="W895" t="str">
            <v>0010301418737</v>
          </cell>
          <cell r="X895" t="str">
            <v>6371034312920010</v>
          </cell>
          <cell r="Y895" t="str">
            <v>844749820731000</v>
          </cell>
          <cell r="Z895" t="str">
            <v>SMP-06</v>
          </cell>
          <cell r="AA895" t="str">
            <v>8535770671130023</v>
          </cell>
          <cell r="AC895">
            <v>33665</v>
          </cell>
          <cell r="AD895">
            <v>0</v>
          </cell>
        </row>
        <row r="896">
          <cell r="A896" t="str">
            <v>199401022022211001</v>
          </cell>
          <cell r="B896" t="str">
            <v>HADLIANSYAH, S. Pd</v>
          </cell>
          <cell r="C896">
            <v>1</v>
          </cell>
          <cell r="D896">
            <v>1</v>
          </cell>
          <cell r="E896">
            <v>2966500</v>
          </cell>
          <cell r="F896">
            <v>355980</v>
          </cell>
          <cell r="G896">
            <v>0</v>
          </cell>
          <cell r="H896">
            <v>185000</v>
          </cell>
          <cell r="I896">
            <v>3507480</v>
          </cell>
          <cell r="J896">
            <v>0</v>
          </cell>
          <cell r="K896">
            <v>900000</v>
          </cell>
          <cell r="M896">
            <v>250000</v>
          </cell>
          <cell r="N896">
            <v>1150000</v>
          </cell>
          <cell r="O896">
            <v>4657480</v>
          </cell>
          <cell r="P896">
            <v>46575</v>
          </cell>
          <cell r="Q896">
            <v>186300</v>
          </cell>
          <cell r="R896">
            <v>35075</v>
          </cell>
          <cell r="S896">
            <v>140300</v>
          </cell>
          <cell r="T896">
            <v>11500</v>
          </cell>
          <cell r="U896">
            <v>46000</v>
          </cell>
          <cell r="V896" t="str">
            <v>SMP NEGERI 06</v>
          </cell>
          <cell r="W896" t="str">
            <v>0010301424888</v>
          </cell>
          <cell r="X896" t="str">
            <v>6307050201940002</v>
          </cell>
          <cell r="Y896" t="str">
            <v>650466121731000</v>
          </cell>
          <cell r="Z896" t="str">
            <v>SMP-06</v>
          </cell>
          <cell r="AA896" t="str">
            <v>8434772674130072</v>
          </cell>
          <cell r="AC896">
            <v>11500</v>
          </cell>
          <cell r="AD896">
            <v>0</v>
          </cell>
        </row>
        <row r="897">
          <cell r="A897" t="str">
            <v>199501052022212004</v>
          </cell>
          <cell r="B897" t="str">
            <v>MERY ANGGRAINI, S. Pd</v>
          </cell>
          <cell r="C897">
            <v>1</v>
          </cell>
          <cell r="D897">
            <v>2</v>
          </cell>
          <cell r="E897">
            <v>2966500</v>
          </cell>
          <cell r="F897">
            <v>415310</v>
          </cell>
          <cell r="G897">
            <v>0</v>
          </cell>
          <cell r="H897">
            <v>185000</v>
          </cell>
          <cell r="I897">
            <v>3566810</v>
          </cell>
          <cell r="J897">
            <v>0</v>
          </cell>
          <cell r="K897">
            <v>400000</v>
          </cell>
          <cell r="L897">
            <v>2966500</v>
          </cell>
          <cell r="N897">
            <v>3366500</v>
          </cell>
          <cell r="O897">
            <v>6933310</v>
          </cell>
          <cell r="P897">
            <v>69333</v>
          </cell>
          <cell r="Q897">
            <v>277332</v>
          </cell>
          <cell r="R897">
            <v>35668</v>
          </cell>
          <cell r="S897">
            <v>142672</v>
          </cell>
          <cell r="T897">
            <v>33665</v>
          </cell>
          <cell r="U897">
            <v>134660</v>
          </cell>
          <cell r="V897" t="str">
            <v>SMP NEGERI 06</v>
          </cell>
          <cell r="W897" t="str">
            <v>2000055975</v>
          </cell>
          <cell r="X897" t="str">
            <v>6371024501950004</v>
          </cell>
          <cell r="Y897" t="str">
            <v>844749630731000</v>
          </cell>
          <cell r="Z897" t="str">
            <v>SMP-06</v>
          </cell>
          <cell r="AA897" t="str">
            <v>2437773674130002</v>
          </cell>
          <cell r="AC897">
            <v>33665</v>
          </cell>
          <cell r="AD897">
            <v>0</v>
          </cell>
        </row>
        <row r="898">
          <cell r="A898" t="str">
            <v>199610132022212007</v>
          </cell>
          <cell r="B898" t="str">
            <v>VIKY FATMAWATI, S.Pd</v>
          </cell>
          <cell r="C898">
            <v>0</v>
          </cell>
          <cell r="D898">
            <v>0</v>
          </cell>
          <cell r="E898">
            <v>2966500</v>
          </cell>
          <cell r="F898">
            <v>0</v>
          </cell>
          <cell r="G898">
            <v>0</v>
          </cell>
          <cell r="H898">
            <v>185000</v>
          </cell>
          <cell r="I898">
            <v>3151500</v>
          </cell>
          <cell r="J898">
            <v>0</v>
          </cell>
          <cell r="K898">
            <v>900000</v>
          </cell>
          <cell r="M898">
            <v>250000</v>
          </cell>
          <cell r="N898">
            <v>1150000</v>
          </cell>
          <cell r="O898">
            <v>4301500</v>
          </cell>
          <cell r="P898">
            <v>43015</v>
          </cell>
          <cell r="Q898">
            <v>172060</v>
          </cell>
          <cell r="R898">
            <v>31515</v>
          </cell>
          <cell r="S898">
            <v>126060</v>
          </cell>
          <cell r="T898">
            <v>11500</v>
          </cell>
          <cell r="U898">
            <v>46000</v>
          </cell>
          <cell r="V898" t="str">
            <v>SMP NEGERI 06</v>
          </cell>
          <cell r="W898" t="str">
            <v>0370319018441</v>
          </cell>
          <cell r="X898" t="str">
            <v>6371035310960002</v>
          </cell>
          <cell r="Y898" t="str">
            <v>936862093731000</v>
          </cell>
          <cell r="Z898" t="str">
            <v>SMP-06</v>
          </cell>
          <cell r="AA898" t="str">
            <v>6345774675230073</v>
          </cell>
          <cell r="AC898">
            <v>11500</v>
          </cell>
          <cell r="AD898">
            <v>0</v>
          </cell>
        </row>
        <row r="899">
          <cell r="A899" t="str">
            <v>199711182022212004</v>
          </cell>
          <cell r="B899" t="str">
            <v>NOR RAINI SYARIPAH, S.Pd</v>
          </cell>
          <cell r="C899">
            <v>0</v>
          </cell>
          <cell r="D899">
            <v>0</v>
          </cell>
          <cell r="E899">
            <v>2966500</v>
          </cell>
          <cell r="F899">
            <v>0</v>
          </cell>
          <cell r="G899">
            <v>0</v>
          </cell>
          <cell r="H899">
            <v>185000</v>
          </cell>
          <cell r="I899">
            <v>3151500</v>
          </cell>
          <cell r="J899">
            <v>0</v>
          </cell>
          <cell r="K899">
            <v>900000</v>
          </cell>
          <cell r="M899">
            <v>250000</v>
          </cell>
          <cell r="N899">
            <v>1150000</v>
          </cell>
          <cell r="O899">
            <v>4301500</v>
          </cell>
          <cell r="P899">
            <v>43015</v>
          </cell>
          <cell r="Q899">
            <v>172060</v>
          </cell>
          <cell r="R899">
            <v>31515</v>
          </cell>
          <cell r="S899">
            <v>126060</v>
          </cell>
          <cell r="T899">
            <v>11500</v>
          </cell>
          <cell r="U899">
            <v>46000</v>
          </cell>
          <cell r="V899" t="str">
            <v>SMP NEGERI 06</v>
          </cell>
          <cell r="W899" t="str">
            <v>3200582119</v>
          </cell>
          <cell r="X899" t="str">
            <v>6371045811970002</v>
          </cell>
          <cell r="Y899" t="str">
            <v>412434409731000</v>
          </cell>
          <cell r="Z899" t="str">
            <v>SMP-06</v>
          </cell>
          <cell r="AA899" t="str">
            <v>9450775676230023</v>
          </cell>
          <cell r="AC899">
            <v>11500</v>
          </cell>
          <cell r="AD899">
            <v>0</v>
          </cell>
        </row>
        <row r="900">
          <cell r="A900" t="str">
            <v>197906262022212014</v>
          </cell>
          <cell r="B900" t="str">
            <v>YANTI YUNITA, S.Pd</v>
          </cell>
          <cell r="C900">
            <v>1</v>
          </cell>
          <cell r="D900">
            <v>2</v>
          </cell>
          <cell r="E900">
            <v>2966500</v>
          </cell>
          <cell r="F900">
            <v>415310</v>
          </cell>
          <cell r="G900">
            <v>0</v>
          </cell>
          <cell r="H900">
            <v>185000</v>
          </cell>
          <cell r="I900">
            <v>3566810</v>
          </cell>
          <cell r="J900">
            <v>0</v>
          </cell>
          <cell r="K900">
            <v>400000</v>
          </cell>
          <cell r="L900">
            <v>2966500</v>
          </cell>
          <cell r="N900">
            <v>3366500</v>
          </cell>
          <cell r="O900">
            <v>6933310</v>
          </cell>
          <cell r="P900">
            <v>69333</v>
          </cell>
          <cell r="Q900">
            <v>277332</v>
          </cell>
          <cell r="R900">
            <v>35668</v>
          </cell>
          <cell r="S900">
            <v>142672</v>
          </cell>
          <cell r="T900">
            <v>33665</v>
          </cell>
          <cell r="U900">
            <v>134660</v>
          </cell>
          <cell r="V900" t="str">
            <v>SMP NEGERI 07</v>
          </cell>
          <cell r="W900" t="str">
            <v>3200504018</v>
          </cell>
          <cell r="X900" t="str">
            <v>6372026606790006</v>
          </cell>
          <cell r="Y900" t="str">
            <v>164830044732000</v>
          </cell>
          <cell r="Z900" t="str">
            <v>SMP-07</v>
          </cell>
          <cell r="AA900" t="str">
            <v>2958757660300012</v>
          </cell>
          <cell r="AC900">
            <v>33665</v>
          </cell>
          <cell r="AD900">
            <v>0</v>
          </cell>
        </row>
        <row r="901">
          <cell r="A901" t="str">
            <v>199308102022212006</v>
          </cell>
          <cell r="B901" t="str">
            <v>WIWI DARYANTI, S.Pd</v>
          </cell>
          <cell r="C901">
            <v>0</v>
          </cell>
          <cell r="D901">
            <v>0</v>
          </cell>
          <cell r="E901">
            <v>2966500</v>
          </cell>
          <cell r="F901">
            <v>0</v>
          </cell>
          <cell r="G901">
            <v>0</v>
          </cell>
          <cell r="H901">
            <v>185000</v>
          </cell>
          <cell r="I901">
            <v>3151500</v>
          </cell>
          <cell r="J901">
            <v>0</v>
          </cell>
          <cell r="K901">
            <v>900000</v>
          </cell>
          <cell r="M901">
            <v>250000</v>
          </cell>
          <cell r="N901">
            <v>1150000</v>
          </cell>
          <cell r="O901">
            <v>4301500</v>
          </cell>
          <cell r="P901">
            <v>43015</v>
          </cell>
          <cell r="Q901">
            <v>172060</v>
          </cell>
          <cell r="R901">
            <v>31515</v>
          </cell>
          <cell r="S901">
            <v>126060</v>
          </cell>
          <cell r="T901">
            <v>11500</v>
          </cell>
          <cell r="U901">
            <v>46000</v>
          </cell>
          <cell r="V901" t="str">
            <v>SMP NEGERI 07</v>
          </cell>
          <cell r="W901" t="str">
            <v>3200581589</v>
          </cell>
          <cell r="X901" t="str">
            <v>6371025008930016</v>
          </cell>
          <cell r="Y901" t="str">
            <v>650414345731000</v>
          </cell>
          <cell r="Z901" t="str">
            <v>SMP-07</v>
          </cell>
          <cell r="AA901" t="str">
            <v>4142771672230223</v>
          </cell>
          <cell r="AC901">
            <v>11500</v>
          </cell>
          <cell r="AD901">
            <v>0</v>
          </cell>
        </row>
        <row r="902">
          <cell r="A902" t="str">
            <v>199404262022211002</v>
          </cell>
          <cell r="B902" t="str">
            <v>REZKY IRFANSYAH, S.Pd</v>
          </cell>
          <cell r="C902">
            <v>1</v>
          </cell>
          <cell r="D902">
            <v>2</v>
          </cell>
          <cell r="E902">
            <v>2966500</v>
          </cell>
          <cell r="F902">
            <v>415310</v>
          </cell>
          <cell r="G902">
            <v>0</v>
          </cell>
          <cell r="H902">
            <v>185000</v>
          </cell>
          <cell r="I902">
            <v>3566810</v>
          </cell>
          <cell r="J902">
            <v>0</v>
          </cell>
          <cell r="K902">
            <v>400000</v>
          </cell>
          <cell r="L902">
            <v>2966500</v>
          </cell>
          <cell r="N902">
            <v>3366500</v>
          </cell>
          <cell r="O902">
            <v>6933310</v>
          </cell>
          <cell r="P902">
            <v>69333</v>
          </cell>
          <cell r="Q902">
            <v>277332</v>
          </cell>
          <cell r="R902">
            <v>35668</v>
          </cell>
          <cell r="S902">
            <v>142672</v>
          </cell>
          <cell r="T902">
            <v>33665</v>
          </cell>
          <cell r="U902">
            <v>134660</v>
          </cell>
          <cell r="V902" t="str">
            <v>SMP NEGERI 07</v>
          </cell>
          <cell r="W902" t="str">
            <v>0010301424984</v>
          </cell>
          <cell r="X902" t="str">
            <v>6371022604940003</v>
          </cell>
          <cell r="Y902" t="str">
            <v>902777630736000</v>
          </cell>
          <cell r="Z902" t="str">
            <v>SMP-07</v>
          </cell>
          <cell r="AA902" t="str">
            <v>0758772673130142</v>
          </cell>
          <cell r="AC902">
            <v>33665</v>
          </cell>
          <cell r="AD902">
            <v>0</v>
          </cell>
        </row>
        <row r="903">
          <cell r="A903" t="str">
            <v>199609082022212004</v>
          </cell>
          <cell r="B903" t="str">
            <v>NOORAIDA, S.Pd</v>
          </cell>
          <cell r="C903">
            <v>0</v>
          </cell>
          <cell r="D903">
            <v>0</v>
          </cell>
          <cell r="E903">
            <v>2966500</v>
          </cell>
          <cell r="F903">
            <v>0</v>
          </cell>
          <cell r="G903">
            <v>0</v>
          </cell>
          <cell r="H903">
            <v>185000</v>
          </cell>
          <cell r="I903">
            <v>3151500</v>
          </cell>
          <cell r="J903">
            <v>0</v>
          </cell>
          <cell r="K903">
            <v>900000</v>
          </cell>
          <cell r="M903">
            <v>250000</v>
          </cell>
          <cell r="N903">
            <v>1150000</v>
          </cell>
          <cell r="O903">
            <v>4301500</v>
          </cell>
          <cell r="P903">
            <v>43015</v>
          </cell>
          <cell r="Q903">
            <v>172060</v>
          </cell>
          <cell r="R903">
            <v>31515</v>
          </cell>
          <cell r="S903">
            <v>126060</v>
          </cell>
          <cell r="T903">
            <v>11500</v>
          </cell>
          <cell r="U903">
            <v>46000</v>
          </cell>
          <cell r="V903" t="str">
            <v>SMP NEGERI 07</v>
          </cell>
          <cell r="W903" t="str">
            <v>3200582135</v>
          </cell>
          <cell r="X903" t="str">
            <v>6371044809960005</v>
          </cell>
          <cell r="Y903" t="str">
            <v>650414352731000</v>
          </cell>
          <cell r="Z903" t="str">
            <v>SMP-07</v>
          </cell>
          <cell r="AA903" t="str">
            <v>6240774675230083</v>
          </cell>
          <cell r="AC903">
            <v>11500</v>
          </cell>
          <cell r="AD903">
            <v>0</v>
          </cell>
        </row>
        <row r="904">
          <cell r="A904" t="str">
            <v>199711242022212001</v>
          </cell>
          <cell r="B904" t="str">
            <v>NOOR ALYA NOVERA, S.Pd</v>
          </cell>
          <cell r="C904">
            <v>0</v>
          </cell>
          <cell r="D904">
            <v>0</v>
          </cell>
          <cell r="E904">
            <v>2966500</v>
          </cell>
          <cell r="F904">
            <v>0</v>
          </cell>
          <cell r="G904">
            <v>0</v>
          </cell>
          <cell r="H904">
            <v>185000</v>
          </cell>
          <cell r="I904">
            <v>3151500</v>
          </cell>
          <cell r="J904">
            <v>0</v>
          </cell>
          <cell r="K904">
            <v>900000</v>
          </cell>
          <cell r="M904">
            <v>250000</v>
          </cell>
          <cell r="N904">
            <v>1150000</v>
          </cell>
          <cell r="O904">
            <v>4301500</v>
          </cell>
          <cell r="P904">
            <v>43015</v>
          </cell>
          <cell r="Q904">
            <v>172060</v>
          </cell>
          <cell r="R904">
            <v>31515</v>
          </cell>
          <cell r="S904">
            <v>126060</v>
          </cell>
          <cell r="T904">
            <v>11500</v>
          </cell>
          <cell r="U904">
            <v>46000</v>
          </cell>
          <cell r="V904" t="str">
            <v>SMP NEGERI 07</v>
          </cell>
          <cell r="W904" t="str">
            <v>3200581961</v>
          </cell>
          <cell r="X904" t="str">
            <v>6371056411970004</v>
          </cell>
          <cell r="Y904" t="str">
            <v>650215155731000</v>
          </cell>
          <cell r="Z904" t="str">
            <v>SMP-07</v>
          </cell>
          <cell r="AA904" t="str">
            <v>1456775676230043</v>
          </cell>
          <cell r="AC904">
            <v>11500</v>
          </cell>
          <cell r="AD904">
            <v>0</v>
          </cell>
        </row>
        <row r="905">
          <cell r="A905" t="str">
            <v>198005252022212006</v>
          </cell>
          <cell r="B905" t="str">
            <v>HERLIANA, S.AP</v>
          </cell>
          <cell r="C905">
            <v>0</v>
          </cell>
          <cell r="D905">
            <v>0</v>
          </cell>
          <cell r="E905">
            <v>2966500</v>
          </cell>
          <cell r="F905">
            <v>0</v>
          </cell>
          <cell r="G905">
            <v>0</v>
          </cell>
          <cell r="H905">
            <v>185000</v>
          </cell>
          <cell r="I905">
            <v>3151500</v>
          </cell>
          <cell r="J905">
            <v>0</v>
          </cell>
          <cell r="K905">
            <v>900000</v>
          </cell>
          <cell r="M905">
            <v>250000</v>
          </cell>
          <cell r="N905">
            <v>1150000</v>
          </cell>
          <cell r="O905">
            <v>4301500</v>
          </cell>
          <cell r="P905">
            <v>43015</v>
          </cell>
          <cell r="Q905">
            <v>172060</v>
          </cell>
          <cell r="R905">
            <v>31515</v>
          </cell>
          <cell r="S905">
            <v>126060</v>
          </cell>
          <cell r="T905">
            <v>11500</v>
          </cell>
          <cell r="U905">
            <v>46000</v>
          </cell>
          <cell r="V905" t="str">
            <v>SMP NEGERI 08</v>
          </cell>
          <cell r="W905" t="str">
            <v>3200596926</v>
          </cell>
          <cell r="X905" t="str">
            <v>6371016505800004</v>
          </cell>
          <cell r="Y905" t="str">
            <v>159758986731000</v>
          </cell>
          <cell r="Z905" t="str">
            <v>SMP-08</v>
          </cell>
          <cell r="AA905" t="str">
            <v>9857758660300022</v>
          </cell>
          <cell r="AC905">
            <v>11500</v>
          </cell>
          <cell r="AD905">
            <v>0</v>
          </cell>
        </row>
        <row r="906">
          <cell r="A906" t="str">
            <v>199005172022212007</v>
          </cell>
          <cell r="B906" t="str">
            <v>HAYATUN NISA, S.Pd</v>
          </cell>
          <cell r="C906">
            <v>1</v>
          </cell>
          <cell r="D906">
            <v>0</v>
          </cell>
          <cell r="E906">
            <v>2966500</v>
          </cell>
          <cell r="F906">
            <v>296650</v>
          </cell>
          <cell r="G906">
            <v>0</v>
          </cell>
          <cell r="H906">
            <v>185000</v>
          </cell>
          <cell r="I906">
            <v>3448150</v>
          </cell>
          <cell r="J906">
            <v>0</v>
          </cell>
          <cell r="K906">
            <v>900000</v>
          </cell>
          <cell r="M906">
            <v>250000</v>
          </cell>
          <cell r="N906">
            <v>1150000</v>
          </cell>
          <cell r="O906">
            <v>4598150</v>
          </cell>
          <cell r="P906">
            <v>45982</v>
          </cell>
          <cell r="Q906">
            <v>183928</v>
          </cell>
          <cell r="R906">
            <v>34482</v>
          </cell>
          <cell r="S906">
            <v>137928</v>
          </cell>
          <cell r="T906">
            <v>11500</v>
          </cell>
          <cell r="U906">
            <v>46000</v>
          </cell>
          <cell r="V906" t="str">
            <v>SMP NEGERI 08</v>
          </cell>
          <cell r="W906" t="str">
            <v>0370319006555</v>
          </cell>
          <cell r="X906" t="str">
            <v>6371015705900011</v>
          </cell>
          <cell r="Y906" t="str">
            <v>837036300731000</v>
          </cell>
          <cell r="Z906" t="str">
            <v>SMP-08</v>
          </cell>
          <cell r="AA906" t="str">
            <v>0849768669130122</v>
          </cell>
          <cell r="AC906">
            <v>11500</v>
          </cell>
          <cell r="AD906">
            <v>0</v>
          </cell>
        </row>
        <row r="907">
          <cell r="A907" t="str">
            <v>199109192022212008</v>
          </cell>
          <cell r="B907" t="str">
            <v>SITI NORHASANAH, S.Pd</v>
          </cell>
          <cell r="C907">
            <v>0</v>
          </cell>
          <cell r="D907">
            <v>0</v>
          </cell>
          <cell r="E907">
            <v>2966500</v>
          </cell>
          <cell r="F907">
            <v>0</v>
          </cell>
          <cell r="G907">
            <v>0</v>
          </cell>
          <cell r="H907">
            <v>185000</v>
          </cell>
          <cell r="I907">
            <v>3151500</v>
          </cell>
          <cell r="J907">
            <v>0</v>
          </cell>
          <cell r="K907">
            <v>900000</v>
          </cell>
          <cell r="M907">
            <v>250000</v>
          </cell>
          <cell r="N907">
            <v>1150000</v>
          </cell>
          <cell r="O907">
            <v>4301500</v>
          </cell>
          <cell r="P907">
            <v>43015</v>
          </cell>
          <cell r="Q907">
            <v>172060</v>
          </cell>
          <cell r="R907">
            <v>31515</v>
          </cell>
          <cell r="S907">
            <v>126060</v>
          </cell>
          <cell r="T907">
            <v>11500</v>
          </cell>
          <cell r="U907">
            <v>46000</v>
          </cell>
          <cell r="V907" t="str">
            <v>SMP NEGERI 08</v>
          </cell>
          <cell r="W907" t="str">
            <v>0010301449976</v>
          </cell>
          <cell r="X907" t="str">
            <v>6303135909910002</v>
          </cell>
          <cell r="Y907" t="str">
            <v>902158583732000</v>
          </cell>
          <cell r="Z907" t="str">
            <v>SMP-08</v>
          </cell>
          <cell r="AA907" t="str">
            <v>0251769670130083</v>
          </cell>
          <cell r="AC907">
            <v>11500</v>
          </cell>
          <cell r="AD907">
            <v>0</v>
          </cell>
        </row>
        <row r="908">
          <cell r="A908" t="str">
            <v>199407222022212004</v>
          </cell>
          <cell r="B908" t="str">
            <v>ERLIYANI, S.Pd</v>
          </cell>
          <cell r="C908">
            <v>1</v>
          </cell>
          <cell r="D908">
            <v>1</v>
          </cell>
          <cell r="E908">
            <v>2966500</v>
          </cell>
          <cell r="F908">
            <v>355980</v>
          </cell>
          <cell r="G908">
            <v>0</v>
          </cell>
          <cell r="H908">
            <v>185000</v>
          </cell>
          <cell r="I908">
            <v>3507480</v>
          </cell>
          <cell r="J908">
            <v>0</v>
          </cell>
          <cell r="K908">
            <v>900000</v>
          </cell>
          <cell r="M908">
            <v>250000</v>
          </cell>
          <cell r="N908">
            <v>1150000</v>
          </cell>
          <cell r="O908">
            <v>4657480</v>
          </cell>
          <cell r="P908">
            <v>46575</v>
          </cell>
          <cell r="Q908">
            <v>186300</v>
          </cell>
          <cell r="R908">
            <v>35075</v>
          </cell>
          <cell r="S908">
            <v>140300</v>
          </cell>
          <cell r="T908">
            <v>11500</v>
          </cell>
          <cell r="U908">
            <v>46000</v>
          </cell>
          <cell r="V908" t="str">
            <v>SMP NEGERI 08</v>
          </cell>
          <cell r="W908" t="str">
            <v>3200582267</v>
          </cell>
          <cell r="X908" t="str">
            <v>6301094710940001</v>
          </cell>
          <cell r="Y908" t="str">
            <v>416073237732000</v>
          </cell>
          <cell r="Z908" t="str">
            <v>SMP-08</v>
          </cell>
          <cell r="AA908" t="str">
            <v>8054772673230143</v>
          </cell>
          <cell r="AC908">
            <v>11500</v>
          </cell>
          <cell r="AD908">
            <v>0</v>
          </cell>
        </row>
        <row r="909">
          <cell r="A909" t="str">
            <v>197205082022212002</v>
          </cell>
          <cell r="B909" t="str">
            <v>BUSTANIAH, S.Pd.</v>
          </cell>
          <cell r="C909">
            <v>0</v>
          </cell>
          <cell r="D909">
            <v>0</v>
          </cell>
          <cell r="E909">
            <v>2966500</v>
          </cell>
          <cell r="F909">
            <v>0</v>
          </cell>
          <cell r="G909">
            <v>0</v>
          </cell>
          <cell r="H909">
            <v>185000</v>
          </cell>
          <cell r="I909">
            <v>3151500</v>
          </cell>
          <cell r="J909">
            <v>0</v>
          </cell>
          <cell r="K909">
            <v>400000</v>
          </cell>
          <cell r="L909">
            <v>2966500</v>
          </cell>
          <cell r="N909">
            <v>3366500</v>
          </cell>
          <cell r="O909">
            <v>6518000</v>
          </cell>
          <cell r="P909">
            <v>65180</v>
          </cell>
          <cell r="Q909">
            <v>260720</v>
          </cell>
          <cell r="R909">
            <v>31515</v>
          </cell>
          <cell r="S909">
            <v>126060</v>
          </cell>
          <cell r="T909">
            <v>33665</v>
          </cell>
          <cell r="U909">
            <v>134660</v>
          </cell>
          <cell r="V909" t="str">
            <v>SMP NEGERI 09</v>
          </cell>
          <cell r="W909" t="str">
            <v>0010301404651</v>
          </cell>
          <cell r="X909" t="str">
            <v>6371034805720007</v>
          </cell>
          <cell r="Y909" t="str">
            <v>885504654731000</v>
          </cell>
          <cell r="Z909" t="str">
            <v>SMP-09</v>
          </cell>
          <cell r="AA909" t="str">
            <v>3840750652300122</v>
          </cell>
          <cell r="AC909">
            <v>33665</v>
          </cell>
          <cell r="AD909">
            <v>0</v>
          </cell>
        </row>
        <row r="910">
          <cell r="A910" t="str">
            <v>197810152022212006</v>
          </cell>
          <cell r="B910" t="str">
            <v>ANI HIDAYAH, S.Pd</v>
          </cell>
          <cell r="C910">
            <v>0</v>
          </cell>
          <cell r="D910">
            <v>0</v>
          </cell>
          <cell r="E910">
            <v>2966500</v>
          </cell>
          <cell r="F910">
            <v>0</v>
          </cell>
          <cell r="G910">
            <v>0</v>
          </cell>
          <cell r="H910">
            <v>185000</v>
          </cell>
          <cell r="I910">
            <v>3151500</v>
          </cell>
          <cell r="J910">
            <v>0</v>
          </cell>
          <cell r="K910">
            <v>900000</v>
          </cell>
          <cell r="M910">
            <v>250000</v>
          </cell>
          <cell r="N910">
            <v>1150000</v>
          </cell>
          <cell r="O910">
            <v>4301500</v>
          </cell>
          <cell r="P910">
            <v>43015</v>
          </cell>
          <cell r="Q910">
            <v>172060</v>
          </cell>
          <cell r="R910">
            <v>31515</v>
          </cell>
          <cell r="S910">
            <v>126060</v>
          </cell>
          <cell r="T910">
            <v>11500</v>
          </cell>
          <cell r="U910">
            <v>46000</v>
          </cell>
          <cell r="V910" t="str">
            <v>SMP NEGERI 09</v>
          </cell>
          <cell r="W910" t="str">
            <v>0010301000755</v>
          </cell>
          <cell r="X910" t="str">
            <v>6371045510780004</v>
          </cell>
          <cell r="Y910" t="str">
            <v>422973461731000</v>
          </cell>
          <cell r="Z910" t="str">
            <v>SMP-09</v>
          </cell>
          <cell r="AA910" t="str">
            <v>1347756658300073</v>
          </cell>
          <cell r="AC910">
            <v>11500</v>
          </cell>
          <cell r="AD910">
            <v>0</v>
          </cell>
        </row>
        <row r="911">
          <cell r="A911" t="str">
            <v>198912082022211002</v>
          </cell>
          <cell r="B911" t="str">
            <v>AHMAD RIADI, S.Pd</v>
          </cell>
          <cell r="C911">
            <v>1</v>
          </cell>
          <cell r="D911">
            <v>2</v>
          </cell>
          <cell r="E911">
            <v>2966500</v>
          </cell>
          <cell r="F911">
            <v>415310</v>
          </cell>
          <cell r="G911">
            <v>0</v>
          </cell>
          <cell r="H911">
            <v>185000</v>
          </cell>
          <cell r="I911">
            <v>3566810</v>
          </cell>
          <cell r="J911">
            <v>0</v>
          </cell>
          <cell r="K911">
            <v>900000</v>
          </cell>
          <cell r="M911">
            <v>0</v>
          </cell>
          <cell r="N911">
            <v>900000</v>
          </cell>
          <cell r="O911">
            <v>4466810</v>
          </cell>
          <cell r="P911">
            <v>44668</v>
          </cell>
          <cell r="Q911">
            <v>178672</v>
          </cell>
          <cell r="R911">
            <v>35668</v>
          </cell>
          <cell r="S911">
            <v>142672</v>
          </cell>
          <cell r="T911">
            <v>9000</v>
          </cell>
          <cell r="U911">
            <v>36000</v>
          </cell>
          <cell r="V911" t="str">
            <v>SMP NEGERI 09</v>
          </cell>
          <cell r="W911" t="str">
            <v>0010301176598</v>
          </cell>
          <cell r="X911" t="str">
            <v>6303020812890002</v>
          </cell>
          <cell r="Y911" t="str">
            <v>650520075732000</v>
          </cell>
          <cell r="Z911" t="str">
            <v>SMP-09</v>
          </cell>
          <cell r="AA911" t="str">
            <v>BELUM ADA NUPTK</v>
          </cell>
          <cell r="AC911">
            <v>11500</v>
          </cell>
          <cell r="AD911">
            <v>-2500</v>
          </cell>
        </row>
        <row r="912">
          <cell r="A912" t="str">
            <v>199108142022212008</v>
          </cell>
          <cell r="B912" t="str">
            <v>SARI MULIYANI, S.Pd</v>
          </cell>
          <cell r="C912">
            <v>1</v>
          </cell>
          <cell r="D912">
            <v>0</v>
          </cell>
          <cell r="E912">
            <v>2966500</v>
          </cell>
          <cell r="F912">
            <v>296650</v>
          </cell>
          <cell r="G912">
            <v>0</v>
          </cell>
          <cell r="H912">
            <v>185000</v>
          </cell>
          <cell r="I912">
            <v>3448150</v>
          </cell>
          <cell r="J912">
            <v>0</v>
          </cell>
          <cell r="K912">
            <v>900000</v>
          </cell>
          <cell r="M912">
            <v>250000</v>
          </cell>
          <cell r="N912">
            <v>1150000</v>
          </cell>
          <cell r="O912">
            <v>4598150</v>
          </cell>
          <cell r="P912">
            <v>45982</v>
          </cell>
          <cell r="Q912">
            <v>183928</v>
          </cell>
          <cell r="R912">
            <v>34482</v>
          </cell>
          <cell r="S912">
            <v>137928</v>
          </cell>
          <cell r="T912">
            <v>11500</v>
          </cell>
          <cell r="U912">
            <v>46000</v>
          </cell>
          <cell r="V912" t="str">
            <v>SMP NEGERI 09</v>
          </cell>
          <cell r="W912" t="str">
            <v>3200511254</v>
          </cell>
          <cell r="X912" t="str">
            <v>6371045408910006</v>
          </cell>
          <cell r="Y912" t="str">
            <v>802524116731000</v>
          </cell>
          <cell r="Z912" t="str">
            <v>SMP-09</v>
          </cell>
          <cell r="AA912" t="str">
            <v>0146769670130173</v>
          </cell>
          <cell r="AC912">
            <v>11500</v>
          </cell>
          <cell r="AD912">
            <v>0</v>
          </cell>
        </row>
        <row r="913">
          <cell r="A913" t="str">
            <v>199205042022212007</v>
          </cell>
          <cell r="B913" t="str">
            <v>RINI RAHMINA, S.Pd</v>
          </cell>
          <cell r="C913">
            <v>1</v>
          </cell>
          <cell r="D913">
            <v>1</v>
          </cell>
          <cell r="E913">
            <v>2966500</v>
          </cell>
          <cell r="F913">
            <v>355980</v>
          </cell>
          <cell r="G913">
            <v>0</v>
          </cell>
          <cell r="H913">
            <v>185000</v>
          </cell>
          <cell r="I913">
            <v>3507480</v>
          </cell>
          <cell r="J913">
            <v>0</v>
          </cell>
          <cell r="K913">
            <v>400000</v>
          </cell>
          <cell r="L913">
            <v>2966500</v>
          </cell>
          <cell r="N913">
            <v>3366500</v>
          </cell>
          <cell r="O913">
            <v>6873980</v>
          </cell>
          <cell r="P913">
            <v>68740</v>
          </cell>
          <cell r="Q913">
            <v>274960</v>
          </cell>
          <cell r="R913">
            <v>35075</v>
          </cell>
          <cell r="S913">
            <v>140300</v>
          </cell>
          <cell r="T913">
            <v>33665</v>
          </cell>
          <cell r="U913">
            <v>134660</v>
          </cell>
          <cell r="V913" t="str">
            <v>SMP NEGERI 09</v>
          </cell>
          <cell r="W913" t="str">
            <v>0010301216316</v>
          </cell>
          <cell r="X913" t="str">
            <v>6371054405920008</v>
          </cell>
          <cell r="Y913" t="str">
            <v>808002885731000</v>
          </cell>
          <cell r="Z913" t="str">
            <v>SMP-09</v>
          </cell>
          <cell r="AA913" t="str">
            <v>5836770671130072</v>
          </cell>
          <cell r="AC913">
            <v>33665</v>
          </cell>
          <cell r="AD913">
            <v>0</v>
          </cell>
        </row>
        <row r="914">
          <cell r="A914" t="str">
            <v>199308282022212007</v>
          </cell>
          <cell r="B914" t="str">
            <v>SELVIANI, S.Pd</v>
          </cell>
          <cell r="C914">
            <v>0</v>
          </cell>
          <cell r="D914">
            <v>0</v>
          </cell>
          <cell r="E914">
            <v>2966500</v>
          </cell>
          <cell r="F914">
            <v>0</v>
          </cell>
          <cell r="G914">
            <v>0</v>
          </cell>
          <cell r="H914">
            <v>185000</v>
          </cell>
          <cell r="I914">
            <v>3151500</v>
          </cell>
          <cell r="J914">
            <v>0</v>
          </cell>
          <cell r="K914">
            <v>900000</v>
          </cell>
          <cell r="M914">
            <v>250000</v>
          </cell>
          <cell r="N914">
            <v>1150000</v>
          </cell>
          <cell r="O914">
            <v>4301500</v>
          </cell>
          <cell r="P914">
            <v>43015</v>
          </cell>
          <cell r="Q914">
            <v>172060</v>
          </cell>
          <cell r="R914">
            <v>31515</v>
          </cell>
          <cell r="S914">
            <v>126060</v>
          </cell>
          <cell r="T914">
            <v>11500</v>
          </cell>
          <cell r="U914">
            <v>46000</v>
          </cell>
          <cell r="V914" t="str">
            <v>SMP NEGERI 09</v>
          </cell>
          <cell r="W914" t="str">
            <v>0010301216354</v>
          </cell>
          <cell r="X914" t="str">
            <v>6371036808930009</v>
          </cell>
          <cell r="Y914" t="str">
            <v>840296016731000</v>
          </cell>
          <cell r="Z914" t="str">
            <v>SMP-09</v>
          </cell>
          <cell r="AA914" t="str">
            <v>2160771672130043</v>
          </cell>
          <cell r="AC914">
            <v>11500</v>
          </cell>
          <cell r="AD914">
            <v>0</v>
          </cell>
        </row>
        <row r="915">
          <cell r="A915" t="str">
            <v>199703112022212006</v>
          </cell>
          <cell r="B915" t="str">
            <v>DINA ERIANI, S.Pd</v>
          </cell>
          <cell r="C915">
            <v>0</v>
          </cell>
          <cell r="D915">
            <v>0</v>
          </cell>
          <cell r="E915">
            <v>2966500</v>
          </cell>
          <cell r="F915">
            <v>0</v>
          </cell>
          <cell r="G915">
            <v>0</v>
          </cell>
          <cell r="H915">
            <v>185000</v>
          </cell>
          <cell r="I915">
            <v>3151500</v>
          </cell>
          <cell r="J915">
            <v>0</v>
          </cell>
          <cell r="K915">
            <v>900000</v>
          </cell>
          <cell r="M915">
            <v>250000</v>
          </cell>
          <cell r="N915">
            <v>1150000</v>
          </cell>
          <cell r="O915">
            <v>4301500</v>
          </cell>
          <cell r="P915">
            <v>43015</v>
          </cell>
          <cell r="Q915">
            <v>172060</v>
          </cell>
          <cell r="R915">
            <v>31515</v>
          </cell>
          <cell r="S915">
            <v>126060</v>
          </cell>
          <cell r="T915">
            <v>11500</v>
          </cell>
          <cell r="U915">
            <v>46000</v>
          </cell>
          <cell r="V915" t="str">
            <v>SMP NEGERI 09</v>
          </cell>
          <cell r="W915" t="str">
            <v>3200581643</v>
          </cell>
          <cell r="X915" t="str">
            <v>6307025105970001</v>
          </cell>
          <cell r="Y915" t="str">
            <v>650052624731000</v>
          </cell>
          <cell r="Z915" t="str">
            <v>SMP-09</v>
          </cell>
          <cell r="AA915" t="str">
            <v>1643775676230042</v>
          </cell>
          <cell r="AC915">
            <v>11500</v>
          </cell>
          <cell r="AD915">
            <v>0</v>
          </cell>
        </row>
        <row r="916">
          <cell r="A916" t="str">
            <v>198403072022212009</v>
          </cell>
          <cell r="B916" t="str">
            <v>YANTI, S.Pd</v>
          </cell>
          <cell r="C916">
            <v>1</v>
          </cell>
          <cell r="D916">
            <v>1</v>
          </cell>
          <cell r="E916">
            <v>2966500</v>
          </cell>
          <cell r="F916">
            <v>355980</v>
          </cell>
          <cell r="G916">
            <v>0</v>
          </cell>
          <cell r="H916">
            <v>185000</v>
          </cell>
          <cell r="I916">
            <v>3507480</v>
          </cell>
          <cell r="J916">
            <v>0</v>
          </cell>
          <cell r="K916">
            <v>900000</v>
          </cell>
          <cell r="M916">
            <v>250000</v>
          </cell>
          <cell r="N916">
            <v>1150000</v>
          </cell>
          <cell r="O916">
            <v>4657480</v>
          </cell>
          <cell r="P916">
            <v>46575</v>
          </cell>
          <cell r="Q916">
            <v>186300</v>
          </cell>
          <cell r="R916">
            <v>35075</v>
          </cell>
          <cell r="S916">
            <v>140300</v>
          </cell>
          <cell r="T916">
            <v>11500</v>
          </cell>
          <cell r="U916">
            <v>46000</v>
          </cell>
          <cell r="V916" t="str">
            <v>SMP NEGERI 10</v>
          </cell>
          <cell r="W916" t="str">
            <v>3200582305</v>
          </cell>
          <cell r="X916" t="str">
            <v>6304034703840001</v>
          </cell>
          <cell r="Y916" t="str">
            <v>651570228731000</v>
          </cell>
          <cell r="Z916" t="str">
            <v>SMP-10</v>
          </cell>
          <cell r="AA916" t="str">
            <v>9639762663230232</v>
          </cell>
          <cell r="AC916">
            <v>11500</v>
          </cell>
          <cell r="AD916">
            <v>0</v>
          </cell>
        </row>
        <row r="917">
          <cell r="A917" t="str">
            <v>199203052022212007</v>
          </cell>
          <cell r="B917" t="str">
            <v>CICI ARIANI, S.Pd</v>
          </cell>
          <cell r="C917">
            <v>0</v>
          </cell>
          <cell r="D917">
            <v>0</v>
          </cell>
          <cell r="E917">
            <v>2966500</v>
          </cell>
          <cell r="F917">
            <v>0</v>
          </cell>
          <cell r="G917">
            <v>0</v>
          </cell>
          <cell r="H917">
            <v>185000</v>
          </cell>
          <cell r="I917">
            <v>3151500</v>
          </cell>
          <cell r="J917">
            <v>0</v>
          </cell>
          <cell r="K917">
            <v>900000</v>
          </cell>
          <cell r="M917">
            <v>250000</v>
          </cell>
          <cell r="N917">
            <v>1150000</v>
          </cell>
          <cell r="O917">
            <v>4301500</v>
          </cell>
          <cell r="P917">
            <v>43015</v>
          </cell>
          <cell r="Q917">
            <v>172060</v>
          </cell>
          <cell r="R917">
            <v>31515</v>
          </cell>
          <cell r="S917">
            <v>126060</v>
          </cell>
          <cell r="T917">
            <v>11500</v>
          </cell>
          <cell r="U917">
            <v>46000</v>
          </cell>
          <cell r="V917" t="str">
            <v>SMP NEGERI 10</v>
          </cell>
          <cell r="W917" t="str">
            <v>0010301419452</v>
          </cell>
          <cell r="X917" t="str">
            <v>6371044503920003</v>
          </cell>
          <cell r="Y917" t="str">
            <v>844765040731000</v>
          </cell>
          <cell r="Z917" t="str">
            <v>SMP-10</v>
          </cell>
          <cell r="AA917" t="str">
            <v>6637770671130032</v>
          </cell>
          <cell r="AC917">
            <v>11500</v>
          </cell>
          <cell r="AD917">
            <v>0</v>
          </cell>
        </row>
        <row r="918">
          <cell r="A918" t="str">
            <v>199305082022212007</v>
          </cell>
          <cell r="B918" t="str">
            <v>AYU LESTARI SAFITRI, S.Pd.</v>
          </cell>
          <cell r="C918">
            <v>1</v>
          </cell>
          <cell r="D918">
            <v>1</v>
          </cell>
          <cell r="E918">
            <v>2966500</v>
          </cell>
          <cell r="F918">
            <v>355980</v>
          </cell>
          <cell r="G918">
            <v>0</v>
          </cell>
          <cell r="H918">
            <v>185000</v>
          </cell>
          <cell r="I918">
            <v>3507480</v>
          </cell>
          <cell r="J918">
            <v>0</v>
          </cell>
          <cell r="K918">
            <v>900000</v>
          </cell>
          <cell r="M918">
            <v>250000</v>
          </cell>
          <cell r="N918">
            <v>1150000</v>
          </cell>
          <cell r="O918">
            <v>4657480</v>
          </cell>
          <cell r="P918">
            <v>46575</v>
          </cell>
          <cell r="Q918">
            <v>186300</v>
          </cell>
          <cell r="R918">
            <v>35075</v>
          </cell>
          <cell r="S918">
            <v>140300</v>
          </cell>
          <cell r="T918">
            <v>11500</v>
          </cell>
          <cell r="U918">
            <v>46000</v>
          </cell>
          <cell r="V918" t="str">
            <v>SMP NEGERI 10</v>
          </cell>
          <cell r="W918" t="str">
            <v>0010301357433</v>
          </cell>
          <cell r="X918" t="str">
            <v>6304054805930001</v>
          </cell>
          <cell r="Y918" t="str">
            <v>813991247731000</v>
          </cell>
          <cell r="Z918" t="str">
            <v>SMP-10</v>
          </cell>
          <cell r="AA918" t="str">
            <v>4840771672130032</v>
          </cell>
          <cell r="AC918">
            <v>11500</v>
          </cell>
          <cell r="AD918">
            <v>0</v>
          </cell>
        </row>
        <row r="919">
          <cell r="A919" t="str">
            <v>199405272022211008</v>
          </cell>
          <cell r="B919" t="str">
            <v>ZULFIANOR, S.Pd</v>
          </cell>
          <cell r="C919">
            <v>0</v>
          </cell>
          <cell r="D919">
            <v>0</v>
          </cell>
          <cell r="E919">
            <v>2966500</v>
          </cell>
          <cell r="F919">
            <v>0</v>
          </cell>
          <cell r="G919">
            <v>0</v>
          </cell>
          <cell r="H919">
            <v>185000</v>
          </cell>
          <cell r="I919">
            <v>3151500</v>
          </cell>
          <cell r="J919">
            <v>0</v>
          </cell>
          <cell r="K919">
            <v>900000</v>
          </cell>
          <cell r="M919">
            <v>250000</v>
          </cell>
          <cell r="N919">
            <v>1150000</v>
          </cell>
          <cell r="O919">
            <v>4301500</v>
          </cell>
          <cell r="P919">
            <v>43015</v>
          </cell>
          <cell r="Q919">
            <v>172060</v>
          </cell>
          <cell r="R919">
            <v>31515</v>
          </cell>
          <cell r="S919">
            <v>126060</v>
          </cell>
          <cell r="T919">
            <v>11500</v>
          </cell>
          <cell r="U919">
            <v>46000</v>
          </cell>
          <cell r="V919" t="str">
            <v>SMP NEGERI 10</v>
          </cell>
          <cell r="W919" t="str">
            <v>0010301418578</v>
          </cell>
          <cell r="X919" t="str">
            <v>6371011705940003</v>
          </cell>
          <cell r="Y919" t="str">
            <v>910663095736000</v>
          </cell>
          <cell r="Z919" t="str">
            <v>SMP-10</v>
          </cell>
          <cell r="AA919" t="str">
            <v>9859772673130082</v>
          </cell>
          <cell r="AC919">
            <v>11500</v>
          </cell>
          <cell r="AD919">
            <v>0</v>
          </cell>
        </row>
        <row r="920">
          <cell r="A920" t="str">
            <v>199502232022212006</v>
          </cell>
          <cell r="B920" t="str">
            <v>RIZKI AZKIA, S.Pd</v>
          </cell>
          <cell r="C920">
            <v>1</v>
          </cell>
          <cell r="D920">
            <v>1</v>
          </cell>
          <cell r="E920">
            <v>2966500</v>
          </cell>
          <cell r="F920">
            <v>355980</v>
          </cell>
          <cell r="G920">
            <v>0</v>
          </cell>
          <cell r="H920">
            <v>185000</v>
          </cell>
          <cell r="I920">
            <v>3507480</v>
          </cell>
          <cell r="J920">
            <v>0</v>
          </cell>
          <cell r="K920">
            <v>900000</v>
          </cell>
          <cell r="M920">
            <v>250000</v>
          </cell>
          <cell r="N920">
            <v>1150000</v>
          </cell>
          <cell r="O920">
            <v>4657480</v>
          </cell>
          <cell r="P920">
            <v>46575</v>
          </cell>
          <cell r="Q920">
            <v>186300</v>
          </cell>
          <cell r="R920">
            <v>35075</v>
          </cell>
          <cell r="S920">
            <v>140300</v>
          </cell>
          <cell r="T920">
            <v>11500</v>
          </cell>
          <cell r="U920">
            <v>46000</v>
          </cell>
          <cell r="V920" t="str">
            <v>SMP NEGERI 10</v>
          </cell>
          <cell r="W920" t="str">
            <v>0180306056289</v>
          </cell>
          <cell r="X920" t="str">
            <v>6371026302950011</v>
          </cell>
          <cell r="Y920" t="str">
            <v>910605559736000</v>
          </cell>
          <cell r="Z920" t="str">
            <v>SMP-10</v>
          </cell>
          <cell r="AA920" t="str">
            <v>1555773674130012</v>
          </cell>
          <cell r="AC920">
            <v>11500</v>
          </cell>
          <cell r="AD920">
            <v>0</v>
          </cell>
        </row>
        <row r="921">
          <cell r="A921" t="str">
            <v>199509202022212009</v>
          </cell>
          <cell r="B921" t="str">
            <v>NORMALIANA, S.Pd</v>
          </cell>
          <cell r="C921">
            <v>0</v>
          </cell>
          <cell r="D921">
            <v>0</v>
          </cell>
          <cell r="E921">
            <v>2966500</v>
          </cell>
          <cell r="F921">
            <v>0</v>
          </cell>
          <cell r="G921">
            <v>0</v>
          </cell>
          <cell r="H921">
            <v>185000</v>
          </cell>
          <cell r="I921">
            <v>3151500</v>
          </cell>
          <cell r="J921">
            <v>0</v>
          </cell>
          <cell r="K921">
            <v>400000</v>
          </cell>
          <cell r="L921">
            <v>2966500</v>
          </cell>
          <cell r="N921">
            <v>3366500</v>
          </cell>
          <cell r="O921">
            <v>6518000</v>
          </cell>
          <cell r="P921">
            <v>65180</v>
          </cell>
          <cell r="Q921">
            <v>260720</v>
          </cell>
          <cell r="R921">
            <v>31515</v>
          </cell>
          <cell r="S921">
            <v>126060</v>
          </cell>
          <cell r="T921">
            <v>33665</v>
          </cell>
          <cell r="U921">
            <v>134660</v>
          </cell>
          <cell r="V921" t="str">
            <v>SMP NEGERI 10</v>
          </cell>
          <cell r="W921" t="str">
            <v>0010301425022</v>
          </cell>
          <cell r="X921" t="str">
            <v>6303026009950003</v>
          </cell>
          <cell r="Y921" t="str">
            <v>910710227732000</v>
          </cell>
          <cell r="Z921" t="str">
            <v>SMP-10</v>
          </cell>
          <cell r="AA921" t="str">
            <v>5252773674130003</v>
          </cell>
          <cell r="AC921">
            <v>33665</v>
          </cell>
          <cell r="AD921">
            <v>0</v>
          </cell>
        </row>
        <row r="922">
          <cell r="A922" t="str">
            <v>199606242022212008</v>
          </cell>
          <cell r="B922" t="str">
            <v>TRI NURAHMI, S.Pd</v>
          </cell>
          <cell r="C922">
            <v>1</v>
          </cell>
          <cell r="D922">
            <v>1</v>
          </cell>
          <cell r="E922">
            <v>2966500</v>
          </cell>
          <cell r="F922">
            <v>355980</v>
          </cell>
          <cell r="G922">
            <v>0</v>
          </cell>
          <cell r="H922">
            <v>185000</v>
          </cell>
          <cell r="I922">
            <v>3507480</v>
          </cell>
          <cell r="J922">
            <v>0</v>
          </cell>
          <cell r="K922">
            <v>900000</v>
          </cell>
          <cell r="M922">
            <v>250000</v>
          </cell>
          <cell r="N922">
            <v>1150000</v>
          </cell>
          <cell r="O922">
            <v>4657480</v>
          </cell>
          <cell r="P922">
            <v>46575</v>
          </cell>
          <cell r="Q922">
            <v>186300</v>
          </cell>
          <cell r="R922">
            <v>35075</v>
          </cell>
          <cell r="S922">
            <v>140300</v>
          </cell>
          <cell r="T922">
            <v>11500</v>
          </cell>
          <cell r="U922">
            <v>46000</v>
          </cell>
          <cell r="V922" t="str">
            <v>SMP NEGERI 10</v>
          </cell>
          <cell r="W922" t="str">
            <v>0010301468776</v>
          </cell>
          <cell r="X922" t="str">
            <v>6301056406960001</v>
          </cell>
          <cell r="Y922" t="str">
            <v>414237545736000</v>
          </cell>
          <cell r="Z922" t="str">
            <v>SMP-10</v>
          </cell>
          <cell r="AA922" t="str">
            <v>7956774675230072</v>
          </cell>
          <cell r="AC922">
            <v>11500</v>
          </cell>
          <cell r="AD922">
            <v>0</v>
          </cell>
        </row>
        <row r="923">
          <cell r="A923" t="str">
            <v>198107112022212011</v>
          </cell>
          <cell r="B923" t="str">
            <v>HERLINA, S.E</v>
          </cell>
          <cell r="C923">
            <v>1</v>
          </cell>
          <cell r="D923">
            <v>2</v>
          </cell>
          <cell r="E923">
            <v>2966500</v>
          </cell>
          <cell r="F923">
            <v>415310</v>
          </cell>
          <cell r="G923">
            <v>0</v>
          </cell>
          <cell r="H923">
            <v>185000</v>
          </cell>
          <cell r="I923">
            <v>3566810</v>
          </cell>
          <cell r="J923">
            <v>0</v>
          </cell>
          <cell r="K923">
            <v>900000</v>
          </cell>
          <cell r="M923">
            <v>250000</v>
          </cell>
          <cell r="N923">
            <v>1150000</v>
          </cell>
          <cell r="O923">
            <v>4716810</v>
          </cell>
          <cell r="P923">
            <v>47168</v>
          </cell>
          <cell r="Q923">
            <v>188672</v>
          </cell>
          <cell r="R923">
            <v>35668</v>
          </cell>
          <cell r="S923">
            <v>142672</v>
          </cell>
          <cell r="T923">
            <v>11500</v>
          </cell>
          <cell r="U923">
            <v>46000</v>
          </cell>
          <cell r="V923" t="str">
            <v>SMP NEGERI 11</v>
          </cell>
          <cell r="W923" t="str">
            <v>0010301161767</v>
          </cell>
          <cell r="X923" t="str">
            <v>6371015107810010</v>
          </cell>
          <cell r="Y923" t="str">
            <v>554835801731000</v>
          </cell>
          <cell r="Z923" t="str">
            <v>SMP-11</v>
          </cell>
          <cell r="AA923" t="str">
            <v>0043759661130133</v>
          </cell>
          <cell r="AC923">
            <v>11500</v>
          </cell>
          <cell r="AD923">
            <v>0</v>
          </cell>
        </row>
        <row r="924">
          <cell r="A924" t="str">
            <v>198107312022212008</v>
          </cell>
          <cell r="B924" t="str">
            <v>YULIA FITRIANI, ST</v>
          </cell>
          <cell r="C924">
            <v>1</v>
          </cell>
          <cell r="D924">
            <v>2</v>
          </cell>
          <cell r="E924">
            <v>2966500</v>
          </cell>
          <cell r="F924">
            <v>415310</v>
          </cell>
          <cell r="G924">
            <v>0</v>
          </cell>
          <cell r="H924">
            <v>185000</v>
          </cell>
          <cell r="I924">
            <v>3566810</v>
          </cell>
          <cell r="J924">
            <v>0</v>
          </cell>
          <cell r="K924">
            <v>400000</v>
          </cell>
          <cell r="L924">
            <v>2966500</v>
          </cell>
          <cell r="N924">
            <v>3366500</v>
          </cell>
          <cell r="O924">
            <v>6933310</v>
          </cell>
          <cell r="P924">
            <v>69333</v>
          </cell>
          <cell r="Q924">
            <v>277332</v>
          </cell>
          <cell r="R924">
            <v>35668</v>
          </cell>
          <cell r="S924">
            <v>142672</v>
          </cell>
          <cell r="T924">
            <v>33665</v>
          </cell>
          <cell r="U924">
            <v>134660</v>
          </cell>
          <cell r="V924" t="str">
            <v>SMP NEGERI 11</v>
          </cell>
          <cell r="W924" t="str">
            <v>3200510371</v>
          </cell>
          <cell r="X924" t="str">
            <v>6371057107810003</v>
          </cell>
          <cell r="Y924" t="str">
            <v>163019623731000</v>
          </cell>
          <cell r="Z924" t="str">
            <v>SMP-11</v>
          </cell>
          <cell r="AA924" t="str">
            <v>4063759660300053</v>
          </cell>
          <cell r="AC924">
            <v>33665</v>
          </cell>
          <cell r="AD924">
            <v>0</v>
          </cell>
        </row>
        <row r="925">
          <cell r="A925" t="str">
            <v>198305312022212007</v>
          </cell>
          <cell r="B925" t="str">
            <v>HENNY KUSWANDARI K, S.Pd</v>
          </cell>
          <cell r="C925">
            <v>1</v>
          </cell>
          <cell r="D925">
            <v>1</v>
          </cell>
          <cell r="E925">
            <v>2966500</v>
          </cell>
          <cell r="F925">
            <v>355980</v>
          </cell>
          <cell r="G925">
            <v>0</v>
          </cell>
          <cell r="H925">
            <v>185000</v>
          </cell>
          <cell r="I925">
            <v>3507480</v>
          </cell>
          <cell r="J925">
            <v>0</v>
          </cell>
          <cell r="K925">
            <v>900000</v>
          </cell>
          <cell r="M925">
            <v>250000</v>
          </cell>
          <cell r="N925">
            <v>1150000</v>
          </cell>
          <cell r="O925">
            <v>4657480</v>
          </cell>
          <cell r="P925">
            <v>46575</v>
          </cell>
          <cell r="Q925">
            <v>186300</v>
          </cell>
          <cell r="R925">
            <v>35075</v>
          </cell>
          <cell r="S925">
            <v>140300</v>
          </cell>
          <cell r="T925">
            <v>11500</v>
          </cell>
          <cell r="U925">
            <v>46000</v>
          </cell>
          <cell r="V925" t="str">
            <v>SMP NEGERI 11</v>
          </cell>
          <cell r="W925" t="str">
            <v>0010301418013</v>
          </cell>
          <cell r="X925" t="str">
            <v>6371037105830002</v>
          </cell>
          <cell r="Y925" t="str">
            <v>167358878731000</v>
          </cell>
          <cell r="Z925" t="str">
            <v>SMP-11</v>
          </cell>
          <cell r="AA925" t="str">
            <v>9863761662300012</v>
          </cell>
          <cell r="AC925">
            <v>11500</v>
          </cell>
          <cell r="AD925">
            <v>0</v>
          </cell>
        </row>
        <row r="926">
          <cell r="A926" t="str">
            <v>199109282022212008</v>
          </cell>
          <cell r="B926" t="str">
            <v>JUHAIRIAH, S.Pd.</v>
          </cell>
          <cell r="C926">
            <v>1</v>
          </cell>
          <cell r="D926">
            <v>1</v>
          </cell>
          <cell r="E926">
            <v>2966500</v>
          </cell>
          <cell r="F926">
            <v>355980</v>
          </cell>
          <cell r="G926">
            <v>0</v>
          </cell>
          <cell r="H926">
            <v>185000</v>
          </cell>
          <cell r="I926">
            <v>3507480</v>
          </cell>
          <cell r="J926">
            <v>0</v>
          </cell>
          <cell r="K926">
            <v>400000</v>
          </cell>
          <cell r="L926">
            <v>2966500</v>
          </cell>
          <cell r="N926">
            <v>3366500</v>
          </cell>
          <cell r="O926">
            <v>6873980</v>
          </cell>
          <cell r="P926">
            <v>68740</v>
          </cell>
          <cell r="Q926">
            <v>274960</v>
          </cell>
          <cell r="R926">
            <v>35075</v>
          </cell>
          <cell r="S926">
            <v>140300</v>
          </cell>
          <cell r="T926">
            <v>33665</v>
          </cell>
          <cell r="U926">
            <v>134660</v>
          </cell>
          <cell r="V926" t="str">
            <v>SMP NEGERI 11</v>
          </cell>
          <cell r="W926" t="str">
            <v>0010301404047</v>
          </cell>
          <cell r="X926" t="str">
            <v>6204066809910009</v>
          </cell>
          <cell r="Y926" t="str">
            <v>844055624731000</v>
          </cell>
          <cell r="Z926" t="str">
            <v>SMP-11</v>
          </cell>
          <cell r="AA926" t="str">
            <v>5260769670130073</v>
          </cell>
          <cell r="AC926">
            <v>33665</v>
          </cell>
          <cell r="AD926">
            <v>0</v>
          </cell>
        </row>
        <row r="927">
          <cell r="A927" t="str">
            <v>196812282022211002</v>
          </cell>
          <cell r="B927" t="str">
            <v>MURYONO, S.Kom</v>
          </cell>
          <cell r="C927">
            <v>1</v>
          </cell>
          <cell r="D927">
            <v>2</v>
          </cell>
          <cell r="E927">
            <v>2966500</v>
          </cell>
          <cell r="F927">
            <v>415310</v>
          </cell>
          <cell r="G927">
            <v>0</v>
          </cell>
          <cell r="H927">
            <v>185000</v>
          </cell>
          <cell r="I927">
            <v>3566810</v>
          </cell>
          <cell r="J927">
            <v>0</v>
          </cell>
          <cell r="K927">
            <v>900000</v>
          </cell>
          <cell r="M927">
            <v>250000</v>
          </cell>
          <cell r="N927">
            <v>1150000</v>
          </cell>
          <cell r="O927">
            <v>4716810</v>
          </cell>
          <cell r="P927">
            <v>47168</v>
          </cell>
          <cell r="Q927">
            <v>188672</v>
          </cell>
          <cell r="R927">
            <v>35668</v>
          </cell>
          <cell r="S927">
            <v>142672</v>
          </cell>
          <cell r="T927">
            <v>11500</v>
          </cell>
          <cell r="U927">
            <v>46000</v>
          </cell>
          <cell r="V927" t="str">
            <v>SMP NEGERI 12</v>
          </cell>
          <cell r="W927" t="str">
            <v>0010301405067</v>
          </cell>
          <cell r="X927" t="str">
            <v>6304052812680001</v>
          </cell>
          <cell r="Y927" t="str">
            <v>167356484731000</v>
          </cell>
          <cell r="Z927" t="str">
            <v>SMP-12</v>
          </cell>
          <cell r="AA927" t="str">
            <v>0560746651200013</v>
          </cell>
          <cell r="AC927">
            <v>11500</v>
          </cell>
          <cell r="AD927">
            <v>0</v>
          </cell>
        </row>
        <row r="928">
          <cell r="A928" t="str">
            <v>197310052022212004</v>
          </cell>
          <cell r="B928" t="str">
            <v>MURLIANA, S.Pd</v>
          </cell>
          <cell r="C928">
            <v>0</v>
          </cell>
          <cell r="D928">
            <v>0</v>
          </cell>
          <cell r="E928">
            <v>2966500</v>
          </cell>
          <cell r="F928">
            <v>0</v>
          </cell>
          <cell r="G928">
            <v>0</v>
          </cell>
          <cell r="H928">
            <v>185000</v>
          </cell>
          <cell r="I928">
            <v>3151500</v>
          </cell>
          <cell r="J928">
            <v>0</v>
          </cell>
          <cell r="K928">
            <v>900000</v>
          </cell>
          <cell r="M928">
            <v>250000</v>
          </cell>
          <cell r="N928">
            <v>1150000</v>
          </cell>
          <cell r="O928">
            <v>4301500</v>
          </cell>
          <cell r="P928">
            <v>43015</v>
          </cell>
          <cell r="Q928">
            <v>172060</v>
          </cell>
          <cell r="R928">
            <v>31515</v>
          </cell>
          <cell r="S928">
            <v>126060</v>
          </cell>
          <cell r="T928">
            <v>11500</v>
          </cell>
          <cell r="U928">
            <v>46000</v>
          </cell>
          <cell r="V928" t="str">
            <v>SMP NEGERI 12</v>
          </cell>
          <cell r="W928" t="str">
            <v>0180306002590</v>
          </cell>
          <cell r="X928" t="str">
            <v>6371024510730009</v>
          </cell>
          <cell r="Y928" t="str">
            <v>167253889731000</v>
          </cell>
          <cell r="Z928" t="str">
            <v>SMP-12</v>
          </cell>
          <cell r="AA928" t="str">
            <v>3842751650300002</v>
          </cell>
          <cell r="AC928">
            <v>11500</v>
          </cell>
          <cell r="AD928">
            <v>0</v>
          </cell>
        </row>
        <row r="929">
          <cell r="A929" t="str">
            <v>197611042022211002</v>
          </cell>
          <cell r="B929" t="str">
            <v>MUHAMMAD SYAFAAT ILMI, S.Pd</v>
          </cell>
          <cell r="C929">
            <v>1</v>
          </cell>
          <cell r="D929">
            <v>2</v>
          </cell>
          <cell r="E929">
            <v>2966500</v>
          </cell>
          <cell r="F929">
            <v>415310</v>
          </cell>
          <cell r="G929">
            <v>0</v>
          </cell>
          <cell r="H929">
            <v>185000</v>
          </cell>
          <cell r="I929">
            <v>3566810</v>
          </cell>
          <cell r="J929">
            <v>0</v>
          </cell>
          <cell r="K929">
            <v>900000</v>
          </cell>
          <cell r="M929">
            <v>250000</v>
          </cell>
          <cell r="N929">
            <v>1150000</v>
          </cell>
          <cell r="O929">
            <v>4716810</v>
          </cell>
          <cell r="P929">
            <v>47168</v>
          </cell>
          <cell r="Q929">
            <v>188672</v>
          </cell>
          <cell r="R929">
            <v>35668</v>
          </cell>
          <cell r="S929">
            <v>142672</v>
          </cell>
          <cell r="T929">
            <v>11500</v>
          </cell>
          <cell r="U929">
            <v>46000</v>
          </cell>
          <cell r="V929" t="str">
            <v>SMP NEGERI 12</v>
          </cell>
          <cell r="W929" t="str">
            <v>0010301419018</v>
          </cell>
          <cell r="X929" t="str">
            <v>6371050411760007</v>
          </cell>
          <cell r="Y929" t="str">
            <v>169468022731000</v>
          </cell>
          <cell r="Z929" t="str">
            <v>SMP-12</v>
          </cell>
          <cell r="AA929" t="str">
            <v>7436754655130083</v>
          </cell>
          <cell r="AC929">
            <v>11500</v>
          </cell>
          <cell r="AD929">
            <v>0</v>
          </cell>
        </row>
        <row r="930">
          <cell r="A930" t="str">
            <v>197901092022212004</v>
          </cell>
          <cell r="B930" t="str">
            <v>MAHMUDAH.HM, S.Pd</v>
          </cell>
          <cell r="C930">
            <v>1</v>
          </cell>
          <cell r="D930">
            <v>2</v>
          </cell>
          <cell r="E930">
            <v>2966500</v>
          </cell>
          <cell r="F930">
            <v>415310</v>
          </cell>
          <cell r="G930">
            <v>0</v>
          </cell>
          <cell r="H930">
            <v>185000</v>
          </cell>
          <cell r="I930">
            <v>3566810</v>
          </cell>
          <cell r="J930">
            <v>0</v>
          </cell>
          <cell r="K930">
            <v>400000</v>
          </cell>
          <cell r="L930">
            <v>2966500</v>
          </cell>
          <cell r="N930">
            <v>3366500</v>
          </cell>
          <cell r="O930">
            <v>6933310</v>
          </cell>
          <cell r="P930">
            <v>69333</v>
          </cell>
          <cell r="Q930">
            <v>277332</v>
          </cell>
          <cell r="R930">
            <v>35668</v>
          </cell>
          <cell r="S930">
            <v>142672</v>
          </cell>
          <cell r="T930">
            <v>33665</v>
          </cell>
          <cell r="U930">
            <v>134660</v>
          </cell>
          <cell r="V930" t="str">
            <v>SMP NEGERI 12</v>
          </cell>
          <cell r="W930" t="str">
            <v>3200510649</v>
          </cell>
          <cell r="X930" t="str">
            <v>6371014901790007</v>
          </cell>
          <cell r="Y930" t="str">
            <v>165276288731000</v>
          </cell>
          <cell r="Z930" t="str">
            <v>SMP-12</v>
          </cell>
          <cell r="AA930" t="str">
            <v>0441757658300062</v>
          </cell>
          <cell r="AC930">
            <v>33665</v>
          </cell>
          <cell r="AD930">
            <v>0</v>
          </cell>
        </row>
        <row r="931">
          <cell r="A931" t="str">
            <v>198803032022211004</v>
          </cell>
          <cell r="B931" t="str">
            <v>FAHRIADI, S.Pd</v>
          </cell>
          <cell r="C931">
            <v>1</v>
          </cell>
          <cell r="D931">
            <v>1</v>
          </cell>
          <cell r="E931">
            <v>2966500</v>
          </cell>
          <cell r="F931">
            <v>355980</v>
          </cell>
          <cell r="G931">
            <v>0</v>
          </cell>
          <cell r="H931">
            <v>185000</v>
          </cell>
          <cell r="I931">
            <v>3507480</v>
          </cell>
          <cell r="J931">
            <v>0</v>
          </cell>
          <cell r="K931">
            <v>900000</v>
          </cell>
          <cell r="M931">
            <v>250000</v>
          </cell>
          <cell r="N931">
            <v>1150000</v>
          </cell>
          <cell r="O931">
            <v>4657480</v>
          </cell>
          <cell r="P931">
            <v>46575</v>
          </cell>
          <cell r="Q931">
            <v>186300</v>
          </cell>
          <cell r="R931">
            <v>35075</v>
          </cell>
          <cell r="S931">
            <v>140300</v>
          </cell>
          <cell r="T931">
            <v>11500</v>
          </cell>
          <cell r="U931">
            <v>46000</v>
          </cell>
          <cell r="V931" t="str">
            <v>SMP NEGERI 12</v>
          </cell>
          <cell r="W931" t="str">
            <v>0010301419210</v>
          </cell>
          <cell r="X931" t="str">
            <v>6306010303880001</v>
          </cell>
          <cell r="Y931" t="str">
            <v>166781674733000</v>
          </cell>
          <cell r="Z931" t="str">
            <v>SMP-12</v>
          </cell>
          <cell r="AA931" t="str">
            <v>8635766667131082</v>
          </cell>
          <cell r="AC931">
            <v>11500</v>
          </cell>
          <cell r="AD931">
            <v>0</v>
          </cell>
        </row>
        <row r="932">
          <cell r="A932" t="str">
            <v>199203282022212011</v>
          </cell>
          <cell r="B932" t="str">
            <v>DWI AYU RINANTI, S.Pd</v>
          </cell>
          <cell r="C932">
            <v>0</v>
          </cell>
          <cell r="D932">
            <v>0</v>
          </cell>
          <cell r="E932">
            <v>2966500</v>
          </cell>
          <cell r="F932">
            <v>0</v>
          </cell>
          <cell r="G932">
            <v>0</v>
          </cell>
          <cell r="H932">
            <v>185000</v>
          </cell>
          <cell r="I932">
            <v>3151500</v>
          </cell>
          <cell r="J932">
            <v>0</v>
          </cell>
          <cell r="K932">
            <v>900000</v>
          </cell>
          <cell r="M932">
            <v>250000</v>
          </cell>
          <cell r="N932">
            <v>1150000</v>
          </cell>
          <cell r="O932">
            <v>4301500</v>
          </cell>
          <cell r="P932">
            <v>43015</v>
          </cell>
          <cell r="Q932">
            <v>172060</v>
          </cell>
          <cell r="R932">
            <v>31515</v>
          </cell>
          <cell r="S932">
            <v>126060</v>
          </cell>
          <cell r="T932">
            <v>11500</v>
          </cell>
          <cell r="U932">
            <v>46000</v>
          </cell>
          <cell r="V932" t="str">
            <v>SMP NEGERI 12</v>
          </cell>
          <cell r="W932" t="str">
            <v>0010301405641</v>
          </cell>
          <cell r="X932" t="str">
            <v>6371036803920007</v>
          </cell>
          <cell r="Y932" t="str">
            <v>941048324731000</v>
          </cell>
          <cell r="Z932" t="str">
            <v>SMP-12</v>
          </cell>
          <cell r="AA932" t="str">
            <v>6660771672130032</v>
          </cell>
          <cell r="AC932">
            <v>11500</v>
          </cell>
          <cell r="AD932">
            <v>0</v>
          </cell>
        </row>
        <row r="933">
          <cell r="A933" t="str">
            <v>199411012022212007</v>
          </cell>
          <cell r="B933" t="str">
            <v>MUCHNIA NOVAYANTI, S.Pd., Gr.</v>
          </cell>
          <cell r="C933">
            <v>1</v>
          </cell>
          <cell r="D933">
            <v>0</v>
          </cell>
          <cell r="E933">
            <v>2966500</v>
          </cell>
          <cell r="F933">
            <v>296650</v>
          </cell>
          <cell r="G933">
            <v>0</v>
          </cell>
          <cell r="H933">
            <v>185000</v>
          </cell>
          <cell r="I933">
            <v>3448150</v>
          </cell>
          <cell r="J933">
            <v>0</v>
          </cell>
          <cell r="K933">
            <v>400000</v>
          </cell>
          <cell r="L933">
            <v>2966500</v>
          </cell>
          <cell r="N933">
            <v>3366500</v>
          </cell>
          <cell r="O933">
            <v>6814650</v>
          </cell>
          <cell r="P933">
            <v>68147</v>
          </cell>
          <cell r="Q933">
            <v>272588</v>
          </cell>
          <cell r="R933">
            <v>34482</v>
          </cell>
          <cell r="S933">
            <v>137928</v>
          </cell>
          <cell r="T933">
            <v>33665</v>
          </cell>
          <cell r="U933">
            <v>134660</v>
          </cell>
          <cell r="V933" t="str">
            <v>SMP NEGERI 12</v>
          </cell>
          <cell r="W933" t="str">
            <v>3200581899</v>
          </cell>
          <cell r="X933" t="str">
            <v>6371034111940009</v>
          </cell>
          <cell r="Y933" t="str">
            <v>86226529731000</v>
          </cell>
          <cell r="Z933" t="str">
            <v>SMP-12</v>
          </cell>
          <cell r="AA933" t="str">
            <v>5433772673230153</v>
          </cell>
          <cell r="AC933">
            <v>33665</v>
          </cell>
          <cell r="AD933">
            <v>0</v>
          </cell>
        </row>
        <row r="934">
          <cell r="A934" t="str">
            <v>199509062022212008</v>
          </cell>
          <cell r="B934" t="str">
            <v>YENNY WARNIDA, S.Pd</v>
          </cell>
          <cell r="C934">
            <v>1</v>
          </cell>
          <cell r="D934">
            <v>0</v>
          </cell>
          <cell r="E934">
            <v>2966500</v>
          </cell>
          <cell r="F934">
            <v>296650</v>
          </cell>
          <cell r="G934">
            <v>0</v>
          </cell>
          <cell r="H934">
            <v>185000</v>
          </cell>
          <cell r="I934">
            <v>3448150</v>
          </cell>
          <cell r="J934">
            <v>0</v>
          </cell>
          <cell r="K934">
            <v>900000</v>
          </cell>
          <cell r="M934">
            <v>250000</v>
          </cell>
          <cell r="N934">
            <v>1150000</v>
          </cell>
          <cell r="O934">
            <v>4598150</v>
          </cell>
          <cell r="P934">
            <v>45982</v>
          </cell>
          <cell r="Q934">
            <v>183928</v>
          </cell>
          <cell r="R934">
            <v>34482</v>
          </cell>
          <cell r="S934">
            <v>137928</v>
          </cell>
          <cell r="T934">
            <v>11500</v>
          </cell>
          <cell r="U934">
            <v>46000</v>
          </cell>
          <cell r="V934" t="str">
            <v>SMP NEGERI 12</v>
          </cell>
          <cell r="W934" t="str">
            <v>3200529994</v>
          </cell>
          <cell r="X934" t="str">
            <v>6371044609950011</v>
          </cell>
          <cell r="Y934" t="str">
            <v>650858079731000</v>
          </cell>
          <cell r="Z934" t="str">
            <v>SMP-12</v>
          </cell>
          <cell r="AA934" t="str">
            <v>5238773674230133</v>
          </cell>
          <cell r="AC934">
            <v>11500</v>
          </cell>
          <cell r="AD934">
            <v>0</v>
          </cell>
        </row>
        <row r="935">
          <cell r="A935" t="str">
            <v>199706192022211002</v>
          </cell>
          <cell r="B935" t="str">
            <v>MUCHLIS ABDI, S.Pd</v>
          </cell>
          <cell r="C935">
            <v>0</v>
          </cell>
          <cell r="D935">
            <v>0</v>
          </cell>
          <cell r="E935">
            <v>2966500</v>
          </cell>
          <cell r="F935">
            <v>0</v>
          </cell>
          <cell r="G935">
            <v>0</v>
          </cell>
          <cell r="H935">
            <v>185000</v>
          </cell>
          <cell r="I935">
            <v>3151500</v>
          </cell>
          <cell r="J935">
            <v>0</v>
          </cell>
          <cell r="K935">
            <v>900000</v>
          </cell>
          <cell r="M935">
            <v>250000</v>
          </cell>
          <cell r="N935">
            <v>1150000</v>
          </cell>
          <cell r="O935">
            <v>4301500</v>
          </cell>
          <cell r="P935">
            <v>43015</v>
          </cell>
          <cell r="Q935">
            <v>172060</v>
          </cell>
          <cell r="R935">
            <v>31515</v>
          </cell>
          <cell r="S935">
            <v>126060</v>
          </cell>
          <cell r="T935">
            <v>11500</v>
          </cell>
          <cell r="U935">
            <v>46000</v>
          </cell>
          <cell r="V935" t="str">
            <v>SMP NEGERI 12</v>
          </cell>
          <cell r="W935" t="str">
            <v>3200582248</v>
          </cell>
          <cell r="X935" t="str">
            <v>6371031906970003</v>
          </cell>
          <cell r="Y935" t="str">
            <v>411132400731000</v>
          </cell>
          <cell r="Z935" t="str">
            <v>SMP-12</v>
          </cell>
          <cell r="AA935" t="str">
            <v>8951775676130002</v>
          </cell>
          <cell r="AC935">
            <v>11500</v>
          </cell>
          <cell r="AD935">
            <v>0</v>
          </cell>
        </row>
        <row r="936">
          <cell r="A936" t="str">
            <v>197305022022212002</v>
          </cell>
          <cell r="B936" t="str">
            <v>RATNA NUGRAHENI, S.Pd</v>
          </cell>
          <cell r="C936">
            <v>1</v>
          </cell>
          <cell r="D936">
            <v>2</v>
          </cell>
          <cell r="E936">
            <v>2966500</v>
          </cell>
          <cell r="F936">
            <v>415310</v>
          </cell>
          <cell r="G936">
            <v>0</v>
          </cell>
          <cell r="H936">
            <v>185000</v>
          </cell>
          <cell r="I936">
            <v>3566810</v>
          </cell>
          <cell r="J936">
            <v>0</v>
          </cell>
          <cell r="K936">
            <v>900000</v>
          </cell>
          <cell r="M936">
            <v>250000</v>
          </cell>
          <cell r="N936">
            <v>1150000</v>
          </cell>
          <cell r="O936">
            <v>4716810</v>
          </cell>
          <cell r="P936">
            <v>47168</v>
          </cell>
          <cell r="Q936">
            <v>188672</v>
          </cell>
          <cell r="R936">
            <v>35668</v>
          </cell>
          <cell r="S936">
            <v>142672</v>
          </cell>
          <cell r="T936">
            <v>11500</v>
          </cell>
          <cell r="U936">
            <v>46000</v>
          </cell>
          <cell r="V936" t="str">
            <v>SMP NEGERI 13</v>
          </cell>
          <cell r="W936" t="str">
            <v>0010301119021</v>
          </cell>
          <cell r="X936" t="str">
            <v>6371044205730010</v>
          </cell>
          <cell r="Y936" t="str">
            <v>710839118731000</v>
          </cell>
          <cell r="Z936" t="str">
            <v>SMP-13</v>
          </cell>
          <cell r="AA936" t="str">
            <v>8834751653300002</v>
          </cell>
          <cell r="AC936">
            <v>11500</v>
          </cell>
          <cell r="AD936">
            <v>0</v>
          </cell>
        </row>
        <row r="937">
          <cell r="A937" t="str">
            <v>198405102022211008</v>
          </cell>
          <cell r="B937" t="str">
            <v>INDRA IRAWAN, S.Pd</v>
          </cell>
          <cell r="C937">
            <v>1</v>
          </cell>
          <cell r="D937">
            <v>0</v>
          </cell>
          <cell r="E937">
            <v>2966500</v>
          </cell>
          <cell r="F937">
            <v>296650</v>
          </cell>
          <cell r="G937">
            <v>0</v>
          </cell>
          <cell r="H937">
            <v>185000</v>
          </cell>
          <cell r="I937">
            <v>3448150</v>
          </cell>
          <cell r="J937">
            <v>0</v>
          </cell>
          <cell r="K937">
            <v>900000</v>
          </cell>
          <cell r="M937">
            <v>250000</v>
          </cell>
          <cell r="N937">
            <v>1150000</v>
          </cell>
          <cell r="O937">
            <v>4598150</v>
          </cell>
          <cell r="P937">
            <v>45982</v>
          </cell>
          <cell r="Q937">
            <v>183928</v>
          </cell>
          <cell r="R937">
            <v>34482</v>
          </cell>
          <cell r="S937">
            <v>137928</v>
          </cell>
          <cell r="T937">
            <v>11500</v>
          </cell>
          <cell r="U937">
            <v>46000</v>
          </cell>
          <cell r="V937" t="str">
            <v>SMP NEGERI 13</v>
          </cell>
          <cell r="W937" t="str">
            <v>0010301405112</v>
          </cell>
          <cell r="X937" t="str">
            <v>6371041005840012</v>
          </cell>
          <cell r="Y937" t="str">
            <v>754958049731000</v>
          </cell>
          <cell r="Z937" t="str">
            <v>SMP-13</v>
          </cell>
          <cell r="AA937" t="str">
            <v>8842762664120002</v>
          </cell>
          <cell r="AC937">
            <v>11500</v>
          </cell>
          <cell r="AD937">
            <v>0</v>
          </cell>
        </row>
        <row r="938">
          <cell r="A938" t="str">
            <v>199208192022212006</v>
          </cell>
          <cell r="B938" t="str">
            <v>AYU AGUSTIA, S.Pd</v>
          </cell>
          <cell r="C938">
            <v>1</v>
          </cell>
          <cell r="D938">
            <v>1</v>
          </cell>
          <cell r="E938">
            <v>2966500</v>
          </cell>
          <cell r="F938">
            <v>355980</v>
          </cell>
          <cell r="G938">
            <v>0</v>
          </cell>
          <cell r="H938">
            <v>185000</v>
          </cell>
          <cell r="I938">
            <v>3507480</v>
          </cell>
          <cell r="J938">
            <v>0</v>
          </cell>
          <cell r="K938">
            <v>900000</v>
          </cell>
          <cell r="M938">
            <v>250000</v>
          </cell>
          <cell r="N938">
            <v>1150000</v>
          </cell>
          <cell r="O938">
            <v>4657480</v>
          </cell>
          <cell r="P938">
            <v>46575</v>
          </cell>
          <cell r="Q938">
            <v>186300</v>
          </cell>
          <cell r="R938">
            <v>35075</v>
          </cell>
          <cell r="S938">
            <v>140300</v>
          </cell>
          <cell r="T938">
            <v>11500</v>
          </cell>
          <cell r="U938">
            <v>46000</v>
          </cell>
          <cell r="V938" t="str">
            <v>SMP NEGERI 13</v>
          </cell>
          <cell r="W938" t="str">
            <v>0170301054786</v>
          </cell>
          <cell r="X938" t="str">
            <v>6371035908920007</v>
          </cell>
          <cell r="Y938" t="str">
            <v>842669293731000</v>
          </cell>
          <cell r="Z938" t="str">
            <v>SMP-13</v>
          </cell>
          <cell r="AA938" t="str">
            <v>0151770671130053</v>
          </cell>
          <cell r="AC938">
            <v>11500</v>
          </cell>
          <cell r="AD938">
            <v>0</v>
          </cell>
        </row>
        <row r="939">
          <cell r="A939" t="str">
            <v>199405042022211005</v>
          </cell>
          <cell r="B939" t="str">
            <v>WAHYUDI, S.Pd</v>
          </cell>
          <cell r="C939">
            <v>1</v>
          </cell>
          <cell r="D939">
            <v>0</v>
          </cell>
          <cell r="E939">
            <v>2966500</v>
          </cell>
          <cell r="F939">
            <v>296650</v>
          </cell>
          <cell r="G939">
            <v>0</v>
          </cell>
          <cell r="H939">
            <v>185000</v>
          </cell>
          <cell r="I939">
            <v>3448150</v>
          </cell>
          <cell r="J939">
            <v>0</v>
          </cell>
          <cell r="K939">
            <v>900000</v>
          </cell>
          <cell r="M939">
            <v>250000</v>
          </cell>
          <cell r="N939">
            <v>1150000</v>
          </cell>
          <cell r="O939">
            <v>4598150</v>
          </cell>
          <cell r="P939">
            <v>45982</v>
          </cell>
          <cell r="Q939">
            <v>183928</v>
          </cell>
          <cell r="R939">
            <v>34482</v>
          </cell>
          <cell r="S939">
            <v>137928</v>
          </cell>
          <cell r="T939">
            <v>11500</v>
          </cell>
          <cell r="U939">
            <v>46000</v>
          </cell>
          <cell r="V939" t="str">
            <v>SMP NEGERI 13</v>
          </cell>
          <cell r="W939" t="str">
            <v>0010301464347</v>
          </cell>
          <cell r="X939" t="str">
            <v>6371010405940018</v>
          </cell>
          <cell r="Y939" t="str">
            <v>412709537736000</v>
          </cell>
          <cell r="Z939" t="str">
            <v>SMP-13</v>
          </cell>
          <cell r="AA939" t="str">
            <v>4836772673130172</v>
          </cell>
          <cell r="AC939">
            <v>11500</v>
          </cell>
          <cell r="AD939">
            <v>0</v>
          </cell>
        </row>
        <row r="940">
          <cell r="A940" t="str">
            <v>199501042022212009</v>
          </cell>
          <cell r="B940" t="str">
            <v>ELISABETH VENNYCHARISA AGAYU, S.Pd.</v>
          </cell>
          <cell r="C940">
            <v>1</v>
          </cell>
          <cell r="D940">
            <v>1</v>
          </cell>
          <cell r="E940">
            <v>2966500</v>
          </cell>
          <cell r="F940">
            <v>355980</v>
          </cell>
          <cell r="G940">
            <v>0</v>
          </cell>
          <cell r="H940">
            <v>185000</v>
          </cell>
          <cell r="I940">
            <v>3507480</v>
          </cell>
          <cell r="J940">
            <v>0</v>
          </cell>
          <cell r="K940">
            <v>180000</v>
          </cell>
          <cell r="M940">
            <v>250000</v>
          </cell>
          <cell r="N940">
            <v>430000</v>
          </cell>
          <cell r="O940">
            <v>3937480</v>
          </cell>
          <cell r="P940">
            <v>39375</v>
          </cell>
          <cell r="Q940">
            <v>157500</v>
          </cell>
          <cell r="R940">
            <v>35075</v>
          </cell>
          <cell r="S940">
            <v>140300</v>
          </cell>
          <cell r="T940">
            <v>4300</v>
          </cell>
          <cell r="U940">
            <v>17200</v>
          </cell>
          <cell r="V940" t="str">
            <v>SMP NEGERI 13</v>
          </cell>
          <cell r="W940" t="str">
            <v>3200581856</v>
          </cell>
          <cell r="X940" t="str">
            <v>6371044401950010</v>
          </cell>
          <cell r="Y940" t="str">
            <v>909089161731000</v>
          </cell>
          <cell r="Z940" t="str">
            <v>SMP-13</v>
          </cell>
          <cell r="AA940" t="str">
            <v>4436773674230142</v>
          </cell>
          <cell r="AC940">
            <v>11500</v>
          </cell>
          <cell r="AD940">
            <v>-7200</v>
          </cell>
        </row>
        <row r="941">
          <cell r="A941" t="str">
            <v>199509092022211002</v>
          </cell>
          <cell r="B941" t="str">
            <v>MUHAMMAD RIANDA SEFTAJINGGA, S.Pd</v>
          </cell>
          <cell r="C941">
            <v>1</v>
          </cell>
          <cell r="D941">
            <v>1</v>
          </cell>
          <cell r="E941">
            <v>2966500</v>
          </cell>
          <cell r="F941">
            <v>355980</v>
          </cell>
          <cell r="G941">
            <v>0</v>
          </cell>
          <cell r="H941">
            <v>185000</v>
          </cell>
          <cell r="I941">
            <v>3507480</v>
          </cell>
          <cell r="J941">
            <v>0</v>
          </cell>
          <cell r="K941">
            <v>900000</v>
          </cell>
          <cell r="M941">
            <v>250000</v>
          </cell>
          <cell r="N941">
            <v>1150000</v>
          </cell>
          <cell r="O941">
            <v>4657480</v>
          </cell>
          <cell r="P941">
            <v>46575</v>
          </cell>
          <cell r="Q941">
            <v>186300</v>
          </cell>
          <cell r="R941">
            <v>35075</v>
          </cell>
          <cell r="S941">
            <v>140300</v>
          </cell>
          <cell r="T941">
            <v>11500</v>
          </cell>
          <cell r="U941">
            <v>46000</v>
          </cell>
          <cell r="V941" t="str">
            <v>SMP NEGERI 13</v>
          </cell>
          <cell r="W941" t="str">
            <v>3200581902</v>
          </cell>
          <cell r="X941" t="str">
            <v>6372050909950001</v>
          </cell>
          <cell r="Y941" t="str">
            <v>816892020731000</v>
          </cell>
          <cell r="Z941" t="str">
            <v>SMP-13</v>
          </cell>
          <cell r="AA941" t="str">
            <v>3241773674130153</v>
          </cell>
          <cell r="AC941">
            <v>11500</v>
          </cell>
          <cell r="AD941">
            <v>0</v>
          </cell>
        </row>
        <row r="942">
          <cell r="A942" t="str">
            <v>199509272022212004</v>
          </cell>
          <cell r="B942" t="str">
            <v>FAHRINA, S.Pd</v>
          </cell>
          <cell r="C942">
            <v>1</v>
          </cell>
          <cell r="D942">
            <v>0</v>
          </cell>
          <cell r="E942">
            <v>2966500</v>
          </cell>
          <cell r="F942">
            <v>296650</v>
          </cell>
          <cell r="G942">
            <v>0</v>
          </cell>
          <cell r="H942">
            <v>185000</v>
          </cell>
          <cell r="I942">
            <v>3448150</v>
          </cell>
          <cell r="J942">
            <v>0</v>
          </cell>
          <cell r="K942">
            <v>900000</v>
          </cell>
          <cell r="M942">
            <v>250000</v>
          </cell>
          <cell r="N942">
            <v>1150000</v>
          </cell>
          <cell r="O942">
            <v>4598150</v>
          </cell>
          <cell r="P942">
            <v>45982</v>
          </cell>
          <cell r="Q942">
            <v>183928</v>
          </cell>
          <cell r="R942">
            <v>34482</v>
          </cell>
          <cell r="S942">
            <v>137928</v>
          </cell>
          <cell r="T942">
            <v>11500</v>
          </cell>
          <cell r="U942">
            <v>46000</v>
          </cell>
          <cell r="V942" t="str">
            <v>SMP NEGERI 13</v>
          </cell>
          <cell r="W942" t="str">
            <v>3200582143</v>
          </cell>
          <cell r="X942" t="str">
            <v>6371046709950002</v>
          </cell>
          <cell r="Y942" t="str">
            <v>937441467731000</v>
          </cell>
          <cell r="Z942" t="str">
            <v>SMP-13</v>
          </cell>
          <cell r="AA942" t="str">
            <v>6259773674230113</v>
          </cell>
          <cell r="AC942">
            <v>11500</v>
          </cell>
          <cell r="AD942">
            <v>0</v>
          </cell>
        </row>
        <row r="943">
          <cell r="A943" t="str">
            <v>197302262022211001</v>
          </cell>
          <cell r="B943" t="str">
            <v>FIYA MIRWAY, S.Pd</v>
          </cell>
          <cell r="C943">
            <v>0</v>
          </cell>
          <cell r="D943">
            <v>0</v>
          </cell>
          <cell r="E943">
            <v>2966500</v>
          </cell>
          <cell r="F943">
            <v>0</v>
          </cell>
          <cell r="G943">
            <v>0</v>
          </cell>
          <cell r="H943">
            <v>185000</v>
          </cell>
          <cell r="I943">
            <v>3151500</v>
          </cell>
          <cell r="J943">
            <v>0</v>
          </cell>
          <cell r="K943">
            <v>400000</v>
          </cell>
          <cell r="L943">
            <v>2966500</v>
          </cell>
          <cell r="N943">
            <v>3366500</v>
          </cell>
          <cell r="O943">
            <v>6518000</v>
          </cell>
          <cell r="P943">
            <v>65180</v>
          </cell>
          <cell r="Q943">
            <v>260720</v>
          </cell>
          <cell r="R943">
            <v>31515</v>
          </cell>
          <cell r="S943">
            <v>126060</v>
          </cell>
          <cell r="T943">
            <v>33665</v>
          </cell>
          <cell r="U943">
            <v>134660</v>
          </cell>
          <cell r="V943" t="str">
            <v>SMP NEGERI 14</v>
          </cell>
          <cell r="W943" t="str">
            <v>0310319034683</v>
          </cell>
          <cell r="X943" t="str">
            <v>6371052602730005</v>
          </cell>
          <cell r="Y943" t="str">
            <v>159490309731000</v>
          </cell>
          <cell r="Z943" t="str">
            <v>SMP-14</v>
          </cell>
          <cell r="AA943" t="str">
            <v>3558751653200002</v>
          </cell>
          <cell r="AC943">
            <v>33665</v>
          </cell>
          <cell r="AD943">
            <v>0</v>
          </cell>
        </row>
        <row r="944">
          <cell r="A944" t="str">
            <v>198507212022212019</v>
          </cell>
          <cell r="B944" t="str">
            <v>RIKA SUCIANA, S.Pd</v>
          </cell>
          <cell r="C944">
            <v>1</v>
          </cell>
          <cell r="D944">
            <v>1</v>
          </cell>
          <cell r="E944">
            <v>2966500</v>
          </cell>
          <cell r="F944">
            <v>355980</v>
          </cell>
          <cell r="G944">
            <v>0</v>
          </cell>
          <cell r="H944">
            <v>185000</v>
          </cell>
          <cell r="I944">
            <v>3507480</v>
          </cell>
          <cell r="J944">
            <v>0</v>
          </cell>
          <cell r="K944">
            <v>900000</v>
          </cell>
          <cell r="M944">
            <v>250000</v>
          </cell>
          <cell r="N944">
            <v>1150000</v>
          </cell>
          <cell r="O944">
            <v>4657480</v>
          </cell>
          <cell r="P944">
            <v>46575</v>
          </cell>
          <cell r="Q944">
            <v>186300</v>
          </cell>
          <cell r="R944">
            <v>35075</v>
          </cell>
          <cell r="S944">
            <v>140300</v>
          </cell>
          <cell r="T944">
            <v>11500</v>
          </cell>
          <cell r="U944">
            <v>46000</v>
          </cell>
          <cell r="V944" t="str">
            <v>SMP NEGERI 14</v>
          </cell>
          <cell r="W944" t="str">
            <v>0010301166718</v>
          </cell>
          <cell r="X944" t="str">
            <v>6304156107870001</v>
          </cell>
          <cell r="Y944" t="str">
            <v>843158353731000</v>
          </cell>
          <cell r="Z944" t="str">
            <v>SMP-14</v>
          </cell>
          <cell r="AA944" t="str">
            <v>4053763664130163</v>
          </cell>
          <cell r="AC944">
            <v>11500</v>
          </cell>
          <cell r="AD944">
            <v>0</v>
          </cell>
        </row>
        <row r="945">
          <cell r="A945" t="str">
            <v>199404272022212008</v>
          </cell>
          <cell r="B945" t="str">
            <v>MARNI, S.Pd</v>
          </cell>
          <cell r="C945">
            <v>0</v>
          </cell>
          <cell r="D945">
            <v>0</v>
          </cell>
          <cell r="E945">
            <v>2966500</v>
          </cell>
          <cell r="F945">
            <v>0</v>
          </cell>
          <cell r="G945">
            <v>0</v>
          </cell>
          <cell r="H945">
            <v>185000</v>
          </cell>
          <cell r="I945">
            <v>3151500</v>
          </cell>
          <cell r="J945">
            <v>0</v>
          </cell>
          <cell r="K945">
            <v>900000</v>
          </cell>
          <cell r="M945">
            <v>250000</v>
          </cell>
          <cell r="N945">
            <v>1150000</v>
          </cell>
          <cell r="O945">
            <v>4301500</v>
          </cell>
          <cell r="P945">
            <v>43015</v>
          </cell>
          <cell r="Q945">
            <v>172060</v>
          </cell>
          <cell r="R945">
            <v>31515</v>
          </cell>
          <cell r="S945">
            <v>126060</v>
          </cell>
          <cell r="T945">
            <v>11500</v>
          </cell>
          <cell r="U945">
            <v>46000</v>
          </cell>
          <cell r="V945" t="str">
            <v>SMP NEGERI 14</v>
          </cell>
          <cell r="W945" t="str">
            <v>0010301357253</v>
          </cell>
          <cell r="X945" t="str">
            <v>6371036704940004</v>
          </cell>
          <cell r="Y945" t="str">
            <v>938451440731000</v>
          </cell>
          <cell r="Z945" t="str">
            <v>SMP-14</v>
          </cell>
          <cell r="AA945" t="str">
            <v>1759772673130032</v>
          </cell>
          <cell r="AC945">
            <v>11500</v>
          </cell>
          <cell r="AD945">
            <v>0</v>
          </cell>
        </row>
        <row r="946">
          <cell r="A946" t="str">
            <v>199506012022211002</v>
          </cell>
          <cell r="B946" t="str">
            <v>MUHAMMAD FAJRI, S.Pd</v>
          </cell>
          <cell r="C946">
            <v>0</v>
          </cell>
          <cell r="D946">
            <v>0</v>
          </cell>
          <cell r="E946">
            <v>2966500</v>
          </cell>
          <cell r="F946">
            <v>0</v>
          </cell>
          <cell r="G946">
            <v>0</v>
          </cell>
          <cell r="H946">
            <v>185000</v>
          </cell>
          <cell r="I946">
            <v>3151500</v>
          </cell>
          <cell r="J946">
            <v>0</v>
          </cell>
          <cell r="K946">
            <v>900000</v>
          </cell>
          <cell r="M946">
            <v>250000</v>
          </cell>
          <cell r="N946">
            <v>1150000</v>
          </cell>
          <cell r="O946">
            <v>4301500</v>
          </cell>
          <cell r="P946">
            <v>43015</v>
          </cell>
          <cell r="Q946">
            <v>172060</v>
          </cell>
          <cell r="R946">
            <v>31515</v>
          </cell>
          <cell r="S946">
            <v>126060</v>
          </cell>
          <cell r="T946">
            <v>11500</v>
          </cell>
          <cell r="U946">
            <v>46000</v>
          </cell>
          <cell r="V946" t="str">
            <v>SMP NEGERI 14</v>
          </cell>
          <cell r="W946" t="str">
            <v>0310319034234</v>
          </cell>
          <cell r="X946" t="str">
            <v>6371040106950005</v>
          </cell>
          <cell r="Y946" t="str">
            <v>967102633731000</v>
          </cell>
          <cell r="Z946" t="str">
            <v>SMP-14</v>
          </cell>
          <cell r="AA946" t="str">
            <v>4933773674130132</v>
          </cell>
          <cell r="AC946">
            <v>11500</v>
          </cell>
          <cell r="AD946">
            <v>0</v>
          </cell>
        </row>
        <row r="947">
          <cell r="A947" t="str">
            <v>197608302022212004</v>
          </cell>
          <cell r="B947" t="str">
            <v>ISNATUL JENAH, S.Pd</v>
          </cell>
          <cell r="C947">
            <v>1</v>
          </cell>
          <cell r="D947">
            <v>1</v>
          </cell>
          <cell r="E947">
            <v>2966500</v>
          </cell>
          <cell r="F947">
            <v>355980</v>
          </cell>
          <cell r="G947">
            <v>0</v>
          </cell>
          <cell r="H947">
            <v>185000</v>
          </cell>
          <cell r="I947">
            <v>3507480</v>
          </cell>
          <cell r="J947">
            <v>0</v>
          </cell>
          <cell r="K947">
            <v>400000</v>
          </cell>
          <cell r="L947">
            <v>2966500</v>
          </cell>
          <cell r="N947">
            <v>3366500</v>
          </cell>
          <cell r="O947">
            <v>6873980</v>
          </cell>
          <cell r="P947">
            <v>68740</v>
          </cell>
          <cell r="Q947">
            <v>274960</v>
          </cell>
          <cell r="R947">
            <v>35075</v>
          </cell>
          <cell r="S947">
            <v>140300</v>
          </cell>
          <cell r="T947">
            <v>33665</v>
          </cell>
          <cell r="U947">
            <v>134660</v>
          </cell>
          <cell r="V947" t="str">
            <v>SMP NEGERI 15</v>
          </cell>
          <cell r="W947" t="str">
            <v>3200514358</v>
          </cell>
          <cell r="X947" t="str">
            <v>6371037008760010</v>
          </cell>
          <cell r="Y947" t="str">
            <v>167191147731000</v>
          </cell>
          <cell r="Z947" t="str">
            <v>SMP-15</v>
          </cell>
          <cell r="AA947" t="str">
            <v>8162754657300003</v>
          </cell>
          <cell r="AC947">
            <v>33665</v>
          </cell>
          <cell r="AD947">
            <v>0</v>
          </cell>
        </row>
        <row r="948">
          <cell r="A948" t="str">
            <v>198104182022212010</v>
          </cell>
          <cell r="B948" t="str">
            <v>DEWI SYAHRIZADA, S.Pd</v>
          </cell>
          <cell r="C948">
            <v>1</v>
          </cell>
          <cell r="D948">
            <v>2</v>
          </cell>
          <cell r="E948">
            <v>2966500</v>
          </cell>
          <cell r="F948">
            <v>415310</v>
          </cell>
          <cell r="G948">
            <v>0</v>
          </cell>
          <cell r="H948">
            <v>185000</v>
          </cell>
          <cell r="I948">
            <v>3566810</v>
          </cell>
          <cell r="J948">
            <v>0</v>
          </cell>
          <cell r="K948">
            <v>900000</v>
          </cell>
          <cell r="M948">
            <v>250000</v>
          </cell>
          <cell r="N948">
            <v>1150000</v>
          </cell>
          <cell r="O948">
            <v>4716810</v>
          </cell>
          <cell r="P948">
            <v>47168</v>
          </cell>
          <cell r="Q948">
            <v>188672</v>
          </cell>
          <cell r="R948">
            <v>35668</v>
          </cell>
          <cell r="S948">
            <v>142672</v>
          </cell>
          <cell r="T948">
            <v>11500</v>
          </cell>
          <cell r="U948">
            <v>46000</v>
          </cell>
          <cell r="V948" t="str">
            <v>SMP NEGERI 15</v>
          </cell>
          <cell r="W948" t="str">
            <v>0010301163526</v>
          </cell>
          <cell r="X948" t="str">
            <v>6371055804810007</v>
          </cell>
          <cell r="Y948" t="str">
            <v>159754381731000</v>
          </cell>
          <cell r="Z948" t="str">
            <v>SMP-15</v>
          </cell>
          <cell r="AA948" t="str">
            <v>5750759660300112</v>
          </cell>
          <cell r="AC948">
            <v>11500</v>
          </cell>
          <cell r="AD948">
            <v>0</v>
          </cell>
        </row>
        <row r="949">
          <cell r="A949" t="str">
            <v>198912202022212009</v>
          </cell>
          <cell r="B949" t="str">
            <v>WINDA ARIANI, S.Pd</v>
          </cell>
          <cell r="C949">
            <v>1</v>
          </cell>
          <cell r="D949">
            <v>1</v>
          </cell>
          <cell r="E949">
            <v>2966500</v>
          </cell>
          <cell r="F949">
            <v>355980</v>
          </cell>
          <cell r="G949">
            <v>0</v>
          </cell>
          <cell r="H949">
            <v>185000</v>
          </cell>
          <cell r="I949">
            <v>3507480</v>
          </cell>
          <cell r="J949">
            <v>0</v>
          </cell>
          <cell r="K949">
            <v>900000</v>
          </cell>
          <cell r="M949">
            <v>250000</v>
          </cell>
          <cell r="N949">
            <v>1150000</v>
          </cell>
          <cell r="O949">
            <v>4657480</v>
          </cell>
          <cell r="P949">
            <v>46575</v>
          </cell>
          <cell r="Q949">
            <v>186300</v>
          </cell>
          <cell r="R949">
            <v>35075</v>
          </cell>
          <cell r="S949">
            <v>140300</v>
          </cell>
          <cell r="T949">
            <v>11500</v>
          </cell>
          <cell r="U949">
            <v>46000</v>
          </cell>
          <cell r="V949" t="str">
            <v>SMP NEGERI 15</v>
          </cell>
          <cell r="W949" t="str">
            <v>0010301418894</v>
          </cell>
          <cell r="X949" t="str">
            <v>6371036012890008</v>
          </cell>
          <cell r="Y949" t="str">
            <v>941020810731000</v>
          </cell>
          <cell r="Z949" t="str">
            <v>SMP-15</v>
          </cell>
          <cell r="AA949" t="str">
            <v>4552767668130113</v>
          </cell>
          <cell r="AC949">
            <v>11500</v>
          </cell>
          <cell r="AD949">
            <v>0</v>
          </cell>
        </row>
        <row r="950">
          <cell r="A950" t="str">
            <v>199105252022211007</v>
          </cell>
          <cell r="B950" t="str">
            <v>ABDURAHIM, S.Pd</v>
          </cell>
          <cell r="C950">
            <v>1</v>
          </cell>
          <cell r="D950">
            <v>1</v>
          </cell>
          <cell r="E950">
            <v>2966500</v>
          </cell>
          <cell r="F950">
            <v>355980</v>
          </cell>
          <cell r="G950">
            <v>0</v>
          </cell>
          <cell r="H950">
            <v>185000</v>
          </cell>
          <cell r="I950">
            <v>3507480</v>
          </cell>
          <cell r="J950">
            <v>0</v>
          </cell>
          <cell r="K950">
            <v>900000</v>
          </cell>
          <cell r="M950">
            <v>250000</v>
          </cell>
          <cell r="N950">
            <v>1150000</v>
          </cell>
          <cell r="O950">
            <v>4657480</v>
          </cell>
          <cell r="P950">
            <v>46575</v>
          </cell>
          <cell r="Q950">
            <v>186300</v>
          </cell>
          <cell r="R950">
            <v>35075</v>
          </cell>
          <cell r="S950">
            <v>140300</v>
          </cell>
          <cell r="T950">
            <v>11500</v>
          </cell>
          <cell r="U950">
            <v>46000</v>
          </cell>
          <cell r="V950" t="str">
            <v>SMP NEGERI 15</v>
          </cell>
          <cell r="W950" t="str">
            <v>0170301054609</v>
          </cell>
          <cell r="X950" t="str">
            <v>6371042505910015</v>
          </cell>
          <cell r="Y950" t="str">
            <v>106828148731000</v>
          </cell>
          <cell r="Z950" t="str">
            <v>SMP-15</v>
          </cell>
          <cell r="AA950" t="str">
            <v>9857769670130282</v>
          </cell>
          <cell r="AC950">
            <v>11500</v>
          </cell>
          <cell r="AD950">
            <v>0</v>
          </cell>
        </row>
        <row r="951">
          <cell r="A951" t="str">
            <v>199506122022212009</v>
          </cell>
          <cell r="B951" t="str">
            <v>ARNYS YUNITA SARI, S.Pd</v>
          </cell>
          <cell r="C951">
            <v>0</v>
          </cell>
          <cell r="D951">
            <v>0</v>
          </cell>
          <cell r="E951">
            <v>2966500</v>
          </cell>
          <cell r="F951">
            <v>0</v>
          </cell>
          <cell r="G951">
            <v>0</v>
          </cell>
          <cell r="H951">
            <v>185000</v>
          </cell>
          <cell r="I951">
            <v>3151500</v>
          </cell>
          <cell r="J951">
            <v>0</v>
          </cell>
          <cell r="K951">
            <v>900000</v>
          </cell>
          <cell r="M951">
            <v>250000</v>
          </cell>
          <cell r="N951">
            <v>1150000</v>
          </cell>
          <cell r="O951">
            <v>4301500</v>
          </cell>
          <cell r="P951">
            <v>43015</v>
          </cell>
          <cell r="Q951">
            <v>172060</v>
          </cell>
          <cell r="R951">
            <v>31515</v>
          </cell>
          <cell r="S951">
            <v>126060</v>
          </cell>
          <cell r="T951">
            <v>11500</v>
          </cell>
          <cell r="U951">
            <v>46000</v>
          </cell>
          <cell r="V951" t="str">
            <v>SMP NEGERI 15</v>
          </cell>
          <cell r="W951" t="str">
            <v>0010301437889</v>
          </cell>
          <cell r="X951" t="str">
            <v>6371015206950006</v>
          </cell>
          <cell r="Y951" t="str">
            <v>922493077736000</v>
          </cell>
          <cell r="Z951" t="str">
            <v>SMP-15</v>
          </cell>
          <cell r="AA951" t="str">
            <v>0944773674230172</v>
          </cell>
          <cell r="AC951">
            <v>11500</v>
          </cell>
          <cell r="AD951">
            <v>0</v>
          </cell>
        </row>
        <row r="952">
          <cell r="A952" t="str">
            <v>199509062022212006</v>
          </cell>
          <cell r="B952" t="str">
            <v>ANNISA HASANAH, S.Pd</v>
          </cell>
          <cell r="C952">
            <v>1</v>
          </cell>
          <cell r="D952">
            <v>1</v>
          </cell>
          <cell r="E952">
            <v>2966500</v>
          </cell>
          <cell r="F952">
            <v>355980</v>
          </cell>
          <cell r="G952">
            <v>0</v>
          </cell>
          <cell r="H952">
            <v>185000</v>
          </cell>
          <cell r="I952">
            <v>3507480</v>
          </cell>
          <cell r="J952">
            <v>0</v>
          </cell>
          <cell r="K952">
            <v>0</v>
          </cell>
          <cell r="M952">
            <v>0</v>
          </cell>
          <cell r="N952">
            <v>0</v>
          </cell>
          <cell r="O952">
            <v>3507480</v>
          </cell>
          <cell r="P952">
            <v>35075</v>
          </cell>
          <cell r="Q952">
            <v>140300</v>
          </cell>
          <cell r="R952">
            <v>35075</v>
          </cell>
          <cell r="S952">
            <v>140300</v>
          </cell>
          <cell r="T952">
            <v>0</v>
          </cell>
          <cell r="U952">
            <v>0</v>
          </cell>
          <cell r="V952" t="str">
            <v>SMP NEGERI 15</v>
          </cell>
          <cell r="W952" t="str">
            <v>3200581503</v>
          </cell>
          <cell r="X952" t="str">
            <v>6302064609950003</v>
          </cell>
          <cell r="Y952" t="str">
            <v>650254238731000</v>
          </cell>
          <cell r="Z952" t="str">
            <v>SMP-15</v>
          </cell>
          <cell r="AA952" t="str">
            <v>4238773674230133</v>
          </cell>
          <cell r="AC952">
            <v>11500</v>
          </cell>
          <cell r="AD952">
            <v>-11500</v>
          </cell>
        </row>
        <row r="953">
          <cell r="A953" t="str">
            <v>199611192022211002</v>
          </cell>
          <cell r="B953" t="str">
            <v>MUHAMMAD RIDHO PAHLAWAN, S.Pd.</v>
          </cell>
          <cell r="C953">
            <v>0</v>
          </cell>
          <cell r="D953">
            <v>0</v>
          </cell>
          <cell r="E953">
            <v>2966500</v>
          </cell>
          <cell r="F953">
            <v>0</v>
          </cell>
          <cell r="G953">
            <v>0</v>
          </cell>
          <cell r="H953">
            <v>185000</v>
          </cell>
          <cell r="I953">
            <v>3151500</v>
          </cell>
          <cell r="J953">
            <v>0</v>
          </cell>
          <cell r="K953">
            <v>900000</v>
          </cell>
          <cell r="M953">
            <v>250000</v>
          </cell>
          <cell r="N953">
            <v>1150000</v>
          </cell>
          <cell r="O953">
            <v>4301500</v>
          </cell>
          <cell r="P953">
            <v>43015</v>
          </cell>
          <cell r="Q953">
            <v>172060</v>
          </cell>
          <cell r="R953">
            <v>31515</v>
          </cell>
          <cell r="S953">
            <v>126060</v>
          </cell>
          <cell r="T953">
            <v>11500</v>
          </cell>
          <cell r="U953">
            <v>46000</v>
          </cell>
          <cell r="V953" t="str">
            <v>SMP NEGERI 15</v>
          </cell>
          <cell r="W953" t="str">
            <v>3200582291</v>
          </cell>
          <cell r="X953" t="str">
            <v>6371041911960008</v>
          </cell>
          <cell r="Y953" t="str">
            <v>932004740731000</v>
          </cell>
          <cell r="Z953" t="str">
            <v>SMP-15</v>
          </cell>
          <cell r="AA953" t="str">
            <v>2451774675130073</v>
          </cell>
          <cell r="AC953">
            <v>11500</v>
          </cell>
          <cell r="AD953">
            <v>0</v>
          </cell>
        </row>
        <row r="954">
          <cell r="A954" t="str">
            <v>197404042022211003</v>
          </cell>
          <cell r="B954" t="str">
            <v>RAHMIDI, S.Pd.I</v>
          </cell>
          <cell r="C954">
            <v>1</v>
          </cell>
          <cell r="D954">
            <v>1</v>
          </cell>
          <cell r="E954">
            <v>2966500</v>
          </cell>
          <cell r="F954">
            <v>355980</v>
          </cell>
          <cell r="G954">
            <v>0</v>
          </cell>
          <cell r="H954">
            <v>185000</v>
          </cell>
          <cell r="I954">
            <v>3507480</v>
          </cell>
          <cell r="J954">
            <v>0</v>
          </cell>
          <cell r="K954">
            <v>400000</v>
          </cell>
          <cell r="L954">
            <v>2966500</v>
          </cell>
          <cell r="N954">
            <v>3366500</v>
          </cell>
          <cell r="O954">
            <v>6873980</v>
          </cell>
          <cell r="P954">
            <v>68740</v>
          </cell>
          <cell r="Q954">
            <v>274960</v>
          </cell>
          <cell r="R954">
            <v>35075</v>
          </cell>
          <cell r="S954">
            <v>140300</v>
          </cell>
          <cell r="T954">
            <v>33665</v>
          </cell>
          <cell r="U954">
            <v>134660</v>
          </cell>
          <cell r="V954" t="str">
            <v>SMP NEGERI 16</v>
          </cell>
          <cell r="W954" t="str">
            <v>3200581783</v>
          </cell>
          <cell r="X954" t="str">
            <v>6371010404740009</v>
          </cell>
          <cell r="Y954" t="str">
            <v>167388065731000</v>
          </cell>
          <cell r="Z954" t="str">
            <v>SMP-16</v>
          </cell>
          <cell r="AA954" t="str">
            <v>3736752655200012</v>
          </cell>
          <cell r="AC954">
            <v>33665</v>
          </cell>
          <cell r="AD954">
            <v>0</v>
          </cell>
        </row>
        <row r="955">
          <cell r="A955" t="str">
            <v>199508082022212008</v>
          </cell>
          <cell r="B955" t="str">
            <v>NAZMI HIDAYATI, S.Pd</v>
          </cell>
          <cell r="C955">
            <v>1</v>
          </cell>
          <cell r="D955">
            <v>1</v>
          </cell>
          <cell r="E955">
            <v>2966500</v>
          </cell>
          <cell r="F955">
            <v>355980</v>
          </cell>
          <cell r="G955">
            <v>0</v>
          </cell>
          <cell r="H955">
            <v>185000</v>
          </cell>
          <cell r="I955">
            <v>3507480</v>
          </cell>
          <cell r="J955">
            <v>0</v>
          </cell>
          <cell r="K955">
            <v>900000</v>
          </cell>
          <cell r="M955">
            <v>250000</v>
          </cell>
          <cell r="N955">
            <v>1150000</v>
          </cell>
          <cell r="O955">
            <v>4657480</v>
          </cell>
          <cell r="P955">
            <v>46575</v>
          </cell>
          <cell r="Q955">
            <v>186300</v>
          </cell>
          <cell r="R955">
            <v>35075</v>
          </cell>
          <cell r="S955">
            <v>140300</v>
          </cell>
          <cell r="T955">
            <v>11500</v>
          </cell>
          <cell r="U955">
            <v>46000</v>
          </cell>
          <cell r="V955" t="str">
            <v>SMP NEGERI 16</v>
          </cell>
          <cell r="W955" t="str">
            <v>0380301029335</v>
          </cell>
          <cell r="X955" t="str">
            <v>6371054808950004</v>
          </cell>
          <cell r="Y955" t="str">
            <v>737462192731000</v>
          </cell>
          <cell r="Z955" t="str">
            <v>SMP-16</v>
          </cell>
          <cell r="AA955" t="str">
            <v>3140773674230163</v>
          </cell>
          <cell r="AC955">
            <v>11500</v>
          </cell>
          <cell r="AD955">
            <v>0</v>
          </cell>
        </row>
        <row r="956">
          <cell r="A956" t="str">
            <v>199702282022212002</v>
          </cell>
          <cell r="B956" t="str">
            <v>RAUDHATU SYIFA, S.Pd</v>
          </cell>
          <cell r="C956">
            <v>1</v>
          </cell>
          <cell r="D956">
            <v>1</v>
          </cell>
          <cell r="E956">
            <v>2966500</v>
          </cell>
          <cell r="F956">
            <v>355980</v>
          </cell>
          <cell r="G956">
            <v>0</v>
          </cell>
          <cell r="H956">
            <v>185000</v>
          </cell>
          <cell r="I956">
            <v>3507480</v>
          </cell>
          <cell r="J956">
            <v>0</v>
          </cell>
          <cell r="K956">
            <v>900000</v>
          </cell>
          <cell r="M956">
            <v>0</v>
          </cell>
          <cell r="N956">
            <v>900000</v>
          </cell>
          <cell r="O956">
            <v>4407480</v>
          </cell>
          <cell r="P956">
            <v>44075</v>
          </cell>
          <cell r="Q956">
            <v>176300</v>
          </cell>
          <cell r="R956">
            <v>35075</v>
          </cell>
          <cell r="S956">
            <v>140300</v>
          </cell>
          <cell r="T956">
            <v>9000</v>
          </cell>
          <cell r="U956">
            <v>36000</v>
          </cell>
          <cell r="V956" t="str">
            <v>SMP NEGERI 16</v>
          </cell>
          <cell r="W956" t="str">
            <v>3200514048</v>
          </cell>
          <cell r="X956" t="str">
            <v>6303026802970001</v>
          </cell>
          <cell r="Y956" t="str">
            <v>415346030732000</v>
          </cell>
          <cell r="Z956" t="str">
            <v>SMP-16</v>
          </cell>
          <cell r="AA956" t="str">
            <v>3560775676230042</v>
          </cell>
          <cell r="AC956">
            <v>11500</v>
          </cell>
          <cell r="AD956">
            <v>-2500</v>
          </cell>
        </row>
        <row r="957">
          <cell r="A957" t="str">
            <v>199803272022212005</v>
          </cell>
          <cell r="B957" t="str">
            <v>NADILA, S. Pd,</v>
          </cell>
          <cell r="C957">
            <v>1</v>
          </cell>
          <cell r="D957">
            <v>1</v>
          </cell>
          <cell r="E957">
            <v>2966500</v>
          </cell>
          <cell r="F957">
            <v>355980</v>
          </cell>
          <cell r="G957">
            <v>0</v>
          </cell>
          <cell r="H957">
            <v>185000</v>
          </cell>
          <cell r="I957">
            <v>3507480</v>
          </cell>
          <cell r="J957">
            <v>0</v>
          </cell>
          <cell r="K957">
            <v>900000</v>
          </cell>
          <cell r="M957">
            <v>250000</v>
          </cell>
          <cell r="N957">
            <v>1150000</v>
          </cell>
          <cell r="O957">
            <v>4657480</v>
          </cell>
          <cell r="P957">
            <v>46575</v>
          </cell>
          <cell r="Q957">
            <v>186300</v>
          </cell>
          <cell r="R957">
            <v>35075</v>
          </cell>
          <cell r="S957">
            <v>140300</v>
          </cell>
          <cell r="T957">
            <v>11500</v>
          </cell>
          <cell r="U957">
            <v>46000</v>
          </cell>
          <cell r="V957" t="str">
            <v>SMP NEGERI 16</v>
          </cell>
          <cell r="W957" t="str">
            <v>3200581748</v>
          </cell>
          <cell r="X957" t="str">
            <v>6308016703980001</v>
          </cell>
          <cell r="Y957" t="str">
            <v>650704232731000</v>
          </cell>
          <cell r="Z957" t="str">
            <v>SMP-16</v>
          </cell>
          <cell r="AA957" t="str">
            <v>1659776677230022</v>
          </cell>
          <cell r="AC957">
            <v>11500</v>
          </cell>
          <cell r="AD957">
            <v>0</v>
          </cell>
        </row>
        <row r="958">
          <cell r="A958" t="str">
            <v>198406072022212015</v>
          </cell>
          <cell r="B958" t="str">
            <v>RUSMAWATI, S.Pd</v>
          </cell>
          <cell r="C958">
            <v>0</v>
          </cell>
          <cell r="D958">
            <v>0</v>
          </cell>
          <cell r="E958">
            <v>2966500</v>
          </cell>
          <cell r="F958">
            <v>0</v>
          </cell>
          <cell r="G958">
            <v>0</v>
          </cell>
          <cell r="H958">
            <v>185000</v>
          </cell>
          <cell r="I958">
            <v>3151500</v>
          </cell>
          <cell r="J958">
            <v>0</v>
          </cell>
          <cell r="K958">
            <v>900000</v>
          </cell>
          <cell r="M958">
            <v>250000</v>
          </cell>
          <cell r="N958">
            <v>1150000</v>
          </cell>
          <cell r="O958">
            <v>4301500</v>
          </cell>
          <cell r="P958">
            <v>43015</v>
          </cell>
          <cell r="Q958">
            <v>172060</v>
          </cell>
          <cell r="R958">
            <v>31515</v>
          </cell>
          <cell r="S958">
            <v>126060</v>
          </cell>
          <cell r="T958">
            <v>11500</v>
          </cell>
          <cell r="U958">
            <v>46000</v>
          </cell>
          <cell r="V958" t="str">
            <v>SMP NEGERI 17</v>
          </cell>
          <cell r="W958" t="str">
            <v>0010301404889</v>
          </cell>
          <cell r="X958" t="str">
            <v>6304074706840002</v>
          </cell>
          <cell r="Y958" t="str">
            <v>755747870731000</v>
          </cell>
          <cell r="Z958" t="str">
            <v>SMP-17</v>
          </cell>
          <cell r="AA958" t="str">
            <v>2939762663130192</v>
          </cell>
          <cell r="AC958">
            <v>11500</v>
          </cell>
          <cell r="AD958">
            <v>0</v>
          </cell>
        </row>
        <row r="959">
          <cell r="A959" t="str">
            <v>198702172022212006</v>
          </cell>
          <cell r="B959" t="str">
            <v>KHAIRIDA YANTI, S.Pd</v>
          </cell>
          <cell r="C959">
            <v>1</v>
          </cell>
          <cell r="D959">
            <v>2</v>
          </cell>
          <cell r="E959">
            <v>2966500</v>
          </cell>
          <cell r="F959">
            <v>415310</v>
          </cell>
          <cell r="G959">
            <v>0</v>
          </cell>
          <cell r="H959">
            <v>185000</v>
          </cell>
          <cell r="I959">
            <v>3566810</v>
          </cell>
          <cell r="J959">
            <v>0</v>
          </cell>
          <cell r="K959">
            <v>900000</v>
          </cell>
          <cell r="M959">
            <v>250000</v>
          </cell>
          <cell r="N959">
            <v>1150000</v>
          </cell>
          <cell r="O959">
            <v>4716810</v>
          </cell>
          <cell r="P959">
            <v>47168</v>
          </cell>
          <cell r="Q959">
            <v>188672</v>
          </cell>
          <cell r="R959">
            <v>35668</v>
          </cell>
          <cell r="S959">
            <v>142672</v>
          </cell>
          <cell r="T959">
            <v>11500</v>
          </cell>
          <cell r="U959">
            <v>46000</v>
          </cell>
          <cell r="V959" t="str">
            <v>SMP NEGERI 17</v>
          </cell>
          <cell r="W959" t="str">
            <v>0010301000708</v>
          </cell>
          <cell r="X959" t="str">
            <v>6371045702870003</v>
          </cell>
          <cell r="Y959" t="str">
            <v>844057042731000</v>
          </cell>
          <cell r="Z959" t="str">
            <v>SMP-17</v>
          </cell>
          <cell r="AA959" t="str">
            <v>1549765666130132</v>
          </cell>
          <cell r="AC959">
            <v>11500</v>
          </cell>
          <cell r="AD959">
            <v>0</v>
          </cell>
        </row>
        <row r="960">
          <cell r="A960" t="str">
            <v>198901212022212007</v>
          </cell>
          <cell r="B960" t="str">
            <v>NORKHALIDAH, S.Pd</v>
          </cell>
          <cell r="C960">
            <v>0</v>
          </cell>
          <cell r="D960">
            <v>0</v>
          </cell>
          <cell r="E960">
            <v>2966500</v>
          </cell>
          <cell r="F960">
            <v>0</v>
          </cell>
          <cell r="G960">
            <v>0</v>
          </cell>
          <cell r="H960">
            <v>185000</v>
          </cell>
          <cell r="I960">
            <v>3151500</v>
          </cell>
          <cell r="J960">
            <v>0</v>
          </cell>
          <cell r="K960">
            <v>400000</v>
          </cell>
          <cell r="L960">
            <v>2966500</v>
          </cell>
          <cell r="N960">
            <v>3366500</v>
          </cell>
          <cell r="O960">
            <v>6518000</v>
          </cell>
          <cell r="P960">
            <v>65180</v>
          </cell>
          <cell r="Q960">
            <v>260720</v>
          </cell>
          <cell r="R960">
            <v>31515</v>
          </cell>
          <cell r="S960">
            <v>126060</v>
          </cell>
          <cell r="T960">
            <v>33665</v>
          </cell>
          <cell r="U960">
            <v>134660</v>
          </cell>
          <cell r="V960" t="str">
            <v>SMP NEGERI 17</v>
          </cell>
          <cell r="W960" t="str">
            <v>0010301404929</v>
          </cell>
          <cell r="X960" t="str">
            <v>6371046101890005</v>
          </cell>
          <cell r="Y960" t="str">
            <v>755747458731000</v>
          </cell>
          <cell r="Z960" t="str">
            <v>SMP-17</v>
          </cell>
          <cell r="AA960" t="str">
            <v>9453767668130112</v>
          </cell>
          <cell r="AC960">
            <v>33665</v>
          </cell>
          <cell r="AD960">
            <v>0</v>
          </cell>
        </row>
        <row r="961">
          <cell r="A961" t="str">
            <v>199305292022212009</v>
          </cell>
          <cell r="B961" t="str">
            <v>SA'DIYAH, S.Pd</v>
          </cell>
          <cell r="C961">
            <v>1</v>
          </cell>
          <cell r="D961">
            <v>0</v>
          </cell>
          <cell r="E961">
            <v>2966500</v>
          </cell>
          <cell r="F961">
            <v>296650</v>
          </cell>
          <cell r="G961">
            <v>0</v>
          </cell>
          <cell r="H961">
            <v>185000</v>
          </cell>
          <cell r="I961">
            <v>3448150</v>
          </cell>
          <cell r="J961">
            <v>0</v>
          </cell>
          <cell r="K961">
            <v>900000</v>
          </cell>
          <cell r="M961">
            <v>250000</v>
          </cell>
          <cell r="N961">
            <v>1150000</v>
          </cell>
          <cell r="O961">
            <v>4598150</v>
          </cell>
          <cell r="P961">
            <v>45982</v>
          </cell>
          <cell r="Q961">
            <v>183928</v>
          </cell>
          <cell r="R961">
            <v>34482</v>
          </cell>
          <cell r="S961">
            <v>137928</v>
          </cell>
          <cell r="T961">
            <v>11500</v>
          </cell>
          <cell r="U961">
            <v>46000</v>
          </cell>
          <cell r="V961" t="str">
            <v>SMP NEGERI 18</v>
          </cell>
          <cell r="W961" t="str">
            <v>0010301418299</v>
          </cell>
          <cell r="X961" t="str">
            <v>6371046905930002</v>
          </cell>
          <cell r="Y961" t="str">
            <v>844440271731000</v>
          </cell>
          <cell r="Z961" t="str">
            <v>SMP-18</v>
          </cell>
          <cell r="AA961" t="str">
            <v>2861771672130062</v>
          </cell>
          <cell r="AC961">
            <v>11500</v>
          </cell>
          <cell r="AD961">
            <v>0</v>
          </cell>
        </row>
        <row r="962">
          <cell r="A962" t="str">
            <v>199707182022212003</v>
          </cell>
          <cell r="B962" t="str">
            <v>MAULIDA NOOR, S.Pd.</v>
          </cell>
          <cell r="C962">
            <v>0</v>
          </cell>
          <cell r="D962">
            <v>0</v>
          </cell>
          <cell r="E962">
            <v>2966500</v>
          </cell>
          <cell r="F962">
            <v>0</v>
          </cell>
          <cell r="G962">
            <v>0</v>
          </cell>
          <cell r="H962">
            <v>185000</v>
          </cell>
          <cell r="I962">
            <v>3151500</v>
          </cell>
          <cell r="J962">
            <v>0</v>
          </cell>
          <cell r="K962">
            <v>900000</v>
          </cell>
          <cell r="M962">
            <v>250000</v>
          </cell>
          <cell r="N962">
            <v>1150000</v>
          </cell>
          <cell r="O962">
            <v>4301500</v>
          </cell>
          <cell r="P962">
            <v>43015</v>
          </cell>
          <cell r="Q962">
            <v>172060</v>
          </cell>
          <cell r="R962">
            <v>31515</v>
          </cell>
          <cell r="S962">
            <v>126060</v>
          </cell>
          <cell r="T962">
            <v>11500</v>
          </cell>
          <cell r="U962">
            <v>46000</v>
          </cell>
          <cell r="V962" t="str">
            <v>SMP NEGERI 18</v>
          </cell>
          <cell r="W962" t="str">
            <v>3200581977</v>
          </cell>
          <cell r="X962" t="str">
            <v>6371015807970005</v>
          </cell>
          <cell r="Y962" t="str">
            <v>438717183731000</v>
          </cell>
          <cell r="Z962" t="str">
            <v>SMP-18</v>
          </cell>
          <cell r="AA962" t="str">
            <v>8050775676230043</v>
          </cell>
          <cell r="AC962">
            <v>11500</v>
          </cell>
          <cell r="AD962">
            <v>0</v>
          </cell>
        </row>
        <row r="963">
          <cell r="A963" t="str">
            <v>197801012022212007</v>
          </cell>
          <cell r="B963" t="str">
            <v>ELLA MARISA, S.Pd</v>
          </cell>
          <cell r="C963">
            <v>0</v>
          </cell>
          <cell r="D963">
            <v>1</v>
          </cell>
          <cell r="E963">
            <v>2966500</v>
          </cell>
          <cell r="F963">
            <v>59330</v>
          </cell>
          <cell r="G963">
            <v>0</v>
          </cell>
          <cell r="H963">
            <v>185000</v>
          </cell>
          <cell r="I963">
            <v>3210830</v>
          </cell>
          <cell r="J963">
            <v>0</v>
          </cell>
          <cell r="K963">
            <v>900000</v>
          </cell>
          <cell r="M963">
            <v>250000</v>
          </cell>
          <cell r="N963">
            <v>1150000</v>
          </cell>
          <cell r="O963">
            <v>4360830</v>
          </cell>
          <cell r="P963">
            <v>43608</v>
          </cell>
          <cell r="Q963">
            <v>174432</v>
          </cell>
          <cell r="R963">
            <v>32108</v>
          </cell>
          <cell r="S963">
            <v>128432</v>
          </cell>
          <cell r="T963">
            <v>11500</v>
          </cell>
          <cell r="U963">
            <v>46000</v>
          </cell>
          <cell r="V963" t="str">
            <v>SMP NEGERI 19</v>
          </cell>
          <cell r="W963" t="str">
            <v>3200514318</v>
          </cell>
          <cell r="X963" t="str">
            <v>6371054101780021</v>
          </cell>
          <cell r="Y963" t="str">
            <v>160088043731000</v>
          </cell>
          <cell r="Z963" t="str">
            <v>SMP-19</v>
          </cell>
          <cell r="AA963" t="str">
            <v>3433756659300042</v>
          </cell>
          <cell r="AC963">
            <v>11500</v>
          </cell>
          <cell r="AD963">
            <v>0</v>
          </cell>
        </row>
        <row r="964">
          <cell r="A964" t="str">
            <v>199306302022212009</v>
          </cell>
          <cell r="B964" t="str">
            <v>SOFIA DINA AZIZA, S.Pd</v>
          </cell>
          <cell r="C964">
            <v>0</v>
          </cell>
          <cell r="D964">
            <v>0</v>
          </cell>
          <cell r="E964">
            <v>2966500</v>
          </cell>
          <cell r="F964">
            <v>0</v>
          </cell>
          <cell r="G964">
            <v>0</v>
          </cell>
          <cell r="H964">
            <v>185000</v>
          </cell>
          <cell r="I964">
            <v>3151500</v>
          </cell>
          <cell r="J964">
            <v>0</v>
          </cell>
          <cell r="K964">
            <v>900000</v>
          </cell>
          <cell r="M964">
            <v>250000</v>
          </cell>
          <cell r="N964">
            <v>1150000</v>
          </cell>
          <cell r="O964">
            <v>4301500</v>
          </cell>
          <cell r="P964">
            <v>43015</v>
          </cell>
          <cell r="Q964">
            <v>172060</v>
          </cell>
          <cell r="R964">
            <v>31515</v>
          </cell>
          <cell r="S964">
            <v>126060</v>
          </cell>
          <cell r="T964">
            <v>11500</v>
          </cell>
          <cell r="U964">
            <v>46000</v>
          </cell>
          <cell r="V964" t="str">
            <v>SMP NEGERI 19</v>
          </cell>
          <cell r="W964" t="str">
            <v>0010301405447</v>
          </cell>
          <cell r="X964" t="str">
            <v>6371027006930008</v>
          </cell>
          <cell r="Y964" t="str">
            <v>716068325731000</v>
          </cell>
          <cell r="Z964" t="str">
            <v>SMP-19</v>
          </cell>
          <cell r="AA964" t="str">
            <v>0962771672230182</v>
          </cell>
          <cell r="AC964">
            <v>11500</v>
          </cell>
          <cell r="AD964">
            <v>0</v>
          </cell>
        </row>
        <row r="965">
          <cell r="A965" t="str">
            <v>199606062022212006</v>
          </cell>
          <cell r="B965" t="str">
            <v>HENNY TRIYANTI, S.Pd</v>
          </cell>
          <cell r="C965">
            <v>0</v>
          </cell>
          <cell r="D965">
            <v>0</v>
          </cell>
          <cell r="E965">
            <v>2966500</v>
          </cell>
          <cell r="F965">
            <v>0</v>
          </cell>
          <cell r="G965">
            <v>0</v>
          </cell>
          <cell r="H965">
            <v>185000</v>
          </cell>
          <cell r="I965">
            <v>3151500</v>
          </cell>
          <cell r="J965">
            <v>0</v>
          </cell>
          <cell r="K965">
            <v>900000</v>
          </cell>
          <cell r="M965">
            <v>250000</v>
          </cell>
          <cell r="N965">
            <v>1150000</v>
          </cell>
          <cell r="O965">
            <v>4301500</v>
          </cell>
          <cell r="P965">
            <v>43015</v>
          </cell>
          <cell r="Q965">
            <v>172060</v>
          </cell>
          <cell r="R965">
            <v>31515</v>
          </cell>
          <cell r="S965">
            <v>126060</v>
          </cell>
          <cell r="T965">
            <v>11500</v>
          </cell>
          <cell r="U965">
            <v>46000</v>
          </cell>
          <cell r="V965" t="str">
            <v>SMP NEGERI 19</v>
          </cell>
          <cell r="W965" t="str">
            <v>3200514137</v>
          </cell>
          <cell r="X965" t="str">
            <v>6371024606960013</v>
          </cell>
          <cell r="Y965" t="str">
            <v>639215094731000</v>
          </cell>
          <cell r="Z965" t="str">
            <v>SMP-19</v>
          </cell>
          <cell r="AA965" t="str">
            <v>8938774675230162</v>
          </cell>
          <cell r="AC965">
            <v>11500</v>
          </cell>
          <cell r="AD965">
            <v>0</v>
          </cell>
        </row>
        <row r="966">
          <cell r="A966" t="str">
            <v>196506302022211001</v>
          </cell>
          <cell r="B966" t="str">
            <v>DARMA SURYADI, SE</v>
          </cell>
          <cell r="C966">
            <v>0</v>
          </cell>
          <cell r="D966">
            <v>0</v>
          </cell>
          <cell r="E966">
            <v>2966500</v>
          </cell>
          <cell r="F966">
            <v>0</v>
          </cell>
          <cell r="G966">
            <v>0</v>
          </cell>
          <cell r="H966">
            <v>185000</v>
          </cell>
          <cell r="I966">
            <v>3151500</v>
          </cell>
          <cell r="J966">
            <v>0</v>
          </cell>
          <cell r="K966">
            <v>900000</v>
          </cell>
          <cell r="M966">
            <v>250000</v>
          </cell>
          <cell r="N966">
            <v>1150000</v>
          </cell>
          <cell r="O966">
            <v>4301500</v>
          </cell>
          <cell r="P966">
            <v>43015</v>
          </cell>
          <cell r="Q966">
            <v>172060</v>
          </cell>
          <cell r="R966">
            <v>31515</v>
          </cell>
          <cell r="S966">
            <v>126060</v>
          </cell>
          <cell r="T966">
            <v>11500</v>
          </cell>
          <cell r="U966">
            <v>46000</v>
          </cell>
          <cell r="V966" t="str">
            <v>SMP NEGERI 20</v>
          </cell>
          <cell r="W966" t="str">
            <v>0010301472131</v>
          </cell>
          <cell r="X966" t="str">
            <v>6371033006670007</v>
          </cell>
          <cell r="Y966" t="str">
            <v>159195015731000</v>
          </cell>
          <cell r="Z966" t="str">
            <v>SMP-20</v>
          </cell>
          <cell r="AA966" t="str">
            <v>9962743646200022</v>
          </cell>
          <cell r="AC966">
            <v>11500</v>
          </cell>
          <cell r="AD966">
            <v>0</v>
          </cell>
        </row>
        <row r="967">
          <cell r="A967" t="str">
            <v>197606212022212003</v>
          </cell>
          <cell r="B967" t="str">
            <v>NORSIAH, S.Pd</v>
          </cell>
          <cell r="C967">
            <v>1</v>
          </cell>
          <cell r="D967">
            <v>1</v>
          </cell>
          <cell r="E967">
            <v>2966500</v>
          </cell>
          <cell r="F967">
            <v>355980</v>
          </cell>
          <cell r="G967">
            <v>0</v>
          </cell>
          <cell r="H967">
            <v>185000</v>
          </cell>
          <cell r="I967">
            <v>3507480</v>
          </cell>
          <cell r="J967">
            <v>0</v>
          </cell>
          <cell r="K967">
            <v>400000</v>
          </cell>
          <cell r="L967">
            <v>2966500</v>
          </cell>
          <cell r="N967">
            <v>3366500</v>
          </cell>
          <cell r="O967">
            <v>6873980</v>
          </cell>
          <cell r="P967">
            <v>68740</v>
          </cell>
          <cell r="Q967">
            <v>274960</v>
          </cell>
          <cell r="R967">
            <v>35075</v>
          </cell>
          <cell r="S967">
            <v>140300</v>
          </cell>
          <cell r="T967">
            <v>33665</v>
          </cell>
          <cell r="U967">
            <v>134660</v>
          </cell>
          <cell r="V967" t="str">
            <v>SMP NEGERI 20</v>
          </cell>
          <cell r="W967" t="str">
            <v>0010301640409</v>
          </cell>
          <cell r="X967" t="str">
            <v>6371036106760013</v>
          </cell>
          <cell r="Y967" t="str">
            <v>159412394731000</v>
          </cell>
          <cell r="Z967" t="str">
            <v>SMP-20</v>
          </cell>
          <cell r="AA967" t="str">
            <v>2953754656300042</v>
          </cell>
          <cell r="AC967">
            <v>33665</v>
          </cell>
          <cell r="AD967">
            <v>0</v>
          </cell>
        </row>
        <row r="968">
          <cell r="A968" t="str">
            <v>198809152022212008</v>
          </cell>
          <cell r="B968" t="str">
            <v>SITI SALMIAH, S.Pd</v>
          </cell>
          <cell r="C968">
            <v>1</v>
          </cell>
          <cell r="D968">
            <v>2</v>
          </cell>
          <cell r="E968">
            <v>2966500</v>
          </cell>
          <cell r="F968">
            <v>415310</v>
          </cell>
          <cell r="G968">
            <v>0</v>
          </cell>
          <cell r="H968">
            <v>185000</v>
          </cell>
          <cell r="I968">
            <v>3566810</v>
          </cell>
          <cell r="J968">
            <v>0</v>
          </cell>
          <cell r="K968">
            <v>900000</v>
          </cell>
          <cell r="M968">
            <v>250000</v>
          </cell>
          <cell r="N968">
            <v>1150000</v>
          </cell>
          <cell r="O968">
            <v>4716810</v>
          </cell>
          <cell r="P968">
            <v>47168</v>
          </cell>
          <cell r="Q968">
            <v>188672</v>
          </cell>
          <cell r="R968">
            <v>35668</v>
          </cell>
          <cell r="S968">
            <v>142672</v>
          </cell>
          <cell r="T968">
            <v>11500</v>
          </cell>
          <cell r="U968">
            <v>46000</v>
          </cell>
          <cell r="V968" t="str">
            <v>SMP NEGERI 20</v>
          </cell>
          <cell r="W968" t="str">
            <v>3200506544</v>
          </cell>
          <cell r="X968" t="str">
            <v>6371015509880004</v>
          </cell>
          <cell r="Y968" t="str">
            <v>947389219731000</v>
          </cell>
          <cell r="Z968" t="str">
            <v>SMP-20</v>
          </cell>
          <cell r="AA968" t="str">
            <v>8247766667130083</v>
          </cell>
          <cell r="AC968">
            <v>11500</v>
          </cell>
          <cell r="AD968">
            <v>0</v>
          </cell>
        </row>
        <row r="969">
          <cell r="A969" t="str">
            <v>199806152022212001</v>
          </cell>
          <cell r="B969" t="str">
            <v>RIZKI SAFARINA, S.Pd</v>
          </cell>
          <cell r="C969">
            <v>0</v>
          </cell>
          <cell r="D969">
            <v>0</v>
          </cell>
          <cell r="E969">
            <v>2966500</v>
          </cell>
          <cell r="F969">
            <v>0</v>
          </cell>
          <cell r="G969">
            <v>0</v>
          </cell>
          <cell r="H969">
            <v>185000</v>
          </cell>
          <cell r="I969">
            <v>3151500</v>
          </cell>
          <cell r="J969">
            <v>0</v>
          </cell>
          <cell r="K969">
            <v>900000</v>
          </cell>
          <cell r="M969">
            <v>250000</v>
          </cell>
          <cell r="N969">
            <v>1150000</v>
          </cell>
          <cell r="O969">
            <v>4301500</v>
          </cell>
          <cell r="P969">
            <v>43015</v>
          </cell>
          <cell r="Q969">
            <v>172060</v>
          </cell>
          <cell r="R969">
            <v>31515</v>
          </cell>
          <cell r="S969">
            <v>126060</v>
          </cell>
          <cell r="T969">
            <v>11500</v>
          </cell>
          <cell r="U969">
            <v>46000</v>
          </cell>
          <cell r="V969" t="str">
            <v>SMP NEGERI 20</v>
          </cell>
          <cell r="W969" t="str">
            <v>3200529978</v>
          </cell>
          <cell r="X969" t="str">
            <v>6371035506980007</v>
          </cell>
          <cell r="Y969" t="str">
            <v>653116483731000</v>
          </cell>
          <cell r="Z969" t="str">
            <v>SMP-20</v>
          </cell>
          <cell r="AA969" t="str">
            <v>6947776677230012</v>
          </cell>
          <cell r="AC969">
            <v>11500</v>
          </cell>
          <cell r="AD969">
            <v>0</v>
          </cell>
        </row>
        <row r="970">
          <cell r="A970" t="str">
            <v>199010262022211003</v>
          </cell>
          <cell r="B970" t="str">
            <v>REZKY FADILLAH, S.Pd.,Gr</v>
          </cell>
          <cell r="C970">
            <v>1</v>
          </cell>
          <cell r="D970">
            <v>1</v>
          </cell>
          <cell r="E970">
            <v>2966500</v>
          </cell>
          <cell r="F970">
            <v>355980</v>
          </cell>
          <cell r="G970">
            <v>0</v>
          </cell>
          <cell r="H970">
            <v>185000</v>
          </cell>
          <cell r="I970">
            <v>3507480</v>
          </cell>
          <cell r="J970">
            <v>0</v>
          </cell>
          <cell r="K970">
            <v>400000</v>
          </cell>
          <cell r="L970">
            <v>2966500</v>
          </cell>
          <cell r="N970">
            <v>3366500</v>
          </cell>
          <cell r="O970">
            <v>6873980</v>
          </cell>
          <cell r="P970">
            <v>68740</v>
          </cell>
          <cell r="Q970">
            <v>274960</v>
          </cell>
          <cell r="R970">
            <v>35075</v>
          </cell>
          <cell r="S970">
            <v>140300</v>
          </cell>
          <cell r="T970">
            <v>33665</v>
          </cell>
          <cell r="U970">
            <v>134660</v>
          </cell>
          <cell r="V970" t="str">
            <v>SMP NEGERI 21</v>
          </cell>
          <cell r="W970" t="str">
            <v>0180306049291</v>
          </cell>
          <cell r="X970" t="str">
            <v>6307073610900003</v>
          </cell>
          <cell r="Y970" t="str">
            <v>733298558733000</v>
          </cell>
          <cell r="Z970" t="str">
            <v>SMP-21</v>
          </cell>
          <cell r="AA970" t="str">
            <v>6358768669130043</v>
          </cell>
          <cell r="AC970">
            <v>33665</v>
          </cell>
          <cell r="AD970">
            <v>0</v>
          </cell>
        </row>
        <row r="971">
          <cell r="A971" t="str">
            <v>199207112022211003</v>
          </cell>
          <cell r="B971" t="str">
            <v>TONY ADE PUTRA, S.Pd</v>
          </cell>
          <cell r="C971">
            <v>1</v>
          </cell>
          <cell r="D971">
            <v>2</v>
          </cell>
          <cell r="E971">
            <v>2966500</v>
          </cell>
          <cell r="F971">
            <v>415310</v>
          </cell>
          <cell r="G971">
            <v>0</v>
          </cell>
          <cell r="H971">
            <v>185000</v>
          </cell>
          <cell r="I971">
            <v>3566810</v>
          </cell>
          <cell r="J971">
            <v>0</v>
          </cell>
          <cell r="K971">
            <v>400000</v>
          </cell>
          <cell r="L971">
            <v>2966500</v>
          </cell>
          <cell r="N971">
            <v>3366500</v>
          </cell>
          <cell r="O971">
            <v>6933310</v>
          </cell>
          <cell r="P971">
            <v>69333</v>
          </cell>
          <cell r="Q971">
            <v>277332</v>
          </cell>
          <cell r="R971">
            <v>35668</v>
          </cell>
          <cell r="S971">
            <v>142672</v>
          </cell>
          <cell r="T971">
            <v>33665</v>
          </cell>
          <cell r="U971">
            <v>134660</v>
          </cell>
          <cell r="V971" t="str">
            <v>SMP NEGERI 21</v>
          </cell>
          <cell r="W971" t="str">
            <v>0010301458076</v>
          </cell>
          <cell r="X971" t="str">
            <v>6306051107920002</v>
          </cell>
          <cell r="Y971" t="str">
            <v>815663521731000</v>
          </cell>
          <cell r="Z971" t="str">
            <v>SMP-21</v>
          </cell>
          <cell r="AA971" t="str">
            <v>0043770671130043</v>
          </cell>
          <cell r="AC971">
            <v>33665</v>
          </cell>
          <cell r="AD971">
            <v>0</v>
          </cell>
        </row>
        <row r="972">
          <cell r="A972" t="str">
            <v>197508102022212009</v>
          </cell>
          <cell r="B972" t="str">
            <v>SRIYANA, S.Sos.</v>
          </cell>
          <cell r="C972">
            <v>1</v>
          </cell>
          <cell r="D972">
            <v>2</v>
          </cell>
          <cell r="E972">
            <v>2966500</v>
          </cell>
          <cell r="F972">
            <v>415310</v>
          </cell>
          <cell r="G972">
            <v>0</v>
          </cell>
          <cell r="H972">
            <v>185000</v>
          </cell>
          <cell r="I972">
            <v>3566810</v>
          </cell>
          <cell r="J972">
            <v>0</v>
          </cell>
          <cell r="K972">
            <v>900000</v>
          </cell>
          <cell r="M972">
            <v>0</v>
          </cell>
          <cell r="N972">
            <v>900000</v>
          </cell>
          <cell r="O972">
            <v>4466810</v>
          </cell>
          <cell r="P972">
            <v>44668</v>
          </cell>
          <cell r="Q972">
            <v>178672</v>
          </cell>
          <cell r="R972">
            <v>35668</v>
          </cell>
          <cell r="S972">
            <v>142672</v>
          </cell>
          <cell r="T972">
            <v>9000</v>
          </cell>
          <cell r="U972">
            <v>36000</v>
          </cell>
          <cell r="V972" t="str">
            <v>SMP NEGERI 22</v>
          </cell>
          <cell r="W972" t="str">
            <v>0010301146718</v>
          </cell>
          <cell r="X972" t="str">
            <v>6371025008750011</v>
          </cell>
          <cell r="Y972" t="str">
            <v>163503469731000</v>
          </cell>
          <cell r="Z972" t="str">
            <v>SMP-22</v>
          </cell>
          <cell r="AA972" t="str">
            <v>3142753656300013</v>
          </cell>
          <cell r="AC972">
            <v>11500</v>
          </cell>
          <cell r="AD972">
            <v>-2500</v>
          </cell>
        </row>
        <row r="973">
          <cell r="A973" t="str">
            <v>199008212022212007</v>
          </cell>
          <cell r="B973" t="str">
            <v>NELLY MERIYANTI, S.Pd</v>
          </cell>
          <cell r="C973">
            <v>1</v>
          </cell>
          <cell r="D973">
            <v>0</v>
          </cell>
          <cell r="E973">
            <v>2966500</v>
          </cell>
          <cell r="F973">
            <v>296650</v>
          </cell>
          <cell r="G973">
            <v>0</v>
          </cell>
          <cell r="H973">
            <v>185000</v>
          </cell>
          <cell r="I973">
            <v>3448150</v>
          </cell>
          <cell r="J973">
            <v>0</v>
          </cell>
          <cell r="K973">
            <v>900000</v>
          </cell>
          <cell r="M973">
            <v>0</v>
          </cell>
          <cell r="N973">
            <v>900000</v>
          </cell>
          <cell r="O973">
            <v>4348150</v>
          </cell>
          <cell r="P973">
            <v>43482</v>
          </cell>
          <cell r="Q973">
            <v>173928</v>
          </cell>
          <cell r="R973">
            <v>34482</v>
          </cell>
          <cell r="S973">
            <v>137928</v>
          </cell>
          <cell r="T973">
            <v>9000</v>
          </cell>
          <cell r="U973">
            <v>36000</v>
          </cell>
          <cell r="V973" t="str">
            <v>SMP NEGERI 22</v>
          </cell>
          <cell r="W973" t="str">
            <v>0010301405326</v>
          </cell>
          <cell r="X973" t="str">
            <v>6371046108900013</v>
          </cell>
          <cell r="Y973" t="str">
            <v>752416594731000</v>
          </cell>
          <cell r="Z973" t="str">
            <v>SMP-22</v>
          </cell>
          <cell r="AA973" t="str">
            <v>3153768669130113</v>
          </cell>
          <cell r="AC973">
            <v>11500</v>
          </cell>
          <cell r="AD973">
            <v>-2500</v>
          </cell>
        </row>
        <row r="974">
          <cell r="A974" t="str">
            <v>196911102022212005</v>
          </cell>
          <cell r="B974" t="str">
            <v>NORKASPAH, S.Pd</v>
          </cell>
          <cell r="C974">
            <v>1</v>
          </cell>
          <cell r="D974">
            <v>2</v>
          </cell>
          <cell r="E974">
            <v>2966500</v>
          </cell>
          <cell r="F974">
            <v>415310</v>
          </cell>
          <cell r="G974">
            <v>0</v>
          </cell>
          <cell r="H974">
            <v>185000</v>
          </cell>
          <cell r="I974">
            <v>3566810</v>
          </cell>
          <cell r="J974">
            <v>0</v>
          </cell>
          <cell r="K974">
            <v>900000</v>
          </cell>
          <cell r="M974">
            <v>250000</v>
          </cell>
          <cell r="N974">
            <v>1150000</v>
          </cell>
          <cell r="O974">
            <v>4716810</v>
          </cell>
          <cell r="P974">
            <v>47168</v>
          </cell>
          <cell r="Q974">
            <v>188672</v>
          </cell>
          <cell r="R974">
            <v>35668</v>
          </cell>
          <cell r="S974">
            <v>142672</v>
          </cell>
          <cell r="T974">
            <v>11500</v>
          </cell>
          <cell r="U974">
            <v>46000</v>
          </cell>
          <cell r="V974" t="str">
            <v>SMP NEGERI 23</v>
          </cell>
          <cell r="W974" t="str">
            <v>0010301123438</v>
          </cell>
          <cell r="X974" t="str">
            <v>6371015011690016</v>
          </cell>
          <cell r="Y974" t="str">
            <v>167322023731000</v>
          </cell>
          <cell r="Z974" t="str">
            <v>SMP-23</v>
          </cell>
          <cell r="AA974" t="str">
            <v>6442747649300053</v>
          </cell>
          <cell r="AC974">
            <v>11500</v>
          </cell>
          <cell r="AD974">
            <v>0</v>
          </cell>
        </row>
        <row r="975">
          <cell r="A975" t="str">
            <v>199203212022212007</v>
          </cell>
          <cell r="B975" t="str">
            <v>LAEILLA QAMARIAH, S.Pd.I</v>
          </cell>
          <cell r="C975">
            <v>0</v>
          </cell>
          <cell r="D975">
            <v>1</v>
          </cell>
          <cell r="E975">
            <v>2966500</v>
          </cell>
          <cell r="F975">
            <v>59330</v>
          </cell>
          <cell r="G975">
            <v>0</v>
          </cell>
          <cell r="H975">
            <v>185000</v>
          </cell>
          <cell r="I975">
            <v>3210830</v>
          </cell>
          <cell r="J975">
            <v>0</v>
          </cell>
          <cell r="K975">
            <v>400000</v>
          </cell>
          <cell r="L975">
            <v>2966500</v>
          </cell>
          <cell r="N975">
            <v>3366500</v>
          </cell>
          <cell r="O975">
            <v>6577330</v>
          </cell>
          <cell r="P975">
            <v>65773</v>
          </cell>
          <cell r="Q975">
            <v>263092</v>
          </cell>
          <cell r="R975">
            <v>32108</v>
          </cell>
          <cell r="S975">
            <v>128432</v>
          </cell>
          <cell r="T975">
            <v>33665</v>
          </cell>
          <cell r="U975">
            <v>134660</v>
          </cell>
          <cell r="V975" t="str">
            <v>SMP NEGERI 23</v>
          </cell>
          <cell r="W975" t="str">
            <v>0010301357516</v>
          </cell>
          <cell r="X975" t="str">
            <v>6303026103920006</v>
          </cell>
          <cell r="Y975" t="str">
            <v>720205616732000</v>
          </cell>
          <cell r="Z975" t="str">
            <v>SMP-23</v>
          </cell>
          <cell r="AA975" t="str">
            <v>5653770671130042</v>
          </cell>
          <cell r="AC975">
            <v>33665</v>
          </cell>
          <cell r="AD975">
            <v>0</v>
          </cell>
        </row>
        <row r="976">
          <cell r="A976" t="str">
            <v>199206182022212005</v>
          </cell>
          <cell r="B976" t="str">
            <v>IRNA FITRIANA, S.Pd</v>
          </cell>
          <cell r="C976">
            <v>0</v>
          </cell>
          <cell r="D976">
            <v>0</v>
          </cell>
          <cell r="E976">
            <v>2966500</v>
          </cell>
          <cell r="F976">
            <v>0</v>
          </cell>
          <cell r="G976">
            <v>0</v>
          </cell>
          <cell r="H976">
            <v>185000</v>
          </cell>
          <cell r="I976">
            <v>3151500</v>
          </cell>
          <cell r="J976">
            <v>0</v>
          </cell>
          <cell r="K976">
            <v>900000</v>
          </cell>
          <cell r="M976">
            <v>250000</v>
          </cell>
          <cell r="N976">
            <v>1150000</v>
          </cell>
          <cell r="O976">
            <v>4301500</v>
          </cell>
          <cell r="P976">
            <v>43015</v>
          </cell>
          <cell r="Q976">
            <v>172060</v>
          </cell>
          <cell r="R976">
            <v>31515</v>
          </cell>
          <cell r="S976">
            <v>126060</v>
          </cell>
          <cell r="T976">
            <v>11500</v>
          </cell>
          <cell r="U976">
            <v>46000</v>
          </cell>
          <cell r="V976" t="str">
            <v>SMP NEGERI 23</v>
          </cell>
          <cell r="W976" t="str">
            <v>0010301357554</v>
          </cell>
          <cell r="X976" t="str">
            <v>6371045806920006</v>
          </cell>
          <cell r="Y976" t="str">
            <v>720073881731000</v>
          </cell>
          <cell r="Z976" t="str">
            <v>SMP-23</v>
          </cell>
          <cell r="AA976" t="str">
            <v>1950770671130032</v>
          </cell>
          <cell r="AC976">
            <v>11500</v>
          </cell>
          <cell r="AD976">
            <v>0</v>
          </cell>
        </row>
        <row r="977">
          <cell r="A977" t="str">
            <v>199311102022212011</v>
          </cell>
          <cell r="B977" t="str">
            <v>PUTERI HAFIZATUN NI'MAH, S.Pd</v>
          </cell>
          <cell r="C977">
            <v>0</v>
          </cell>
          <cell r="D977">
            <v>0</v>
          </cell>
          <cell r="E977">
            <v>2966500</v>
          </cell>
          <cell r="F977">
            <v>0</v>
          </cell>
          <cell r="G977">
            <v>0</v>
          </cell>
          <cell r="H977">
            <v>185000</v>
          </cell>
          <cell r="I977">
            <v>3151500</v>
          </cell>
          <cell r="J977">
            <v>0</v>
          </cell>
          <cell r="K977">
            <v>900000</v>
          </cell>
          <cell r="M977">
            <v>250000</v>
          </cell>
          <cell r="N977">
            <v>1150000</v>
          </cell>
          <cell r="O977">
            <v>4301500</v>
          </cell>
          <cell r="P977">
            <v>43015</v>
          </cell>
          <cell r="Q977">
            <v>172060</v>
          </cell>
          <cell r="R977">
            <v>31515</v>
          </cell>
          <cell r="S977">
            <v>126060</v>
          </cell>
          <cell r="T977">
            <v>11500</v>
          </cell>
          <cell r="U977">
            <v>46000</v>
          </cell>
          <cell r="V977" t="str">
            <v>SMP NEGERI 23</v>
          </cell>
          <cell r="W977" t="str">
            <v>3200582283</v>
          </cell>
          <cell r="X977" t="str">
            <v>6371025011930008</v>
          </cell>
          <cell r="Y977" t="str">
            <v>849361738731000</v>
          </cell>
          <cell r="Z977" t="str">
            <v>SMP-23</v>
          </cell>
          <cell r="AA977" t="str">
            <v>‌0442771673130073</v>
          </cell>
          <cell r="AC977">
            <v>11500</v>
          </cell>
          <cell r="AD977">
            <v>0</v>
          </cell>
        </row>
        <row r="978">
          <cell r="A978" t="str">
            <v>199508152022211003</v>
          </cell>
          <cell r="B978" t="str">
            <v>MUHAMMAD EMAS AGUS YASIR, S.Kom</v>
          </cell>
          <cell r="C978">
            <v>0</v>
          </cell>
          <cell r="D978">
            <v>0</v>
          </cell>
          <cell r="E978">
            <v>2966500</v>
          </cell>
          <cell r="F978">
            <v>0</v>
          </cell>
          <cell r="G978">
            <v>0</v>
          </cell>
          <cell r="H978">
            <v>185000</v>
          </cell>
          <cell r="I978">
            <v>3151500</v>
          </cell>
          <cell r="J978">
            <v>0</v>
          </cell>
          <cell r="K978">
            <v>900000</v>
          </cell>
          <cell r="M978">
            <v>250000</v>
          </cell>
          <cell r="N978">
            <v>1150000</v>
          </cell>
          <cell r="O978">
            <v>4301500</v>
          </cell>
          <cell r="P978">
            <v>43015</v>
          </cell>
          <cell r="Q978">
            <v>172060</v>
          </cell>
          <cell r="R978">
            <v>31515</v>
          </cell>
          <cell r="S978">
            <v>126060</v>
          </cell>
          <cell r="T978">
            <v>11500</v>
          </cell>
          <cell r="U978">
            <v>46000</v>
          </cell>
          <cell r="V978" t="str">
            <v>SMP NEGERI 23</v>
          </cell>
          <cell r="W978" t="str">
            <v>0010301000477</v>
          </cell>
          <cell r="X978" t="str">
            <v>6371011508950007</v>
          </cell>
          <cell r="Y978" t="str">
            <v>821881901731000</v>
          </cell>
          <cell r="Z978" t="str">
            <v>SMP-23</v>
          </cell>
          <cell r="AA978" t="str">
            <v>6147773674130043</v>
          </cell>
          <cell r="AC978">
            <v>11500</v>
          </cell>
          <cell r="AD978">
            <v>0</v>
          </cell>
        </row>
        <row r="979">
          <cell r="A979" t="str">
            <v>197102132022211001</v>
          </cell>
          <cell r="B979" t="str">
            <v>WAHYUDI, S.Pd</v>
          </cell>
          <cell r="C979">
            <v>0</v>
          </cell>
          <cell r="D979">
            <v>0</v>
          </cell>
          <cell r="E979">
            <v>2966500</v>
          </cell>
          <cell r="F979">
            <v>0</v>
          </cell>
          <cell r="G979">
            <v>0</v>
          </cell>
          <cell r="H979">
            <v>185000</v>
          </cell>
          <cell r="I979">
            <v>3151500</v>
          </cell>
          <cell r="J979">
            <v>0</v>
          </cell>
          <cell r="K979">
            <v>400000</v>
          </cell>
          <cell r="L979">
            <v>2966500</v>
          </cell>
          <cell r="N979">
            <v>3366500</v>
          </cell>
          <cell r="O979">
            <v>6518000</v>
          </cell>
          <cell r="P979">
            <v>65180</v>
          </cell>
          <cell r="Q979">
            <v>260720</v>
          </cell>
          <cell r="R979">
            <v>31515</v>
          </cell>
          <cell r="S979">
            <v>126060</v>
          </cell>
          <cell r="T979">
            <v>33665</v>
          </cell>
          <cell r="U979">
            <v>134660</v>
          </cell>
          <cell r="V979" t="str">
            <v>SMP NEGERI 24</v>
          </cell>
          <cell r="W979" t="str">
            <v>0010301357166</v>
          </cell>
          <cell r="X979" t="str">
            <v>6371041302710003</v>
          </cell>
          <cell r="Y979" t="str">
            <v>163018955731000</v>
          </cell>
          <cell r="Z979" t="str">
            <v>SMP-24</v>
          </cell>
          <cell r="AA979" t="str">
            <v>1545749652200002</v>
          </cell>
          <cell r="AC979">
            <v>33665</v>
          </cell>
          <cell r="AD979">
            <v>0</v>
          </cell>
        </row>
        <row r="980">
          <cell r="A980" t="str">
            <v>198912082022212011</v>
          </cell>
          <cell r="B980" t="str">
            <v>GT. AWWALIYAH, S.Pd</v>
          </cell>
          <cell r="C980">
            <v>1</v>
          </cell>
          <cell r="D980">
            <v>1</v>
          </cell>
          <cell r="E980">
            <v>2966500</v>
          </cell>
          <cell r="F980">
            <v>355980</v>
          </cell>
          <cell r="G980">
            <v>0</v>
          </cell>
          <cell r="H980">
            <v>185000</v>
          </cell>
          <cell r="I980">
            <v>3507480</v>
          </cell>
          <cell r="J980">
            <v>0</v>
          </cell>
          <cell r="K980">
            <v>900000</v>
          </cell>
          <cell r="M980">
            <v>250000</v>
          </cell>
          <cell r="N980">
            <v>1150000</v>
          </cell>
          <cell r="O980">
            <v>4657480</v>
          </cell>
          <cell r="P980">
            <v>46575</v>
          </cell>
          <cell r="Q980">
            <v>186300</v>
          </cell>
          <cell r="R980">
            <v>35075</v>
          </cell>
          <cell r="S980">
            <v>140300</v>
          </cell>
          <cell r="T980">
            <v>11500</v>
          </cell>
          <cell r="U980">
            <v>46000</v>
          </cell>
          <cell r="V980" t="str">
            <v>SMP NEGERI 24</v>
          </cell>
          <cell r="W980" t="str">
            <v>3200582337</v>
          </cell>
          <cell r="X980" t="str">
            <v>6371044812890003</v>
          </cell>
          <cell r="Y980" t="str">
            <v>705793933731000</v>
          </cell>
          <cell r="Z980" t="str">
            <v>SMP-24</v>
          </cell>
          <cell r="AA980" t="str">
            <v>9540767669220003</v>
          </cell>
          <cell r="AC980">
            <v>11500</v>
          </cell>
          <cell r="AD980">
            <v>0</v>
          </cell>
        </row>
        <row r="981">
          <cell r="A981" t="str">
            <v>199209062022212007</v>
          </cell>
          <cell r="B981" t="str">
            <v>MAULIDAH, S.Pd</v>
          </cell>
          <cell r="C981">
            <v>0</v>
          </cell>
          <cell r="D981">
            <v>0</v>
          </cell>
          <cell r="E981">
            <v>2966500</v>
          </cell>
          <cell r="F981">
            <v>0</v>
          </cell>
          <cell r="G981">
            <v>0</v>
          </cell>
          <cell r="H981">
            <v>185000</v>
          </cell>
          <cell r="I981">
            <v>3151500</v>
          </cell>
          <cell r="J981">
            <v>0</v>
          </cell>
          <cell r="K981">
            <v>900000</v>
          </cell>
          <cell r="M981">
            <v>250000</v>
          </cell>
          <cell r="N981">
            <v>1150000</v>
          </cell>
          <cell r="O981">
            <v>4301500</v>
          </cell>
          <cell r="P981">
            <v>43015</v>
          </cell>
          <cell r="Q981">
            <v>172060</v>
          </cell>
          <cell r="R981">
            <v>31515</v>
          </cell>
          <cell r="S981">
            <v>126060</v>
          </cell>
          <cell r="T981">
            <v>11500</v>
          </cell>
          <cell r="U981">
            <v>46000</v>
          </cell>
          <cell r="V981" t="str">
            <v>SMP NEGERI 24</v>
          </cell>
          <cell r="W981" t="str">
            <v>0010301405577</v>
          </cell>
          <cell r="X981" t="str">
            <v>6371044609920003</v>
          </cell>
          <cell r="Y981" t="str">
            <v>847624152731000</v>
          </cell>
          <cell r="Z981" t="str">
            <v>SMP-24</v>
          </cell>
          <cell r="AA981" t="str">
            <v>6238770671130043</v>
          </cell>
          <cell r="AC981">
            <v>11500</v>
          </cell>
          <cell r="AD981">
            <v>0</v>
          </cell>
        </row>
        <row r="982">
          <cell r="A982" t="str">
            <v>199307032022212005</v>
          </cell>
          <cell r="B982" t="str">
            <v>NUR ZAKIYAH ARINA SABILI, S.Pd.</v>
          </cell>
          <cell r="C982">
            <v>1</v>
          </cell>
          <cell r="D982">
            <v>2</v>
          </cell>
          <cell r="E982">
            <v>2966500</v>
          </cell>
          <cell r="F982">
            <v>415310</v>
          </cell>
          <cell r="G982">
            <v>0</v>
          </cell>
          <cell r="H982">
            <v>185000</v>
          </cell>
          <cell r="I982">
            <v>3566810</v>
          </cell>
          <cell r="J982">
            <v>0</v>
          </cell>
          <cell r="K982">
            <v>900000</v>
          </cell>
          <cell r="M982">
            <v>250000</v>
          </cell>
          <cell r="N982">
            <v>1150000</v>
          </cell>
          <cell r="O982">
            <v>4716810</v>
          </cell>
          <cell r="P982">
            <v>47168</v>
          </cell>
          <cell r="Q982">
            <v>188672</v>
          </cell>
          <cell r="R982">
            <v>35668</v>
          </cell>
          <cell r="S982">
            <v>142672</v>
          </cell>
          <cell r="T982">
            <v>11500</v>
          </cell>
          <cell r="U982">
            <v>46000</v>
          </cell>
          <cell r="V982" t="str">
            <v>SMP NEGERI 24</v>
          </cell>
          <cell r="W982" t="str">
            <v>0010301167381</v>
          </cell>
          <cell r="X982" t="str">
            <v>6371044307930006</v>
          </cell>
          <cell r="Y982" t="str">
            <v>844473462731000</v>
          </cell>
          <cell r="Z982" t="str">
            <v>SMP-24</v>
          </cell>
          <cell r="AA982" t="str">
            <v>8035771672130053</v>
          </cell>
          <cell r="AC982">
            <v>11500</v>
          </cell>
          <cell r="AD982">
            <v>0</v>
          </cell>
        </row>
        <row r="983">
          <cell r="A983" t="str">
            <v>199511242022212004</v>
          </cell>
          <cell r="B983" t="str">
            <v>DESSY NOVIYANTI, S.Pd</v>
          </cell>
          <cell r="C983">
            <v>0</v>
          </cell>
          <cell r="D983">
            <v>0</v>
          </cell>
          <cell r="E983">
            <v>2966500</v>
          </cell>
          <cell r="F983">
            <v>0</v>
          </cell>
          <cell r="G983">
            <v>0</v>
          </cell>
          <cell r="H983">
            <v>185000</v>
          </cell>
          <cell r="I983">
            <v>3151500</v>
          </cell>
          <cell r="J983">
            <v>0</v>
          </cell>
          <cell r="K983">
            <v>900000</v>
          </cell>
          <cell r="M983">
            <v>250000</v>
          </cell>
          <cell r="N983">
            <v>1150000</v>
          </cell>
          <cell r="O983">
            <v>4301500</v>
          </cell>
          <cell r="P983">
            <v>43015</v>
          </cell>
          <cell r="Q983">
            <v>172060</v>
          </cell>
          <cell r="R983">
            <v>31515</v>
          </cell>
          <cell r="S983">
            <v>126060</v>
          </cell>
          <cell r="T983">
            <v>11500</v>
          </cell>
          <cell r="U983">
            <v>46000</v>
          </cell>
          <cell r="V983" t="str">
            <v>SMP NEGERI 24</v>
          </cell>
          <cell r="W983" t="str">
            <v>0200309020693</v>
          </cell>
          <cell r="X983" t="str">
            <v>6371056411950003</v>
          </cell>
          <cell r="Y983" t="str">
            <v>924872740736000</v>
          </cell>
          <cell r="Z983" t="str">
            <v>SMP-24</v>
          </cell>
          <cell r="AA983" t="str">
            <v>0456773674230123</v>
          </cell>
          <cell r="AC983">
            <v>11500</v>
          </cell>
          <cell r="AD983">
            <v>0</v>
          </cell>
        </row>
        <row r="984">
          <cell r="A984" t="str">
            <v>199610162022212005</v>
          </cell>
          <cell r="B984" t="str">
            <v>NUR SYIFA RAHMI, S.Pd</v>
          </cell>
          <cell r="C984">
            <v>0</v>
          </cell>
          <cell r="D984">
            <v>0</v>
          </cell>
          <cell r="E984">
            <v>2966500</v>
          </cell>
          <cell r="F984">
            <v>0</v>
          </cell>
          <cell r="G984">
            <v>0</v>
          </cell>
          <cell r="H984">
            <v>185000</v>
          </cell>
          <cell r="I984">
            <v>3151500</v>
          </cell>
          <cell r="J984">
            <v>0</v>
          </cell>
          <cell r="K984">
            <v>400000</v>
          </cell>
          <cell r="L984">
            <v>2966500</v>
          </cell>
          <cell r="N984">
            <v>3366500</v>
          </cell>
          <cell r="O984">
            <v>6518000</v>
          </cell>
          <cell r="P984">
            <v>65180</v>
          </cell>
          <cell r="Q984">
            <v>260720</v>
          </cell>
          <cell r="R984">
            <v>31515</v>
          </cell>
          <cell r="S984">
            <v>126060</v>
          </cell>
          <cell r="T984">
            <v>33665</v>
          </cell>
          <cell r="U984">
            <v>134660</v>
          </cell>
          <cell r="V984" t="str">
            <v>SMP NEGERI 24</v>
          </cell>
          <cell r="W984" t="str">
            <v>0010301488443</v>
          </cell>
          <cell r="X984" t="str">
            <v>6371045610960006</v>
          </cell>
          <cell r="Y984" t="str">
            <v>650457690731000</v>
          </cell>
          <cell r="Z984" t="str">
            <v>SMP-24</v>
          </cell>
          <cell r="AA984">
            <v>0</v>
          </cell>
          <cell r="AC984">
            <v>33665</v>
          </cell>
          <cell r="AD984">
            <v>0</v>
          </cell>
        </row>
        <row r="985">
          <cell r="A985" t="str">
            <v>199711282022212004</v>
          </cell>
          <cell r="B985" t="str">
            <v>ANTUNG FITRIANI, S.Pd</v>
          </cell>
          <cell r="C985">
            <v>1</v>
          </cell>
          <cell r="D985">
            <v>0</v>
          </cell>
          <cell r="E985">
            <v>2966500</v>
          </cell>
          <cell r="F985">
            <v>296650</v>
          </cell>
          <cell r="G985">
            <v>0</v>
          </cell>
          <cell r="H985">
            <v>185000</v>
          </cell>
          <cell r="I985">
            <v>3448150</v>
          </cell>
          <cell r="J985">
            <v>0</v>
          </cell>
          <cell r="K985">
            <v>900000</v>
          </cell>
          <cell r="M985">
            <v>250000</v>
          </cell>
          <cell r="N985">
            <v>1150000</v>
          </cell>
          <cell r="O985">
            <v>4598150</v>
          </cell>
          <cell r="P985">
            <v>45982</v>
          </cell>
          <cell r="Q985">
            <v>183928</v>
          </cell>
          <cell r="R985">
            <v>34482</v>
          </cell>
          <cell r="S985">
            <v>137928</v>
          </cell>
          <cell r="T985">
            <v>11500</v>
          </cell>
          <cell r="U985">
            <v>46000</v>
          </cell>
          <cell r="V985" t="str">
            <v>SMP NEGERI 24</v>
          </cell>
          <cell r="W985" t="str">
            <v>3200582062</v>
          </cell>
          <cell r="X985" t="str">
            <v>6371046811970008</v>
          </cell>
          <cell r="Y985" t="str">
            <v>966055089731000</v>
          </cell>
          <cell r="Z985" t="str">
            <v>SMP-24</v>
          </cell>
          <cell r="AA985" t="str">
            <v>9460775676230023</v>
          </cell>
          <cell r="AC985">
            <v>11500</v>
          </cell>
          <cell r="AD985">
            <v>0</v>
          </cell>
        </row>
        <row r="986">
          <cell r="A986" t="str">
            <v>197305172022211003</v>
          </cell>
          <cell r="B986" t="str">
            <v>MUHAMAD RIPANI, S.Ag</v>
          </cell>
          <cell r="C986">
            <v>1</v>
          </cell>
          <cell r="D986">
            <v>0</v>
          </cell>
          <cell r="E986">
            <v>2966500</v>
          </cell>
          <cell r="F986">
            <v>296650</v>
          </cell>
          <cell r="G986">
            <v>0</v>
          </cell>
          <cell r="H986">
            <v>185000</v>
          </cell>
          <cell r="I986">
            <v>3448150</v>
          </cell>
          <cell r="J986">
            <v>0</v>
          </cell>
          <cell r="K986">
            <v>400000</v>
          </cell>
          <cell r="L986">
            <v>2966500</v>
          </cell>
          <cell r="N986">
            <v>3366500</v>
          </cell>
          <cell r="O986">
            <v>6814650</v>
          </cell>
          <cell r="P986">
            <v>68147</v>
          </cell>
          <cell r="Q986">
            <v>272588</v>
          </cell>
          <cell r="R986">
            <v>34482</v>
          </cell>
          <cell r="S986">
            <v>137928</v>
          </cell>
          <cell r="T986">
            <v>33665</v>
          </cell>
          <cell r="U986">
            <v>134660</v>
          </cell>
          <cell r="V986" t="str">
            <v>SMP NEGERI 25</v>
          </cell>
          <cell r="W986" t="str">
            <v>3200518607</v>
          </cell>
          <cell r="X986" t="str">
            <v>6371051705730006</v>
          </cell>
          <cell r="Y986" t="str">
            <v>147972327731000</v>
          </cell>
          <cell r="Z986" t="str">
            <v>SMP-25</v>
          </cell>
          <cell r="AA986" t="str">
            <v>2649751652200002</v>
          </cell>
          <cell r="AC986">
            <v>33665</v>
          </cell>
          <cell r="AD986">
            <v>0</v>
          </cell>
        </row>
        <row r="987">
          <cell r="A987" t="str">
            <v>198209092022211011</v>
          </cell>
          <cell r="B987" t="str">
            <v>RAHMATULLAH, S.Pd</v>
          </cell>
          <cell r="C987">
            <v>1</v>
          </cell>
          <cell r="D987">
            <v>2</v>
          </cell>
          <cell r="E987">
            <v>2966500</v>
          </cell>
          <cell r="F987">
            <v>415310</v>
          </cell>
          <cell r="G987">
            <v>0</v>
          </cell>
          <cell r="H987">
            <v>185000</v>
          </cell>
          <cell r="I987">
            <v>3566810</v>
          </cell>
          <cell r="J987">
            <v>0</v>
          </cell>
          <cell r="K987">
            <v>900000</v>
          </cell>
          <cell r="M987">
            <v>250000</v>
          </cell>
          <cell r="N987">
            <v>1150000</v>
          </cell>
          <cell r="O987">
            <v>4716810</v>
          </cell>
          <cell r="P987">
            <v>47168</v>
          </cell>
          <cell r="Q987">
            <v>188672</v>
          </cell>
          <cell r="R987">
            <v>35668</v>
          </cell>
          <cell r="S987">
            <v>142672</v>
          </cell>
          <cell r="T987">
            <v>11500</v>
          </cell>
          <cell r="U987">
            <v>46000</v>
          </cell>
          <cell r="V987" t="str">
            <v>SMP NEGERI 25</v>
          </cell>
          <cell r="W987" t="str">
            <v>0010301406411</v>
          </cell>
          <cell r="X987" t="str">
            <v>6371010909820026</v>
          </cell>
          <cell r="Y987" t="str">
            <v>150307551731000</v>
          </cell>
          <cell r="Z987" t="str">
            <v>SMP-25</v>
          </cell>
          <cell r="AA987" t="str">
            <v>5241760662200043</v>
          </cell>
          <cell r="AC987">
            <v>11500</v>
          </cell>
          <cell r="AD987">
            <v>0</v>
          </cell>
        </row>
        <row r="988">
          <cell r="A988" t="str">
            <v>199012072022212007</v>
          </cell>
          <cell r="B988" t="str">
            <v>DESY HIDAYATILLAH, S.Pd</v>
          </cell>
          <cell r="C988">
            <v>1</v>
          </cell>
          <cell r="D988">
            <v>1</v>
          </cell>
          <cell r="E988">
            <v>2966500</v>
          </cell>
          <cell r="F988">
            <v>355980</v>
          </cell>
          <cell r="G988">
            <v>0</v>
          </cell>
          <cell r="H988">
            <v>185000</v>
          </cell>
          <cell r="I988">
            <v>3507480</v>
          </cell>
          <cell r="J988">
            <v>0</v>
          </cell>
          <cell r="K988">
            <v>900000</v>
          </cell>
          <cell r="M988">
            <v>250000</v>
          </cell>
          <cell r="N988">
            <v>1150000</v>
          </cell>
          <cell r="O988">
            <v>4657480</v>
          </cell>
          <cell r="P988">
            <v>46575</v>
          </cell>
          <cell r="Q988">
            <v>186300</v>
          </cell>
          <cell r="R988">
            <v>35075</v>
          </cell>
          <cell r="S988">
            <v>140300</v>
          </cell>
          <cell r="T988">
            <v>11500</v>
          </cell>
          <cell r="U988">
            <v>46000</v>
          </cell>
          <cell r="V988" t="str">
            <v>SMP NEGERI 25</v>
          </cell>
          <cell r="W988" t="str">
            <v>0010301207604</v>
          </cell>
          <cell r="X988" t="str">
            <v>6371034712900004</v>
          </cell>
          <cell r="Y988" t="str">
            <v>723614491731000</v>
          </cell>
          <cell r="Z988" t="str">
            <v>SMP-25</v>
          </cell>
          <cell r="AA988" t="str">
            <v>7539768669130063</v>
          </cell>
          <cell r="AC988">
            <v>11500</v>
          </cell>
          <cell r="AD988">
            <v>0</v>
          </cell>
        </row>
        <row r="989">
          <cell r="A989" t="str">
            <v>199603312022211001</v>
          </cell>
          <cell r="B989" t="str">
            <v>MUHAMMAD RIDUAN, S.Pd</v>
          </cell>
          <cell r="C989">
            <v>0</v>
          </cell>
          <cell r="D989">
            <v>0</v>
          </cell>
          <cell r="E989">
            <v>2966500</v>
          </cell>
          <cell r="F989">
            <v>0</v>
          </cell>
          <cell r="G989">
            <v>0</v>
          </cell>
          <cell r="H989">
            <v>185000</v>
          </cell>
          <cell r="I989">
            <v>3151500</v>
          </cell>
          <cell r="J989">
            <v>0</v>
          </cell>
          <cell r="K989">
            <v>900000</v>
          </cell>
          <cell r="M989">
            <v>250000</v>
          </cell>
          <cell r="N989">
            <v>1150000</v>
          </cell>
          <cell r="O989">
            <v>4301500</v>
          </cell>
          <cell r="P989">
            <v>43015</v>
          </cell>
          <cell r="Q989">
            <v>172060</v>
          </cell>
          <cell r="R989">
            <v>31515</v>
          </cell>
          <cell r="S989">
            <v>126060</v>
          </cell>
          <cell r="T989">
            <v>11500</v>
          </cell>
          <cell r="U989">
            <v>46000</v>
          </cell>
          <cell r="V989" t="str">
            <v>SMP NEGERI 25</v>
          </cell>
          <cell r="W989" t="str">
            <v>0010301469139</v>
          </cell>
          <cell r="X989" t="str">
            <v>6371033103960003</v>
          </cell>
          <cell r="Y989" t="str">
            <v>415039783731000</v>
          </cell>
          <cell r="Z989" t="str">
            <v>SMP-25</v>
          </cell>
          <cell r="AA989" t="str">
            <v>3663774675130102</v>
          </cell>
          <cell r="AC989">
            <v>11500</v>
          </cell>
          <cell r="AD989">
            <v>0</v>
          </cell>
        </row>
        <row r="990">
          <cell r="A990" t="str">
            <v>199705312022212004</v>
          </cell>
          <cell r="B990" t="str">
            <v>RIDHA KUSUMAWATI, S.Pd.</v>
          </cell>
          <cell r="C990">
            <v>0</v>
          </cell>
          <cell r="D990">
            <v>0</v>
          </cell>
          <cell r="E990">
            <v>2966500</v>
          </cell>
          <cell r="F990">
            <v>0</v>
          </cell>
          <cell r="G990">
            <v>0</v>
          </cell>
          <cell r="H990">
            <v>185000</v>
          </cell>
          <cell r="I990">
            <v>3151500</v>
          </cell>
          <cell r="J990">
            <v>0</v>
          </cell>
          <cell r="K990">
            <v>900000</v>
          </cell>
          <cell r="M990">
            <v>250000</v>
          </cell>
          <cell r="N990">
            <v>1150000</v>
          </cell>
          <cell r="O990">
            <v>4301500</v>
          </cell>
          <cell r="P990">
            <v>43015</v>
          </cell>
          <cell r="Q990">
            <v>172060</v>
          </cell>
          <cell r="R990">
            <v>31515</v>
          </cell>
          <cell r="S990">
            <v>126060</v>
          </cell>
          <cell r="T990">
            <v>11500</v>
          </cell>
          <cell r="U990">
            <v>46000</v>
          </cell>
          <cell r="V990" t="str">
            <v>SMP NEGERI 25</v>
          </cell>
          <cell r="W990" t="str">
            <v>3200536718</v>
          </cell>
          <cell r="X990" t="str">
            <v>6371057105970001</v>
          </cell>
          <cell r="Y990" t="str">
            <v>961625555736000</v>
          </cell>
          <cell r="Z990" t="str">
            <v>SMP-25</v>
          </cell>
          <cell r="AA990" t="str">
            <v>8863775676230052</v>
          </cell>
          <cell r="AC990">
            <v>11500</v>
          </cell>
          <cell r="AD990">
            <v>0</v>
          </cell>
        </row>
        <row r="991">
          <cell r="A991" t="str">
            <v>196604162022212002</v>
          </cell>
          <cell r="B991" t="str">
            <v>Dra. RABIATUL ADAWIYAH</v>
          </cell>
          <cell r="C991">
            <v>1</v>
          </cell>
          <cell r="D991">
            <v>1</v>
          </cell>
          <cell r="E991">
            <v>2966500</v>
          </cell>
          <cell r="F991">
            <v>355980</v>
          </cell>
          <cell r="G991">
            <v>0</v>
          </cell>
          <cell r="H991">
            <v>185000</v>
          </cell>
          <cell r="I991">
            <v>3507480</v>
          </cell>
          <cell r="J991">
            <v>0</v>
          </cell>
          <cell r="K991">
            <v>400000</v>
          </cell>
          <cell r="L991">
            <v>2966500</v>
          </cell>
          <cell r="N991">
            <v>3366500</v>
          </cell>
          <cell r="O991">
            <v>6873980</v>
          </cell>
          <cell r="P991">
            <v>68740</v>
          </cell>
          <cell r="Q991">
            <v>274960</v>
          </cell>
          <cell r="R991">
            <v>35075</v>
          </cell>
          <cell r="S991">
            <v>140300</v>
          </cell>
          <cell r="T991">
            <v>33665</v>
          </cell>
          <cell r="U991">
            <v>134660</v>
          </cell>
          <cell r="V991" t="str">
            <v>SMP NEGERI 26</v>
          </cell>
          <cell r="W991" t="str">
            <v>3200517619</v>
          </cell>
          <cell r="X991" t="str">
            <v>6371045604660003</v>
          </cell>
          <cell r="Y991" t="str">
            <v>163018674731000</v>
          </cell>
          <cell r="Z991" t="str">
            <v>SMP-26</v>
          </cell>
          <cell r="AA991" t="str">
            <v>6748744644300002</v>
          </cell>
          <cell r="AC991">
            <v>33665</v>
          </cell>
          <cell r="AD991">
            <v>0</v>
          </cell>
        </row>
        <row r="992">
          <cell r="A992" t="str">
            <v>198503162022212016</v>
          </cell>
          <cell r="B992" t="str">
            <v>HIKMAH RINAYANTI, S.Pd</v>
          </cell>
          <cell r="C992">
            <v>0</v>
          </cell>
          <cell r="D992">
            <v>0</v>
          </cell>
          <cell r="E992">
            <v>2966500</v>
          </cell>
          <cell r="F992">
            <v>0</v>
          </cell>
          <cell r="G992">
            <v>0</v>
          </cell>
          <cell r="H992">
            <v>185000</v>
          </cell>
          <cell r="I992">
            <v>3151500</v>
          </cell>
          <cell r="J992">
            <v>0</v>
          </cell>
          <cell r="K992">
            <v>400000</v>
          </cell>
          <cell r="L992">
            <v>2966500</v>
          </cell>
          <cell r="N992">
            <v>3366500</v>
          </cell>
          <cell r="O992">
            <v>6518000</v>
          </cell>
          <cell r="P992">
            <v>65180</v>
          </cell>
          <cell r="Q992">
            <v>260720</v>
          </cell>
          <cell r="R992">
            <v>31515</v>
          </cell>
          <cell r="S992">
            <v>126060</v>
          </cell>
          <cell r="T992">
            <v>33665</v>
          </cell>
          <cell r="U992">
            <v>134660</v>
          </cell>
          <cell r="V992" t="str">
            <v>SMP NEGERI 26</v>
          </cell>
          <cell r="W992" t="str">
            <v>0200309020689</v>
          </cell>
          <cell r="X992" t="str">
            <v>6371045603850005</v>
          </cell>
          <cell r="Y992" t="str">
            <v>164190233731000</v>
          </cell>
          <cell r="Z992" t="str">
            <v>SMP-26</v>
          </cell>
          <cell r="AA992" t="str">
            <v>2648763663300012</v>
          </cell>
          <cell r="AC992">
            <v>33665</v>
          </cell>
          <cell r="AD992">
            <v>0</v>
          </cell>
        </row>
        <row r="993">
          <cell r="A993" t="str">
            <v>198908232022212007</v>
          </cell>
          <cell r="B993" t="str">
            <v>SYAUQASSALIMAH, S.Pd</v>
          </cell>
          <cell r="C993">
            <v>1</v>
          </cell>
          <cell r="D993">
            <v>2</v>
          </cell>
          <cell r="E993">
            <v>2966500</v>
          </cell>
          <cell r="F993">
            <v>415310</v>
          </cell>
          <cell r="G993">
            <v>0</v>
          </cell>
          <cell r="H993">
            <v>185000</v>
          </cell>
          <cell r="I993">
            <v>3566810</v>
          </cell>
          <cell r="J993">
            <v>0</v>
          </cell>
          <cell r="K993">
            <v>900000</v>
          </cell>
          <cell r="M993">
            <v>250000</v>
          </cell>
          <cell r="N993">
            <v>1150000</v>
          </cell>
          <cell r="O993">
            <v>4716810</v>
          </cell>
          <cell r="P993">
            <v>47168</v>
          </cell>
          <cell r="Q993">
            <v>188672</v>
          </cell>
          <cell r="R993">
            <v>35668</v>
          </cell>
          <cell r="S993">
            <v>142672</v>
          </cell>
          <cell r="T993">
            <v>11500</v>
          </cell>
          <cell r="U993">
            <v>46000</v>
          </cell>
          <cell r="V993" t="str">
            <v>SMP NEGERI 26</v>
          </cell>
          <cell r="W993" t="str">
            <v>0010301357079</v>
          </cell>
          <cell r="X993" t="str">
            <v>6371026308890004</v>
          </cell>
          <cell r="Y993" t="str">
            <v>761918077731000</v>
          </cell>
          <cell r="Z993" t="str">
            <v>SMP-26</v>
          </cell>
          <cell r="AA993" t="str">
            <v>9155767668130103</v>
          </cell>
          <cell r="AC993">
            <v>11500</v>
          </cell>
          <cell r="AD993">
            <v>0</v>
          </cell>
        </row>
        <row r="994">
          <cell r="A994" t="str">
            <v>199007282022211001</v>
          </cell>
          <cell r="B994" t="str">
            <v>YUDY FERIATNA, S.Pd.</v>
          </cell>
          <cell r="C994">
            <v>1</v>
          </cell>
          <cell r="D994">
            <v>2</v>
          </cell>
          <cell r="E994">
            <v>2966500</v>
          </cell>
          <cell r="F994">
            <v>415310</v>
          </cell>
          <cell r="G994">
            <v>0</v>
          </cell>
          <cell r="H994">
            <v>185000</v>
          </cell>
          <cell r="I994">
            <v>3566810</v>
          </cell>
          <cell r="J994">
            <v>0</v>
          </cell>
          <cell r="K994">
            <v>900000</v>
          </cell>
          <cell r="M994">
            <v>250000</v>
          </cell>
          <cell r="N994">
            <v>1150000</v>
          </cell>
          <cell r="O994">
            <v>4716810</v>
          </cell>
          <cell r="P994">
            <v>47168</v>
          </cell>
          <cell r="Q994">
            <v>188672</v>
          </cell>
          <cell r="R994">
            <v>35668</v>
          </cell>
          <cell r="S994">
            <v>142672</v>
          </cell>
          <cell r="T994">
            <v>11500</v>
          </cell>
          <cell r="U994">
            <v>46000</v>
          </cell>
          <cell r="V994" t="str">
            <v>SMP NEGERI 26</v>
          </cell>
          <cell r="W994" t="str">
            <v>3200114484</v>
          </cell>
          <cell r="X994" t="str">
            <v>6301032707900005</v>
          </cell>
          <cell r="Y994" t="str">
            <v>936600022732000</v>
          </cell>
          <cell r="Z994" t="str">
            <v>SMP-26</v>
          </cell>
          <cell r="AA994" t="str">
            <v>4060768669130213</v>
          </cell>
          <cell r="AC994">
            <v>11500</v>
          </cell>
          <cell r="AD994">
            <v>0</v>
          </cell>
        </row>
        <row r="995">
          <cell r="A995" t="str">
            <v>199008122022211003</v>
          </cell>
          <cell r="B995" t="str">
            <v>RIYAN SAPUTRA, S.Pd</v>
          </cell>
          <cell r="C995">
            <v>1</v>
          </cell>
          <cell r="D995">
            <v>1</v>
          </cell>
          <cell r="E995">
            <v>2966500</v>
          </cell>
          <cell r="F995">
            <v>355980</v>
          </cell>
          <cell r="G995">
            <v>0</v>
          </cell>
          <cell r="H995">
            <v>185000</v>
          </cell>
          <cell r="I995">
            <v>3507480</v>
          </cell>
          <cell r="J995">
            <v>0</v>
          </cell>
          <cell r="K995">
            <v>900000</v>
          </cell>
          <cell r="M995">
            <v>250000</v>
          </cell>
          <cell r="N995">
            <v>1150000</v>
          </cell>
          <cell r="O995">
            <v>4657480</v>
          </cell>
          <cell r="P995">
            <v>46575</v>
          </cell>
          <cell r="Q995">
            <v>186300</v>
          </cell>
          <cell r="R995">
            <v>35075</v>
          </cell>
          <cell r="S995">
            <v>140300</v>
          </cell>
          <cell r="T995">
            <v>11500</v>
          </cell>
          <cell r="U995">
            <v>46000</v>
          </cell>
          <cell r="V995" t="str">
            <v>SMP NEGERI 26</v>
          </cell>
          <cell r="W995" t="str">
            <v>0010301211465</v>
          </cell>
          <cell r="X995" t="str">
            <v>6371021208900009</v>
          </cell>
          <cell r="Y995" t="str">
            <v>911700680736000</v>
          </cell>
          <cell r="Z995" t="str">
            <v>SMP-26</v>
          </cell>
          <cell r="AA995" t="str">
            <v>7144768669130103</v>
          </cell>
          <cell r="AC995">
            <v>11500</v>
          </cell>
          <cell r="AD995">
            <v>0</v>
          </cell>
        </row>
        <row r="996">
          <cell r="A996" t="str">
            <v>199807042022212003</v>
          </cell>
          <cell r="B996" t="str">
            <v>RETNO SARI MAULIDA, S.Pd.</v>
          </cell>
          <cell r="C996">
            <v>0</v>
          </cell>
          <cell r="D996">
            <v>0</v>
          </cell>
          <cell r="E996">
            <v>2966500</v>
          </cell>
          <cell r="F996">
            <v>0</v>
          </cell>
          <cell r="G996">
            <v>0</v>
          </cell>
          <cell r="H996">
            <v>185000</v>
          </cell>
          <cell r="I996">
            <v>3151500</v>
          </cell>
          <cell r="J996">
            <v>0</v>
          </cell>
          <cell r="K996">
            <v>900000</v>
          </cell>
          <cell r="M996">
            <v>250000</v>
          </cell>
          <cell r="N996">
            <v>1150000</v>
          </cell>
          <cell r="O996">
            <v>4301500</v>
          </cell>
          <cell r="P996">
            <v>43015</v>
          </cell>
          <cell r="Q996">
            <v>172060</v>
          </cell>
          <cell r="R996">
            <v>31515</v>
          </cell>
          <cell r="S996">
            <v>126060</v>
          </cell>
          <cell r="T996">
            <v>11500</v>
          </cell>
          <cell r="U996">
            <v>46000</v>
          </cell>
          <cell r="V996" t="str">
            <v>SMP NEGERI 26</v>
          </cell>
          <cell r="W996" t="str">
            <v>3200581872</v>
          </cell>
          <cell r="X996" t="str">
            <v>6371024407980009</v>
          </cell>
          <cell r="Y996" t="str">
            <v>868029620736000</v>
          </cell>
          <cell r="Z996" t="str">
            <v>SMP-26</v>
          </cell>
          <cell r="AA996" t="str">
            <v>9036776677230023</v>
          </cell>
          <cell r="AC996">
            <v>11500</v>
          </cell>
          <cell r="AD996">
            <v>0</v>
          </cell>
        </row>
        <row r="997">
          <cell r="A997" t="str">
            <v>197511032022212003</v>
          </cell>
          <cell r="B997" t="str">
            <v>NURUL LAILAN NOVIARTI, S.Pd</v>
          </cell>
          <cell r="C997">
            <v>0</v>
          </cell>
          <cell r="D997">
            <v>2</v>
          </cell>
          <cell r="E997">
            <v>2966500</v>
          </cell>
          <cell r="F997">
            <v>118660</v>
          </cell>
          <cell r="G997">
            <v>0</v>
          </cell>
          <cell r="H997">
            <v>185000</v>
          </cell>
          <cell r="I997">
            <v>3270160</v>
          </cell>
          <cell r="J997">
            <v>0</v>
          </cell>
          <cell r="K997">
            <v>400000</v>
          </cell>
          <cell r="L997">
            <v>2966500</v>
          </cell>
          <cell r="N997">
            <v>3366500</v>
          </cell>
          <cell r="O997">
            <v>6636660</v>
          </cell>
          <cell r="P997">
            <v>66367</v>
          </cell>
          <cell r="Q997">
            <v>265468</v>
          </cell>
          <cell r="R997">
            <v>32702</v>
          </cell>
          <cell r="S997">
            <v>130808</v>
          </cell>
          <cell r="T997">
            <v>33665</v>
          </cell>
          <cell r="U997">
            <v>134660</v>
          </cell>
          <cell r="V997" t="str">
            <v>SMP NEGERI 27</v>
          </cell>
          <cell r="W997" t="str">
            <v>3200581767</v>
          </cell>
          <cell r="X997" t="str">
            <v>6371044311750001</v>
          </cell>
          <cell r="Y997" t="str">
            <v>159752005731000</v>
          </cell>
          <cell r="Z997" t="str">
            <v>SMP-27</v>
          </cell>
          <cell r="AA997" t="str">
            <v>9435753655300023</v>
          </cell>
          <cell r="AC997">
            <v>33665</v>
          </cell>
          <cell r="AD997">
            <v>0</v>
          </cell>
        </row>
        <row r="998">
          <cell r="A998" t="str">
            <v>198409252022211003</v>
          </cell>
          <cell r="B998" t="str">
            <v>MARTINO RAY VIJAY, S.Pd</v>
          </cell>
          <cell r="C998">
            <v>1</v>
          </cell>
          <cell r="D998">
            <v>0</v>
          </cell>
          <cell r="E998">
            <v>2966500</v>
          </cell>
          <cell r="F998">
            <v>296650</v>
          </cell>
          <cell r="G998">
            <v>0</v>
          </cell>
          <cell r="H998">
            <v>185000</v>
          </cell>
          <cell r="I998">
            <v>3448150</v>
          </cell>
          <cell r="J998">
            <v>0</v>
          </cell>
          <cell r="K998">
            <v>900000</v>
          </cell>
          <cell r="M998">
            <v>250000</v>
          </cell>
          <cell r="N998">
            <v>1150000</v>
          </cell>
          <cell r="O998">
            <v>4598150</v>
          </cell>
          <cell r="P998">
            <v>45982</v>
          </cell>
          <cell r="Q998">
            <v>183928</v>
          </cell>
          <cell r="R998">
            <v>34482</v>
          </cell>
          <cell r="S998">
            <v>137928</v>
          </cell>
          <cell r="T998">
            <v>11500</v>
          </cell>
          <cell r="U998">
            <v>46000</v>
          </cell>
          <cell r="V998" t="str">
            <v>SMP NEGERI 27</v>
          </cell>
          <cell r="W998" t="str">
            <v>0160301025256</v>
          </cell>
          <cell r="X998" t="str">
            <v>6304152509850002</v>
          </cell>
          <cell r="Y998" t="str">
            <v>814586806731000</v>
          </cell>
          <cell r="Z998" t="str">
            <v>SMP-27</v>
          </cell>
          <cell r="AA998" t="str">
            <v>6257763664130193</v>
          </cell>
          <cell r="AC998">
            <v>11500</v>
          </cell>
          <cell r="AD998">
            <v>0</v>
          </cell>
        </row>
        <row r="999">
          <cell r="A999" t="str">
            <v>198801072022212010</v>
          </cell>
          <cell r="B999" t="str">
            <v>BARIAH, S.Pd.I</v>
          </cell>
          <cell r="C999">
            <v>1</v>
          </cell>
          <cell r="D999">
            <v>2</v>
          </cell>
          <cell r="E999">
            <v>2966500</v>
          </cell>
          <cell r="F999">
            <v>415310</v>
          </cell>
          <cell r="G999">
            <v>0</v>
          </cell>
          <cell r="H999">
            <v>185000</v>
          </cell>
          <cell r="I999">
            <v>3566810</v>
          </cell>
          <cell r="J999">
            <v>0</v>
          </cell>
          <cell r="K999">
            <v>900000</v>
          </cell>
          <cell r="M999">
            <v>250000</v>
          </cell>
          <cell r="N999">
            <v>1150000</v>
          </cell>
          <cell r="O999">
            <v>4716810</v>
          </cell>
          <cell r="P999">
            <v>47168</v>
          </cell>
          <cell r="Q999">
            <v>188672</v>
          </cell>
          <cell r="R999">
            <v>35668</v>
          </cell>
          <cell r="S999">
            <v>142672</v>
          </cell>
          <cell r="T999">
            <v>11500</v>
          </cell>
          <cell r="U999">
            <v>46000</v>
          </cell>
          <cell r="V999" t="str">
            <v>SMP NEGERI 27</v>
          </cell>
          <cell r="W999" t="str">
            <v>0010301445368</v>
          </cell>
          <cell r="X999" t="str">
            <v>6303134701880002</v>
          </cell>
          <cell r="Y999" t="str">
            <v>902351741731000</v>
          </cell>
          <cell r="Z999" t="str">
            <v>SMP-27</v>
          </cell>
          <cell r="AA999" t="str">
            <v>9439766667130092</v>
          </cell>
          <cell r="AC999">
            <v>11500</v>
          </cell>
          <cell r="AD999">
            <v>0</v>
          </cell>
        </row>
        <row r="1000">
          <cell r="A1000" t="str">
            <v>199101102022212003</v>
          </cell>
          <cell r="B1000" t="str">
            <v>DEVI FUSVITA ASTIANI, S.Pd</v>
          </cell>
          <cell r="C1000">
            <v>1</v>
          </cell>
          <cell r="D1000">
            <v>2</v>
          </cell>
          <cell r="E1000">
            <v>2966500</v>
          </cell>
          <cell r="F1000">
            <v>415310</v>
          </cell>
          <cell r="G1000">
            <v>0</v>
          </cell>
          <cell r="H1000">
            <v>185000</v>
          </cell>
          <cell r="I1000">
            <v>3566810</v>
          </cell>
          <cell r="J1000">
            <v>0</v>
          </cell>
          <cell r="K1000">
            <v>900000</v>
          </cell>
          <cell r="M1000">
            <v>250000</v>
          </cell>
          <cell r="N1000">
            <v>1150000</v>
          </cell>
          <cell r="O1000">
            <v>4716810</v>
          </cell>
          <cell r="P1000">
            <v>47168</v>
          </cell>
          <cell r="Q1000">
            <v>188672</v>
          </cell>
          <cell r="R1000">
            <v>35668</v>
          </cell>
          <cell r="S1000">
            <v>142672</v>
          </cell>
          <cell r="T1000">
            <v>11500</v>
          </cell>
          <cell r="U1000">
            <v>46000</v>
          </cell>
          <cell r="V1000" t="str">
            <v>SMP NEGERI 27</v>
          </cell>
          <cell r="W1000" t="str">
            <v>0010301404604</v>
          </cell>
          <cell r="X1000" t="str">
            <v>6371035001910006</v>
          </cell>
          <cell r="Y1000" t="str">
            <v>156040677731000</v>
          </cell>
          <cell r="Z1000" t="str">
            <v>SMP-27</v>
          </cell>
          <cell r="AA1000" t="str">
            <v>1442769671220002</v>
          </cell>
          <cell r="AC1000">
            <v>11500</v>
          </cell>
          <cell r="AD1000">
            <v>0</v>
          </cell>
        </row>
        <row r="1001">
          <cell r="A1001" t="str">
            <v>199301012022212012</v>
          </cell>
          <cell r="B1001" t="str">
            <v>AULIA WATI, S.Pd</v>
          </cell>
          <cell r="C1001">
            <v>0</v>
          </cell>
          <cell r="D1001">
            <v>0</v>
          </cell>
          <cell r="E1001">
            <v>2966500</v>
          </cell>
          <cell r="F1001">
            <v>0</v>
          </cell>
          <cell r="G1001">
            <v>0</v>
          </cell>
          <cell r="H1001">
            <v>185000</v>
          </cell>
          <cell r="I1001">
            <v>3151500</v>
          </cell>
          <cell r="J1001">
            <v>0</v>
          </cell>
          <cell r="K1001">
            <v>900000</v>
          </cell>
          <cell r="M1001">
            <v>250000</v>
          </cell>
          <cell r="N1001">
            <v>1150000</v>
          </cell>
          <cell r="O1001">
            <v>4301500</v>
          </cell>
          <cell r="P1001">
            <v>43015</v>
          </cell>
          <cell r="Q1001">
            <v>172060</v>
          </cell>
          <cell r="R1001">
            <v>31515</v>
          </cell>
          <cell r="S1001">
            <v>126060</v>
          </cell>
          <cell r="T1001">
            <v>11500</v>
          </cell>
          <cell r="U1001">
            <v>46000</v>
          </cell>
          <cell r="V1001" t="str">
            <v>SMP NEGERI 27</v>
          </cell>
          <cell r="W1001" t="str">
            <v>0320301022565</v>
          </cell>
          <cell r="X1001" t="str">
            <v>6371034101930023</v>
          </cell>
          <cell r="Y1001" t="str">
            <v>413434705731000</v>
          </cell>
          <cell r="Z1001" t="str">
            <v>SMP-27</v>
          </cell>
          <cell r="AA1001" t="str">
            <v>4433771672230442</v>
          </cell>
          <cell r="AC1001">
            <v>11500</v>
          </cell>
          <cell r="AD1001">
            <v>0</v>
          </cell>
        </row>
        <row r="1002">
          <cell r="A1002" t="str">
            <v>199305072022212011</v>
          </cell>
          <cell r="B1002" t="str">
            <v>NOOR HARIANI, S.Pd</v>
          </cell>
          <cell r="C1002">
            <v>0</v>
          </cell>
          <cell r="D1002">
            <v>0</v>
          </cell>
          <cell r="E1002">
            <v>2966500</v>
          </cell>
          <cell r="F1002">
            <v>0</v>
          </cell>
          <cell r="G1002">
            <v>0</v>
          </cell>
          <cell r="H1002">
            <v>185000</v>
          </cell>
          <cell r="I1002">
            <v>3151500</v>
          </cell>
          <cell r="J1002">
            <v>0</v>
          </cell>
          <cell r="K1002">
            <v>900000</v>
          </cell>
          <cell r="M1002">
            <v>250000</v>
          </cell>
          <cell r="N1002">
            <v>1150000</v>
          </cell>
          <cell r="O1002">
            <v>4301500</v>
          </cell>
          <cell r="P1002">
            <v>43015</v>
          </cell>
          <cell r="Q1002">
            <v>172060</v>
          </cell>
          <cell r="R1002">
            <v>31515</v>
          </cell>
          <cell r="S1002">
            <v>126060</v>
          </cell>
          <cell r="T1002">
            <v>11500</v>
          </cell>
          <cell r="U1002">
            <v>46000</v>
          </cell>
          <cell r="V1002" t="str">
            <v>SMP NEGERI 27</v>
          </cell>
          <cell r="W1002" t="str">
            <v>0010301357675</v>
          </cell>
          <cell r="X1002" t="str">
            <v>6371014705930008</v>
          </cell>
          <cell r="Y1002" t="str">
            <v>844620179731000</v>
          </cell>
          <cell r="Z1002" t="str">
            <v>SMP-27</v>
          </cell>
          <cell r="AA1002" t="str">
            <v>3839771672130042</v>
          </cell>
          <cell r="AC1002">
            <v>11500</v>
          </cell>
          <cell r="AD1002">
            <v>0</v>
          </cell>
        </row>
        <row r="1003">
          <cell r="A1003" t="str">
            <v>197109052022212002</v>
          </cell>
          <cell r="B1003" t="str">
            <v>ARBAINAH, S.Ag</v>
          </cell>
          <cell r="C1003">
            <v>0</v>
          </cell>
          <cell r="D1003">
            <v>2</v>
          </cell>
          <cell r="E1003">
            <v>2966500</v>
          </cell>
          <cell r="F1003">
            <v>118660</v>
          </cell>
          <cell r="G1003">
            <v>0</v>
          </cell>
          <cell r="H1003">
            <v>185000</v>
          </cell>
          <cell r="I1003">
            <v>3270160</v>
          </cell>
          <cell r="J1003">
            <v>0</v>
          </cell>
          <cell r="K1003">
            <v>900000</v>
          </cell>
          <cell r="M1003">
            <v>250000</v>
          </cell>
          <cell r="N1003">
            <v>1150000</v>
          </cell>
          <cell r="O1003">
            <v>4420160</v>
          </cell>
          <cell r="P1003">
            <v>44202</v>
          </cell>
          <cell r="Q1003">
            <v>176808</v>
          </cell>
          <cell r="R1003">
            <v>32702</v>
          </cell>
          <cell r="S1003">
            <v>130808</v>
          </cell>
          <cell r="T1003">
            <v>11500</v>
          </cell>
          <cell r="U1003">
            <v>46000</v>
          </cell>
          <cell r="V1003" t="str">
            <v>SMP NEGERI 28</v>
          </cell>
          <cell r="W1003" t="str">
            <v>0010301146852</v>
          </cell>
          <cell r="X1003" t="str">
            <v>6371014509710006</v>
          </cell>
          <cell r="Y1003" t="str">
            <v>157612185731000</v>
          </cell>
          <cell r="Z1003" t="str">
            <v>SMP-28</v>
          </cell>
          <cell r="AA1003" t="str">
            <v>6237749651300043</v>
          </cell>
          <cell r="AC1003">
            <v>11500</v>
          </cell>
          <cell r="AD1003">
            <v>0</v>
          </cell>
        </row>
        <row r="1004">
          <cell r="A1004" t="str">
            <v>199501032022211002</v>
          </cell>
          <cell r="B1004" t="str">
            <v>ZAKARIA, S.Pd.</v>
          </cell>
          <cell r="C1004">
            <v>1</v>
          </cell>
          <cell r="D1004">
            <v>1</v>
          </cell>
          <cell r="E1004">
            <v>2966500</v>
          </cell>
          <cell r="F1004">
            <v>355980</v>
          </cell>
          <cell r="G1004">
            <v>0</v>
          </cell>
          <cell r="H1004">
            <v>185000</v>
          </cell>
          <cell r="I1004">
            <v>3507480</v>
          </cell>
          <cell r="J1004">
            <v>0</v>
          </cell>
          <cell r="K1004">
            <v>900000</v>
          </cell>
          <cell r="M1004">
            <v>250000</v>
          </cell>
          <cell r="N1004">
            <v>1150000</v>
          </cell>
          <cell r="O1004">
            <v>4657480</v>
          </cell>
          <cell r="P1004">
            <v>46575</v>
          </cell>
          <cell r="Q1004">
            <v>186300</v>
          </cell>
          <cell r="R1004">
            <v>35075</v>
          </cell>
          <cell r="S1004">
            <v>140300</v>
          </cell>
          <cell r="T1004">
            <v>11500</v>
          </cell>
          <cell r="U1004">
            <v>46000</v>
          </cell>
          <cell r="V1004" t="str">
            <v>SMP NEGERI 29</v>
          </cell>
          <cell r="W1004" t="str">
            <v>3200582313</v>
          </cell>
          <cell r="X1004" t="str">
            <v>6305050301950002</v>
          </cell>
          <cell r="Y1004" t="str">
            <v>416761153733000</v>
          </cell>
          <cell r="Z1004" t="str">
            <v>SMP-29</v>
          </cell>
          <cell r="AA1004" t="str">
            <v>9435773674130152</v>
          </cell>
          <cell r="AC1004">
            <v>11500</v>
          </cell>
          <cell r="AD1004">
            <v>0</v>
          </cell>
        </row>
        <row r="1005">
          <cell r="A1005" t="str">
            <v>199509112022212005</v>
          </cell>
          <cell r="B1005" t="str">
            <v>RABIATUS SABANU, S.Pd</v>
          </cell>
          <cell r="C1005">
            <v>0</v>
          </cell>
          <cell r="D1005">
            <v>0</v>
          </cell>
          <cell r="E1005">
            <v>2966500</v>
          </cell>
          <cell r="F1005">
            <v>0</v>
          </cell>
          <cell r="G1005">
            <v>0</v>
          </cell>
          <cell r="H1005">
            <v>185000</v>
          </cell>
          <cell r="I1005">
            <v>3151500</v>
          </cell>
          <cell r="J1005">
            <v>0</v>
          </cell>
          <cell r="K1005">
            <v>900000</v>
          </cell>
          <cell r="M1005">
            <v>250000</v>
          </cell>
          <cell r="N1005">
            <v>1150000</v>
          </cell>
          <cell r="O1005">
            <v>4301500</v>
          </cell>
          <cell r="P1005">
            <v>43015</v>
          </cell>
          <cell r="Q1005">
            <v>172060</v>
          </cell>
          <cell r="R1005">
            <v>31515</v>
          </cell>
          <cell r="S1005">
            <v>126060</v>
          </cell>
          <cell r="T1005">
            <v>11500</v>
          </cell>
          <cell r="U1005">
            <v>46000</v>
          </cell>
          <cell r="V1005" t="str">
            <v>SMP NEGERI 29</v>
          </cell>
          <cell r="W1005" t="str">
            <v>0510319011177</v>
          </cell>
          <cell r="X1005" t="str">
            <v>6203035109950002</v>
          </cell>
          <cell r="Y1005" t="str">
            <v>940709041711000</v>
          </cell>
          <cell r="Z1005" t="str">
            <v>SMP-29</v>
          </cell>
          <cell r="AA1005" t="str">
            <v>9243773674230043</v>
          </cell>
          <cell r="AC1005">
            <v>11500</v>
          </cell>
          <cell r="AD1005">
            <v>0</v>
          </cell>
        </row>
        <row r="1006">
          <cell r="A1006" t="str">
            <v>199711082022212003</v>
          </cell>
          <cell r="B1006" t="str">
            <v>NUR HAFIFAH, S.Pd</v>
          </cell>
          <cell r="C1006">
            <v>1</v>
          </cell>
          <cell r="D1006">
            <v>1</v>
          </cell>
          <cell r="E1006">
            <v>2966500</v>
          </cell>
          <cell r="F1006">
            <v>355980</v>
          </cell>
          <cell r="G1006">
            <v>0</v>
          </cell>
          <cell r="H1006">
            <v>185000</v>
          </cell>
          <cell r="I1006">
            <v>3507480</v>
          </cell>
          <cell r="J1006">
            <v>0</v>
          </cell>
          <cell r="K1006">
            <v>900000</v>
          </cell>
          <cell r="M1006">
            <v>250000</v>
          </cell>
          <cell r="N1006">
            <v>1150000</v>
          </cell>
          <cell r="O1006">
            <v>4657480</v>
          </cell>
          <cell r="P1006">
            <v>46575</v>
          </cell>
          <cell r="Q1006">
            <v>186300</v>
          </cell>
          <cell r="R1006">
            <v>35075</v>
          </cell>
          <cell r="S1006">
            <v>140300</v>
          </cell>
          <cell r="T1006">
            <v>11500</v>
          </cell>
          <cell r="U1006">
            <v>46000</v>
          </cell>
          <cell r="V1006" t="str">
            <v>SMP NEGERI 29</v>
          </cell>
          <cell r="W1006" t="str">
            <v>3200582275</v>
          </cell>
          <cell r="X1006" t="str">
            <v>6371044811970008</v>
          </cell>
          <cell r="Y1006" t="str">
            <v>650218506731000</v>
          </cell>
          <cell r="Z1006" t="str">
            <v>SMP-29</v>
          </cell>
          <cell r="AA1006" t="str">
            <v>2440775676230043</v>
          </cell>
          <cell r="AC1006">
            <v>11500</v>
          </cell>
          <cell r="AD1006">
            <v>0</v>
          </cell>
        </row>
        <row r="1007">
          <cell r="A1007" t="str">
            <v>197301172022212005</v>
          </cell>
          <cell r="B1007" t="str">
            <v>SYAIDAH MUKARRAMAH, S.Ag</v>
          </cell>
          <cell r="C1007">
            <v>0</v>
          </cell>
          <cell r="D1007">
            <v>0</v>
          </cell>
          <cell r="E1007">
            <v>2966500</v>
          </cell>
          <cell r="F1007">
            <v>0</v>
          </cell>
          <cell r="G1007">
            <v>0</v>
          </cell>
          <cell r="H1007">
            <v>185000</v>
          </cell>
          <cell r="I1007">
            <v>3151500</v>
          </cell>
          <cell r="J1007">
            <v>0</v>
          </cell>
          <cell r="K1007">
            <v>900000</v>
          </cell>
          <cell r="M1007">
            <v>250000</v>
          </cell>
          <cell r="N1007">
            <v>1150000</v>
          </cell>
          <cell r="O1007">
            <v>4301500</v>
          </cell>
          <cell r="P1007">
            <v>43015</v>
          </cell>
          <cell r="Q1007">
            <v>172060</v>
          </cell>
          <cell r="R1007">
            <v>31515</v>
          </cell>
          <cell r="S1007">
            <v>126060</v>
          </cell>
          <cell r="T1007">
            <v>11500</v>
          </cell>
          <cell r="U1007">
            <v>46000</v>
          </cell>
          <cell r="V1007" t="str">
            <v>SMP NEGERI 30</v>
          </cell>
          <cell r="W1007" t="str">
            <v>0010301115942</v>
          </cell>
          <cell r="X1007" t="str">
            <v>6371045701730002</v>
          </cell>
          <cell r="Y1007" t="str">
            <v>167252089731000</v>
          </cell>
          <cell r="Z1007" t="str">
            <v>SMP-30</v>
          </cell>
          <cell r="AA1007" t="str">
            <v>2449751652300042</v>
          </cell>
          <cell r="AC1007">
            <v>11500</v>
          </cell>
          <cell r="AD1007">
            <v>0</v>
          </cell>
        </row>
        <row r="1008">
          <cell r="A1008" t="str">
            <v>197307042022212003</v>
          </cell>
          <cell r="B1008" t="str">
            <v>ERNAWATI, S.Pd</v>
          </cell>
          <cell r="C1008">
            <v>1</v>
          </cell>
          <cell r="D1008">
            <v>1</v>
          </cell>
          <cell r="E1008">
            <v>2966500</v>
          </cell>
          <cell r="F1008">
            <v>355980</v>
          </cell>
          <cell r="G1008">
            <v>0</v>
          </cell>
          <cell r="H1008">
            <v>185000</v>
          </cell>
          <cell r="I1008">
            <v>3507480</v>
          </cell>
          <cell r="J1008">
            <v>0</v>
          </cell>
          <cell r="K1008">
            <v>400000</v>
          </cell>
          <cell r="L1008">
            <v>2966500</v>
          </cell>
          <cell r="N1008">
            <v>3366500</v>
          </cell>
          <cell r="O1008">
            <v>6873980</v>
          </cell>
          <cell r="P1008">
            <v>68740</v>
          </cell>
          <cell r="Q1008">
            <v>274960</v>
          </cell>
          <cell r="R1008">
            <v>35075</v>
          </cell>
          <cell r="S1008">
            <v>140300</v>
          </cell>
          <cell r="T1008">
            <v>33665</v>
          </cell>
          <cell r="U1008">
            <v>134660</v>
          </cell>
          <cell r="V1008" t="str">
            <v>SMP NEGERI 30</v>
          </cell>
          <cell r="W1008" t="str">
            <v>3200620304</v>
          </cell>
          <cell r="X1008" t="str">
            <v>6371014407730006</v>
          </cell>
          <cell r="Y1008" t="str">
            <v>163139033731000</v>
          </cell>
          <cell r="Z1008" t="str">
            <v>SMP-30</v>
          </cell>
          <cell r="AA1008" t="str">
            <v>7036751653300023</v>
          </cell>
          <cell r="AC1008">
            <v>33665</v>
          </cell>
          <cell r="AD1008">
            <v>0</v>
          </cell>
        </row>
        <row r="1009">
          <cell r="A1009" t="str">
            <v>198811152022212005</v>
          </cell>
          <cell r="B1009" t="str">
            <v>NURIDHAH, S.Pd.</v>
          </cell>
          <cell r="C1009">
            <v>1</v>
          </cell>
          <cell r="D1009">
            <v>2</v>
          </cell>
          <cell r="E1009">
            <v>2966500</v>
          </cell>
          <cell r="F1009">
            <v>415310</v>
          </cell>
          <cell r="G1009">
            <v>0</v>
          </cell>
          <cell r="H1009">
            <v>185000</v>
          </cell>
          <cell r="I1009">
            <v>3566810</v>
          </cell>
          <cell r="J1009">
            <v>0</v>
          </cell>
          <cell r="K1009">
            <v>900000</v>
          </cell>
          <cell r="M1009">
            <v>250000</v>
          </cell>
          <cell r="N1009">
            <v>1150000</v>
          </cell>
          <cell r="O1009">
            <v>4716810</v>
          </cell>
          <cell r="P1009">
            <v>47168</v>
          </cell>
          <cell r="Q1009">
            <v>188672</v>
          </cell>
          <cell r="R1009">
            <v>35668</v>
          </cell>
          <cell r="S1009">
            <v>142672</v>
          </cell>
          <cell r="T1009">
            <v>11500</v>
          </cell>
          <cell r="U1009">
            <v>46000</v>
          </cell>
          <cell r="V1009" t="str">
            <v>SMP NEGERI 30</v>
          </cell>
          <cell r="W1009" t="str">
            <v>3200581996</v>
          </cell>
          <cell r="X1009" t="str">
            <v>6371035511880003</v>
          </cell>
          <cell r="Y1009" t="str">
            <v>650201122731000</v>
          </cell>
          <cell r="Z1009" t="str">
            <v>SMP-30</v>
          </cell>
          <cell r="AA1009" t="str">
            <v>3447766667230233</v>
          </cell>
          <cell r="AC1009">
            <v>11500</v>
          </cell>
          <cell r="AD1009">
            <v>0</v>
          </cell>
        </row>
        <row r="1010">
          <cell r="A1010" t="str">
            <v>198904162022211003</v>
          </cell>
          <cell r="B1010" t="str">
            <v>ALFIANNUR, S.Pd</v>
          </cell>
          <cell r="C1010">
            <v>1</v>
          </cell>
          <cell r="D1010">
            <v>2</v>
          </cell>
          <cell r="E1010">
            <v>2966500</v>
          </cell>
          <cell r="F1010">
            <v>415310</v>
          </cell>
          <cell r="G1010">
            <v>0</v>
          </cell>
          <cell r="H1010">
            <v>185000</v>
          </cell>
          <cell r="I1010">
            <v>3566810</v>
          </cell>
          <cell r="J1010">
            <v>0</v>
          </cell>
          <cell r="K1010">
            <v>900000</v>
          </cell>
          <cell r="M1010">
            <v>250000</v>
          </cell>
          <cell r="N1010">
            <v>1150000</v>
          </cell>
          <cell r="O1010">
            <v>4716810</v>
          </cell>
          <cell r="P1010">
            <v>47168</v>
          </cell>
          <cell r="Q1010">
            <v>188672</v>
          </cell>
          <cell r="R1010">
            <v>35668</v>
          </cell>
          <cell r="S1010">
            <v>142672</v>
          </cell>
          <cell r="T1010">
            <v>11500</v>
          </cell>
          <cell r="U1010">
            <v>46000</v>
          </cell>
          <cell r="V1010" t="str">
            <v>SMP NEGERI 30</v>
          </cell>
          <cell r="W1010" t="str">
            <v>0010301363188</v>
          </cell>
          <cell r="X1010" t="str">
            <v>6303021604890003</v>
          </cell>
          <cell r="Y1010" t="str">
            <v>844779793732000</v>
          </cell>
          <cell r="Z1010" t="str">
            <v>SMP-30</v>
          </cell>
          <cell r="AA1010" t="str">
            <v>6748767668130112</v>
          </cell>
          <cell r="AC1010">
            <v>11500</v>
          </cell>
          <cell r="AD1010">
            <v>0</v>
          </cell>
        </row>
        <row r="1011">
          <cell r="A1011" t="str">
            <v>199104192022211003</v>
          </cell>
          <cell r="B1011" t="str">
            <v>ARIFUDIN, S.Pd</v>
          </cell>
          <cell r="C1011">
            <v>1</v>
          </cell>
          <cell r="D1011">
            <v>1</v>
          </cell>
          <cell r="E1011">
            <v>2966500</v>
          </cell>
          <cell r="F1011">
            <v>355980</v>
          </cell>
          <cell r="G1011">
            <v>0</v>
          </cell>
          <cell r="H1011">
            <v>185000</v>
          </cell>
          <cell r="I1011">
            <v>3507480</v>
          </cell>
          <cell r="J1011">
            <v>0</v>
          </cell>
          <cell r="K1011">
            <v>900000</v>
          </cell>
          <cell r="M1011">
            <v>250000</v>
          </cell>
          <cell r="N1011">
            <v>1150000</v>
          </cell>
          <cell r="O1011">
            <v>4657480</v>
          </cell>
          <cell r="P1011">
            <v>46575</v>
          </cell>
          <cell r="Q1011">
            <v>186300</v>
          </cell>
          <cell r="R1011">
            <v>35075</v>
          </cell>
          <cell r="S1011">
            <v>140300</v>
          </cell>
          <cell r="T1011">
            <v>11500</v>
          </cell>
          <cell r="U1011">
            <v>46000</v>
          </cell>
          <cell r="V1011" t="str">
            <v>SMP NEGERI 30</v>
          </cell>
          <cell r="W1011" t="str">
            <v>0010301357337</v>
          </cell>
          <cell r="X1011" t="str">
            <v>6371021904910002</v>
          </cell>
          <cell r="Y1011" t="str">
            <v>844397430731000</v>
          </cell>
          <cell r="Z1011" t="str">
            <v>SMP-30</v>
          </cell>
          <cell r="AA1011" t="str">
            <v>7751769670130082</v>
          </cell>
          <cell r="AC1011">
            <v>11500</v>
          </cell>
          <cell r="AD1011">
            <v>0</v>
          </cell>
        </row>
        <row r="1012">
          <cell r="A1012" t="str">
            <v>199307302022212006</v>
          </cell>
          <cell r="B1012" t="str">
            <v>RISKA AGUSTINI, S.Pd</v>
          </cell>
          <cell r="C1012">
            <v>1</v>
          </cell>
          <cell r="D1012">
            <v>1</v>
          </cell>
          <cell r="E1012">
            <v>2966500</v>
          </cell>
          <cell r="F1012">
            <v>355980</v>
          </cell>
          <cell r="G1012">
            <v>0</v>
          </cell>
          <cell r="H1012">
            <v>185000</v>
          </cell>
          <cell r="I1012">
            <v>3507480</v>
          </cell>
          <cell r="J1012">
            <v>0</v>
          </cell>
          <cell r="K1012">
            <v>900000</v>
          </cell>
          <cell r="M1012">
            <v>250000</v>
          </cell>
          <cell r="N1012">
            <v>1150000</v>
          </cell>
          <cell r="O1012">
            <v>4657480</v>
          </cell>
          <cell r="P1012">
            <v>46575</v>
          </cell>
          <cell r="Q1012">
            <v>186300</v>
          </cell>
          <cell r="R1012">
            <v>35075</v>
          </cell>
          <cell r="S1012">
            <v>140300</v>
          </cell>
          <cell r="T1012">
            <v>11500</v>
          </cell>
          <cell r="U1012">
            <v>46000</v>
          </cell>
          <cell r="V1012" t="str">
            <v>SMP NEGERI 30</v>
          </cell>
          <cell r="W1012" t="str">
            <v>3200582027</v>
          </cell>
          <cell r="X1012" t="str">
            <v>6309047007930005</v>
          </cell>
          <cell r="Y1012" t="str">
            <v>902895473735000</v>
          </cell>
          <cell r="Z1012" t="str">
            <v>SMP-30</v>
          </cell>
          <cell r="AA1012" t="str">
            <v>0062771672230183</v>
          </cell>
          <cell r="AC1012">
            <v>11500</v>
          </cell>
          <cell r="AD1012">
            <v>0</v>
          </cell>
        </row>
        <row r="1013">
          <cell r="A1013" t="str">
            <v>199609072022212008</v>
          </cell>
          <cell r="B1013" t="str">
            <v>LILY HERLINAWATI, S.Pd</v>
          </cell>
          <cell r="C1013">
            <v>1</v>
          </cell>
          <cell r="D1013">
            <v>0</v>
          </cell>
          <cell r="E1013">
            <v>2966500</v>
          </cell>
          <cell r="F1013">
            <v>296650</v>
          </cell>
          <cell r="G1013">
            <v>0</v>
          </cell>
          <cell r="H1013">
            <v>185000</v>
          </cell>
          <cell r="I1013">
            <v>3448150</v>
          </cell>
          <cell r="J1013">
            <v>0</v>
          </cell>
          <cell r="K1013">
            <v>900000</v>
          </cell>
          <cell r="M1013">
            <v>250000</v>
          </cell>
          <cell r="N1013">
            <v>1150000</v>
          </cell>
          <cell r="O1013">
            <v>4598150</v>
          </cell>
          <cell r="P1013">
            <v>45982</v>
          </cell>
          <cell r="Q1013">
            <v>183928</v>
          </cell>
          <cell r="R1013">
            <v>34482</v>
          </cell>
          <cell r="S1013">
            <v>137928</v>
          </cell>
          <cell r="T1013">
            <v>11500</v>
          </cell>
          <cell r="U1013">
            <v>46000</v>
          </cell>
          <cell r="V1013" t="str">
            <v>SMP NEGERI 30</v>
          </cell>
          <cell r="W1013" t="str">
            <v>3200537757</v>
          </cell>
          <cell r="X1013" t="str">
            <v>6303025709960002</v>
          </cell>
          <cell r="Y1013" t="str">
            <v>530748417732000</v>
          </cell>
          <cell r="Z1013" t="str">
            <v>SMP-30</v>
          </cell>
          <cell r="AA1013" t="str">
            <v>6239774675230083</v>
          </cell>
          <cell r="AC1013">
            <v>11500</v>
          </cell>
          <cell r="AD1013">
            <v>0</v>
          </cell>
        </row>
        <row r="1014">
          <cell r="A1014" t="str">
            <v>199509192022212004</v>
          </cell>
          <cell r="B1014" t="str">
            <v>MUTIA ELVINI, S.Pd</v>
          </cell>
          <cell r="C1014">
            <v>0</v>
          </cell>
          <cell r="D1014">
            <v>0</v>
          </cell>
          <cell r="E1014">
            <v>2966500</v>
          </cell>
          <cell r="F1014">
            <v>0</v>
          </cell>
          <cell r="G1014">
            <v>0</v>
          </cell>
          <cell r="H1014">
            <v>185000</v>
          </cell>
          <cell r="I1014">
            <v>3151500</v>
          </cell>
          <cell r="J1014">
            <v>0</v>
          </cell>
          <cell r="K1014">
            <v>900000</v>
          </cell>
          <cell r="M1014">
            <v>250000</v>
          </cell>
          <cell r="N1014">
            <v>1150000</v>
          </cell>
          <cell r="O1014">
            <v>4301500</v>
          </cell>
          <cell r="P1014">
            <v>43015</v>
          </cell>
          <cell r="Q1014">
            <v>172060</v>
          </cell>
          <cell r="R1014">
            <v>31515</v>
          </cell>
          <cell r="S1014">
            <v>126060</v>
          </cell>
          <cell r="T1014">
            <v>11500</v>
          </cell>
          <cell r="U1014">
            <v>46000</v>
          </cell>
          <cell r="V1014" t="str">
            <v>SMP NEGERI 31</v>
          </cell>
          <cell r="W1014" t="str">
            <v>0010301166866</v>
          </cell>
          <cell r="X1014" t="str">
            <v>6371045909950002</v>
          </cell>
          <cell r="Y1014" t="str">
            <v>802816520731000</v>
          </cell>
          <cell r="Z1014" t="str">
            <v>SMP-31</v>
          </cell>
          <cell r="AA1014" t="str">
            <v>8251773674130003</v>
          </cell>
          <cell r="AC1014">
            <v>11500</v>
          </cell>
          <cell r="AD1014">
            <v>0</v>
          </cell>
        </row>
        <row r="1015">
          <cell r="A1015" t="str">
            <v>199511162022211007</v>
          </cell>
          <cell r="B1015" t="str">
            <v>ACHYAR ROSANDIE, S.Pd</v>
          </cell>
          <cell r="C1015">
            <v>1</v>
          </cell>
          <cell r="D1015">
            <v>2</v>
          </cell>
          <cell r="E1015">
            <v>2966500</v>
          </cell>
          <cell r="F1015">
            <v>415310</v>
          </cell>
          <cell r="G1015">
            <v>0</v>
          </cell>
          <cell r="H1015">
            <v>185000</v>
          </cell>
          <cell r="I1015">
            <v>3566810</v>
          </cell>
          <cell r="J1015">
            <v>0</v>
          </cell>
          <cell r="K1015">
            <v>900000</v>
          </cell>
          <cell r="M1015">
            <v>250000</v>
          </cell>
          <cell r="N1015">
            <v>1150000</v>
          </cell>
          <cell r="O1015">
            <v>4716810</v>
          </cell>
          <cell r="P1015">
            <v>47168</v>
          </cell>
          <cell r="Q1015">
            <v>188672</v>
          </cell>
          <cell r="R1015">
            <v>35668</v>
          </cell>
          <cell r="S1015">
            <v>142672</v>
          </cell>
          <cell r="T1015">
            <v>11500</v>
          </cell>
          <cell r="U1015">
            <v>46000</v>
          </cell>
          <cell r="V1015" t="str">
            <v>SMP NEGERI 31</v>
          </cell>
          <cell r="W1015" t="str">
            <v>0310319039647</v>
          </cell>
          <cell r="X1015" t="str">
            <v>6307031611950004</v>
          </cell>
          <cell r="Y1015" t="str">
            <v>963252127736000</v>
          </cell>
          <cell r="Z1015" t="str">
            <v>SMP-31</v>
          </cell>
          <cell r="AA1015" t="str">
            <v>8448773674130093</v>
          </cell>
          <cell r="AC1015">
            <v>11500</v>
          </cell>
          <cell r="AD1015">
            <v>0</v>
          </cell>
        </row>
        <row r="1016">
          <cell r="A1016" t="str">
            <v>199702012022212004</v>
          </cell>
          <cell r="B1016" t="str">
            <v>LU'LU ALMIRA RAHMAH, S.Pd</v>
          </cell>
          <cell r="C1016">
            <v>0</v>
          </cell>
          <cell r="D1016">
            <v>0</v>
          </cell>
          <cell r="E1016">
            <v>2966500</v>
          </cell>
          <cell r="F1016">
            <v>0</v>
          </cell>
          <cell r="G1016">
            <v>0</v>
          </cell>
          <cell r="H1016">
            <v>185000</v>
          </cell>
          <cell r="I1016">
            <v>3151500</v>
          </cell>
          <cell r="J1016">
            <v>0</v>
          </cell>
          <cell r="K1016">
            <v>900000</v>
          </cell>
          <cell r="M1016">
            <v>250000</v>
          </cell>
          <cell r="N1016">
            <v>1150000</v>
          </cell>
          <cell r="O1016">
            <v>4301500</v>
          </cell>
          <cell r="P1016">
            <v>43015</v>
          </cell>
          <cell r="Q1016">
            <v>172060</v>
          </cell>
          <cell r="R1016">
            <v>31515</v>
          </cell>
          <cell r="S1016">
            <v>126060</v>
          </cell>
          <cell r="T1016">
            <v>11500</v>
          </cell>
          <cell r="U1016">
            <v>46000</v>
          </cell>
          <cell r="V1016" t="str">
            <v>SMP NEGERI 31</v>
          </cell>
          <cell r="W1016" t="str">
            <v>3200520334</v>
          </cell>
          <cell r="X1016" t="str">
            <v>6371044102970012</v>
          </cell>
          <cell r="Y1016" t="str">
            <v>650526668731000</v>
          </cell>
          <cell r="Z1016" t="str">
            <v>SMP-31</v>
          </cell>
          <cell r="AA1016" t="str">
            <v>8533775676230052</v>
          </cell>
          <cell r="AC1016">
            <v>11500</v>
          </cell>
          <cell r="AD1016">
            <v>0</v>
          </cell>
        </row>
        <row r="1017">
          <cell r="A1017" t="str">
            <v>199409102022212003</v>
          </cell>
          <cell r="B1017" t="str">
            <v>KHOLIDA NURROHMAH, S.Pd</v>
          </cell>
          <cell r="C1017">
            <v>1</v>
          </cell>
          <cell r="D1017">
            <v>2</v>
          </cell>
          <cell r="E1017">
            <v>2966500</v>
          </cell>
          <cell r="F1017">
            <v>415310</v>
          </cell>
          <cell r="G1017">
            <v>0</v>
          </cell>
          <cell r="H1017">
            <v>185000</v>
          </cell>
          <cell r="I1017">
            <v>3566810</v>
          </cell>
          <cell r="J1017">
            <v>0</v>
          </cell>
          <cell r="K1017">
            <v>900000</v>
          </cell>
          <cell r="M1017">
            <v>0</v>
          </cell>
          <cell r="N1017">
            <v>900000</v>
          </cell>
          <cell r="O1017">
            <v>4466810</v>
          </cell>
          <cell r="P1017">
            <v>44668</v>
          </cell>
          <cell r="Q1017">
            <v>178672</v>
          </cell>
          <cell r="R1017">
            <v>35668</v>
          </cell>
          <cell r="S1017">
            <v>142672</v>
          </cell>
          <cell r="T1017">
            <v>9000</v>
          </cell>
          <cell r="U1017">
            <v>36000</v>
          </cell>
          <cell r="V1017" t="str">
            <v>SMP NEGERI 32</v>
          </cell>
          <cell r="W1017" t="str">
            <v>0010301424743</v>
          </cell>
          <cell r="X1017" t="str">
            <v>6371035009940009</v>
          </cell>
          <cell r="Y1017" t="str">
            <v>902439975731000</v>
          </cell>
          <cell r="Z1017" t="str">
            <v>SMP-32</v>
          </cell>
          <cell r="AA1017" t="str">
            <v>4242772673130033</v>
          </cell>
          <cell r="AC1017">
            <v>11500</v>
          </cell>
          <cell r="AD1017">
            <v>-2500</v>
          </cell>
        </row>
        <row r="1018">
          <cell r="A1018" t="str">
            <v>199605032022212004</v>
          </cell>
          <cell r="B1018" t="str">
            <v>SITI MAIMUNAH, S.Pd</v>
          </cell>
          <cell r="C1018">
            <v>0</v>
          </cell>
          <cell r="D1018">
            <v>0</v>
          </cell>
          <cell r="E1018">
            <v>2966500</v>
          </cell>
          <cell r="F1018">
            <v>0</v>
          </cell>
          <cell r="G1018">
            <v>0</v>
          </cell>
          <cell r="H1018">
            <v>185000</v>
          </cell>
          <cell r="I1018">
            <v>3151500</v>
          </cell>
          <cell r="J1018">
            <v>0</v>
          </cell>
          <cell r="K1018">
            <v>900000</v>
          </cell>
          <cell r="M1018">
            <v>250000</v>
          </cell>
          <cell r="N1018">
            <v>1150000</v>
          </cell>
          <cell r="O1018">
            <v>4301500</v>
          </cell>
          <cell r="P1018">
            <v>43015</v>
          </cell>
          <cell r="Q1018">
            <v>172060</v>
          </cell>
          <cell r="R1018">
            <v>31515</v>
          </cell>
          <cell r="S1018">
            <v>126060</v>
          </cell>
          <cell r="T1018">
            <v>11500</v>
          </cell>
          <cell r="U1018">
            <v>46000</v>
          </cell>
          <cell r="V1018" t="str">
            <v>SMP NEGERI 32</v>
          </cell>
          <cell r="W1018" t="str">
            <v>0160301055951</v>
          </cell>
          <cell r="X1018" t="str">
            <v>6371024205960009</v>
          </cell>
          <cell r="Y1018" t="str">
            <v>928799345736000</v>
          </cell>
          <cell r="Z1018" t="str">
            <v>SMP-32</v>
          </cell>
          <cell r="AA1018" t="str">
            <v>1835774675230082</v>
          </cell>
          <cell r="AC1018">
            <v>11500</v>
          </cell>
          <cell r="AD1018">
            <v>0</v>
          </cell>
        </row>
        <row r="1019">
          <cell r="A1019" t="str">
            <v>199303112022212009</v>
          </cell>
          <cell r="B1019" t="str">
            <v>RIZKY NURUL FITRIANI, S.Pd</v>
          </cell>
          <cell r="C1019">
            <v>0</v>
          </cell>
          <cell r="D1019">
            <v>0</v>
          </cell>
          <cell r="E1019">
            <v>2966500</v>
          </cell>
          <cell r="F1019">
            <v>0</v>
          </cell>
          <cell r="G1019">
            <v>0</v>
          </cell>
          <cell r="H1019">
            <v>185000</v>
          </cell>
          <cell r="I1019">
            <v>3151500</v>
          </cell>
          <cell r="J1019">
            <v>0</v>
          </cell>
          <cell r="K1019">
            <v>900000</v>
          </cell>
          <cell r="M1019">
            <v>250000</v>
          </cell>
          <cell r="N1019">
            <v>1150000</v>
          </cell>
          <cell r="O1019">
            <v>4301500</v>
          </cell>
          <cell r="P1019">
            <v>43015</v>
          </cell>
          <cell r="Q1019">
            <v>172060</v>
          </cell>
          <cell r="R1019">
            <v>31515</v>
          </cell>
          <cell r="S1019">
            <v>126060</v>
          </cell>
          <cell r="T1019">
            <v>11500</v>
          </cell>
          <cell r="U1019">
            <v>46000</v>
          </cell>
          <cell r="V1019" t="str">
            <v>SMP NEGERI 33</v>
          </cell>
          <cell r="W1019" t="str">
            <v>0370319018436</v>
          </cell>
          <cell r="X1019" t="str">
            <v>6371035103930006</v>
          </cell>
          <cell r="Y1019" t="str">
            <v>763683604731000</v>
          </cell>
          <cell r="Z1019" t="str">
            <v>SMP-33</v>
          </cell>
          <cell r="AA1019" t="str">
            <v>6643771672230192</v>
          </cell>
          <cell r="AC1019">
            <v>11500</v>
          </cell>
          <cell r="AD1019">
            <v>0</v>
          </cell>
        </row>
        <row r="1020">
          <cell r="A1020" t="str">
            <v>199306112022212004</v>
          </cell>
          <cell r="B1020" t="str">
            <v>MAWADDATUR RAHMAH, S.Pd</v>
          </cell>
          <cell r="C1020">
            <v>1</v>
          </cell>
          <cell r="D1020">
            <v>1</v>
          </cell>
          <cell r="E1020">
            <v>2966500</v>
          </cell>
          <cell r="F1020">
            <v>355980</v>
          </cell>
          <cell r="G1020">
            <v>0</v>
          </cell>
          <cell r="H1020">
            <v>185000</v>
          </cell>
          <cell r="I1020">
            <v>3507480</v>
          </cell>
          <cell r="J1020">
            <v>0</v>
          </cell>
          <cell r="K1020">
            <v>900000</v>
          </cell>
          <cell r="M1020">
            <v>250000</v>
          </cell>
          <cell r="N1020">
            <v>1150000</v>
          </cell>
          <cell r="O1020">
            <v>4657480</v>
          </cell>
          <cell r="P1020">
            <v>46575</v>
          </cell>
          <cell r="Q1020">
            <v>186300</v>
          </cell>
          <cell r="R1020">
            <v>35075</v>
          </cell>
          <cell r="S1020">
            <v>140300</v>
          </cell>
          <cell r="T1020">
            <v>11500</v>
          </cell>
          <cell r="U1020">
            <v>46000</v>
          </cell>
          <cell r="V1020" t="str">
            <v>SMP NEGERI 33</v>
          </cell>
          <cell r="W1020" t="str">
            <v>0010301160327</v>
          </cell>
          <cell r="X1020" t="str">
            <v>6371035106930005</v>
          </cell>
          <cell r="Y1020" t="str">
            <v>838446227731000</v>
          </cell>
          <cell r="Z1020" t="str">
            <v>SMP-33</v>
          </cell>
          <cell r="AA1020" t="str">
            <v>8943771672130012</v>
          </cell>
          <cell r="AC1020">
            <v>11500</v>
          </cell>
          <cell r="AD1020">
            <v>0</v>
          </cell>
        </row>
        <row r="1021">
          <cell r="A1021" t="str">
            <v>199401182022212008</v>
          </cell>
          <cell r="B1021" t="str">
            <v>INTAN RAHMADANI, S.Pd</v>
          </cell>
          <cell r="C1021">
            <v>1</v>
          </cell>
          <cell r="D1021">
            <v>2</v>
          </cell>
          <cell r="E1021">
            <v>2966500</v>
          </cell>
          <cell r="F1021">
            <v>415310</v>
          </cell>
          <cell r="G1021">
            <v>0</v>
          </cell>
          <cell r="H1021">
            <v>185000</v>
          </cell>
          <cell r="I1021">
            <v>3566810</v>
          </cell>
          <cell r="J1021">
            <v>0</v>
          </cell>
          <cell r="K1021">
            <v>400000</v>
          </cell>
          <cell r="L1021">
            <v>2966500</v>
          </cell>
          <cell r="N1021">
            <v>3366500</v>
          </cell>
          <cell r="O1021">
            <v>6933310</v>
          </cell>
          <cell r="P1021">
            <v>69333</v>
          </cell>
          <cell r="Q1021">
            <v>277332</v>
          </cell>
          <cell r="R1021">
            <v>35668</v>
          </cell>
          <cell r="S1021">
            <v>142672</v>
          </cell>
          <cell r="T1021">
            <v>33665</v>
          </cell>
          <cell r="U1021">
            <v>134660</v>
          </cell>
          <cell r="V1021" t="str">
            <v>SMP NEGERI 33</v>
          </cell>
          <cell r="W1021" t="str">
            <v>0010301378867</v>
          </cell>
          <cell r="X1021" t="str">
            <v>6371035801940007</v>
          </cell>
          <cell r="Y1021" t="str">
            <v>843124058731000</v>
          </cell>
          <cell r="Z1021" t="str">
            <v>SMP-33</v>
          </cell>
          <cell r="AA1021" t="str">
            <v>2450772672130012</v>
          </cell>
          <cell r="AC1021">
            <v>33665</v>
          </cell>
          <cell r="AD1021">
            <v>0</v>
          </cell>
        </row>
        <row r="1022">
          <cell r="A1022" t="str">
            <v>199403132022211002</v>
          </cell>
          <cell r="B1022" t="str">
            <v>MUZAYYIN FITRI PUTRA PERDANA, S.Pd</v>
          </cell>
          <cell r="C1022">
            <v>1</v>
          </cell>
          <cell r="D1022">
            <v>2</v>
          </cell>
          <cell r="E1022">
            <v>2966500</v>
          </cell>
          <cell r="F1022">
            <v>415310</v>
          </cell>
          <cell r="G1022">
            <v>0</v>
          </cell>
          <cell r="H1022">
            <v>185000</v>
          </cell>
          <cell r="I1022">
            <v>3566810</v>
          </cell>
          <cell r="J1022">
            <v>0</v>
          </cell>
          <cell r="K1022">
            <v>900000</v>
          </cell>
          <cell r="M1022">
            <v>250000</v>
          </cell>
          <cell r="N1022">
            <v>1150000</v>
          </cell>
          <cell r="O1022">
            <v>4716810</v>
          </cell>
          <cell r="P1022">
            <v>47168</v>
          </cell>
          <cell r="Q1022">
            <v>188672</v>
          </cell>
          <cell r="R1022">
            <v>35668</v>
          </cell>
          <cell r="S1022">
            <v>142672</v>
          </cell>
          <cell r="T1022">
            <v>11500</v>
          </cell>
          <cell r="U1022">
            <v>46000</v>
          </cell>
          <cell r="V1022" t="str">
            <v>SMP NEGERI 33</v>
          </cell>
          <cell r="W1022" t="str">
            <v>0010301441305</v>
          </cell>
          <cell r="X1022" t="str">
            <v>6371051303940005</v>
          </cell>
          <cell r="Y1022" t="str">
            <v>902711803731000</v>
          </cell>
          <cell r="Z1022" t="str">
            <v>SMP-33</v>
          </cell>
          <cell r="AA1022" t="str">
            <v>2645772673130202</v>
          </cell>
          <cell r="AC1022">
            <v>11500</v>
          </cell>
          <cell r="AD1022">
            <v>0</v>
          </cell>
        </row>
        <row r="1023">
          <cell r="A1023" t="str">
            <v>199608052022212003</v>
          </cell>
          <cell r="B1023" t="str">
            <v>RIANA DEWI, S.Pd</v>
          </cell>
          <cell r="C1023">
            <v>1</v>
          </cell>
          <cell r="D1023">
            <v>1</v>
          </cell>
          <cell r="E1023">
            <v>2966500</v>
          </cell>
          <cell r="F1023">
            <v>355980</v>
          </cell>
          <cell r="G1023">
            <v>0</v>
          </cell>
          <cell r="H1023">
            <v>185000</v>
          </cell>
          <cell r="I1023">
            <v>3507480</v>
          </cell>
          <cell r="J1023">
            <v>0</v>
          </cell>
          <cell r="K1023">
            <v>900000</v>
          </cell>
          <cell r="M1023">
            <v>250000</v>
          </cell>
          <cell r="N1023">
            <v>1150000</v>
          </cell>
          <cell r="O1023">
            <v>4657480</v>
          </cell>
          <cell r="P1023">
            <v>46575</v>
          </cell>
          <cell r="Q1023">
            <v>186300</v>
          </cell>
          <cell r="R1023">
            <v>35075</v>
          </cell>
          <cell r="S1023">
            <v>140300</v>
          </cell>
          <cell r="T1023">
            <v>11500</v>
          </cell>
          <cell r="U1023">
            <v>46000</v>
          </cell>
          <cell r="V1023" t="str">
            <v>SMP NEGERI 33</v>
          </cell>
          <cell r="W1023" t="str">
            <v>3200568598</v>
          </cell>
          <cell r="X1023" t="str">
            <v>6371014508960006</v>
          </cell>
          <cell r="Y1023" t="str">
            <v>937988079736000</v>
          </cell>
          <cell r="Z1023" t="str">
            <v>SMP-33</v>
          </cell>
          <cell r="AA1023" t="str">
            <v>7137774675230083</v>
          </cell>
          <cell r="AC1023">
            <v>11500</v>
          </cell>
          <cell r="AD1023">
            <v>0</v>
          </cell>
        </row>
        <row r="1024">
          <cell r="A1024" t="str">
            <v>197208312022212003</v>
          </cell>
          <cell r="B1024" t="str">
            <v>RITA  AGUSTINA, S.Pd</v>
          </cell>
          <cell r="C1024">
            <v>1</v>
          </cell>
          <cell r="D1024">
            <v>2</v>
          </cell>
          <cell r="E1024">
            <v>2966500</v>
          </cell>
          <cell r="F1024">
            <v>415310</v>
          </cell>
          <cell r="G1024">
            <v>0</v>
          </cell>
          <cell r="H1024">
            <v>185000</v>
          </cell>
          <cell r="I1024">
            <v>3566810</v>
          </cell>
          <cell r="J1024">
            <v>0</v>
          </cell>
          <cell r="K1024">
            <v>400000</v>
          </cell>
          <cell r="L1024">
            <v>2966500</v>
          </cell>
          <cell r="N1024">
            <v>3366500</v>
          </cell>
          <cell r="O1024">
            <v>6933310</v>
          </cell>
          <cell r="P1024">
            <v>69333</v>
          </cell>
          <cell r="Q1024">
            <v>277332</v>
          </cell>
          <cell r="R1024">
            <v>35668</v>
          </cell>
          <cell r="S1024">
            <v>142672</v>
          </cell>
          <cell r="T1024">
            <v>33665</v>
          </cell>
          <cell r="U1024">
            <v>134660</v>
          </cell>
          <cell r="V1024" t="str">
            <v>SMP NEGERI 34</v>
          </cell>
          <cell r="W1024" t="str">
            <v>0010301216291</v>
          </cell>
          <cell r="X1024" t="str">
            <v>6371057108720003</v>
          </cell>
          <cell r="Y1024" t="str">
            <v>163018377731000</v>
          </cell>
          <cell r="Z1024" t="str">
            <v>SMP-34</v>
          </cell>
          <cell r="AA1024" t="str">
            <v>3163750653300003</v>
          </cell>
          <cell r="AC1024">
            <v>33665</v>
          </cell>
          <cell r="AD1024">
            <v>0</v>
          </cell>
        </row>
        <row r="1025">
          <cell r="A1025" t="str">
            <v>198605172022212030</v>
          </cell>
          <cell r="B1025" t="str">
            <v>NOVITA DEWI, S.Pd</v>
          </cell>
          <cell r="C1025">
            <v>1</v>
          </cell>
          <cell r="D1025">
            <v>0</v>
          </cell>
          <cell r="E1025">
            <v>2966500</v>
          </cell>
          <cell r="F1025">
            <v>296650</v>
          </cell>
          <cell r="G1025">
            <v>0</v>
          </cell>
          <cell r="H1025">
            <v>185000</v>
          </cell>
          <cell r="I1025">
            <v>3448150</v>
          </cell>
          <cell r="J1025">
            <v>0</v>
          </cell>
          <cell r="K1025">
            <v>900000</v>
          </cell>
          <cell r="M1025">
            <v>250000</v>
          </cell>
          <cell r="N1025">
            <v>1150000</v>
          </cell>
          <cell r="O1025">
            <v>4598150</v>
          </cell>
          <cell r="P1025">
            <v>45982</v>
          </cell>
          <cell r="Q1025">
            <v>183928</v>
          </cell>
          <cell r="R1025">
            <v>34482</v>
          </cell>
          <cell r="S1025">
            <v>137928</v>
          </cell>
          <cell r="T1025">
            <v>11500</v>
          </cell>
          <cell r="U1025">
            <v>46000</v>
          </cell>
          <cell r="V1025" t="str">
            <v>SMP NEGERI 34</v>
          </cell>
          <cell r="W1025" t="str">
            <v>0010301418251</v>
          </cell>
          <cell r="X1025" t="str">
            <v>6371015705860007</v>
          </cell>
          <cell r="Y1025" t="str">
            <v>59466219731000</v>
          </cell>
          <cell r="Z1025" t="str">
            <v>SMP-34</v>
          </cell>
          <cell r="AA1025" t="str">
            <v>5849764665130182</v>
          </cell>
          <cell r="AC1025">
            <v>11500</v>
          </cell>
          <cell r="AD1025">
            <v>0</v>
          </cell>
        </row>
        <row r="1026">
          <cell r="A1026" t="str">
            <v>199003092022212009</v>
          </cell>
          <cell r="B1026" t="str">
            <v>YUSTINA, S.Pd.</v>
          </cell>
          <cell r="C1026">
            <v>1</v>
          </cell>
          <cell r="D1026">
            <v>1</v>
          </cell>
          <cell r="E1026">
            <v>2966500</v>
          </cell>
          <cell r="F1026">
            <v>355980</v>
          </cell>
          <cell r="G1026">
            <v>0</v>
          </cell>
          <cell r="H1026">
            <v>185000</v>
          </cell>
          <cell r="I1026">
            <v>3507480</v>
          </cell>
          <cell r="J1026">
            <v>0</v>
          </cell>
          <cell r="K1026">
            <v>400000</v>
          </cell>
          <cell r="L1026">
            <v>2966500</v>
          </cell>
          <cell r="N1026">
            <v>3366500</v>
          </cell>
          <cell r="O1026">
            <v>6873980</v>
          </cell>
          <cell r="P1026">
            <v>68740</v>
          </cell>
          <cell r="Q1026">
            <v>274960</v>
          </cell>
          <cell r="R1026">
            <v>35075</v>
          </cell>
          <cell r="S1026">
            <v>140300</v>
          </cell>
          <cell r="T1026">
            <v>33665</v>
          </cell>
          <cell r="U1026">
            <v>134660</v>
          </cell>
          <cell r="V1026" t="str">
            <v>SMP NEGERI 34</v>
          </cell>
          <cell r="W1026" t="str">
            <v>0010301465604</v>
          </cell>
          <cell r="X1026" t="str">
            <v>6303015403900005</v>
          </cell>
          <cell r="Y1026" t="str">
            <v>933305450732000</v>
          </cell>
          <cell r="Z1026" t="str">
            <v>SMP-34</v>
          </cell>
          <cell r="AA1026" t="str">
            <v>2641768669130102</v>
          </cell>
          <cell r="AC1026">
            <v>33665</v>
          </cell>
          <cell r="AD1026">
            <v>0</v>
          </cell>
        </row>
        <row r="1027">
          <cell r="A1027" t="str">
            <v>199009202022211005</v>
          </cell>
          <cell r="B1027" t="str">
            <v>MUHAMMAD RIZKI MAULANI, S.Pd</v>
          </cell>
          <cell r="C1027">
            <v>0</v>
          </cell>
          <cell r="D1027">
            <v>0</v>
          </cell>
          <cell r="E1027">
            <v>2966500</v>
          </cell>
          <cell r="F1027">
            <v>0</v>
          </cell>
          <cell r="G1027">
            <v>0</v>
          </cell>
          <cell r="H1027">
            <v>185000</v>
          </cell>
          <cell r="I1027">
            <v>3151500</v>
          </cell>
          <cell r="J1027">
            <v>0</v>
          </cell>
          <cell r="K1027">
            <v>400000</v>
          </cell>
          <cell r="L1027">
            <v>2966500</v>
          </cell>
          <cell r="N1027">
            <v>3366500</v>
          </cell>
          <cell r="O1027">
            <v>6518000</v>
          </cell>
          <cell r="P1027">
            <v>65180</v>
          </cell>
          <cell r="Q1027">
            <v>260720</v>
          </cell>
          <cell r="R1027">
            <v>31515</v>
          </cell>
          <cell r="S1027">
            <v>126060</v>
          </cell>
          <cell r="T1027">
            <v>33665</v>
          </cell>
          <cell r="U1027">
            <v>134660</v>
          </cell>
          <cell r="V1027" t="str">
            <v>SMP NEGERI 34</v>
          </cell>
          <cell r="W1027" t="str">
            <v>0010301001164</v>
          </cell>
          <cell r="X1027" t="str">
            <v>6371052009900007</v>
          </cell>
          <cell r="Y1027" t="str">
            <v>911794485736000</v>
          </cell>
          <cell r="Z1027" t="str">
            <v>SMP-34</v>
          </cell>
          <cell r="AA1027" t="str">
            <v>7252768669130093</v>
          </cell>
          <cell r="AC1027">
            <v>33665</v>
          </cell>
          <cell r="AD1027">
            <v>0</v>
          </cell>
        </row>
        <row r="1028">
          <cell r="A1028" t="str">
            <v>199408292022212004</v>
          </cell>
          <cell r="B1028" t="str">
            <v>MUTIA RAHMAH, S.Pd.</v>
          </cell>
          <cell r="C1028">
            <v>0</v>
          </cell>
          <cell r="D1028">
            <v>0</v>
          </cell>
          <cell r="E1028">
            <v>2966500</v>
          </cell>
          <cell r="F1028">
            <v>0</v>
          </cell>
          <cell r="G1028">
            <v>0</v>
          </cell>
          <cell r="H1028">
            <v>185000</v>
          </cell>
          <cell r="I1028">
            <v>3151500</v>
          </cell>
          <cell r="J1028">
            <v>0</v>
          </cell>
          <cell r="K1028">
            <v>900000</v>
          </cell>
          <cell r="M1028">
            <v>250000</v>
          </cell>
          <cell r="N1028">
            <v>1150000</v>
          </cell>
          <cell r="O1028">
            <v>4301500</v>
          </cell>
          <cell r="P1028">
            <v>43015</v>
          </cell>
          <cell r="Q1028">
            <v>172060</v>
          </cell>
          <cell r="R1028">
            <v>31515</v>
          </cell>
          <cell r="S1028">
            <v>126060</v>
          </cell>
          <cell r="T1028">
            <v>11500</v>
          </cell>
          <cell r="U1028">
            <v>46000</v>
          </cell>
          <cell r="V1028" t="str">
            <v>SMP NEGERI 34</v>
          </cell>
          <cell r="W1028" t="str">
            <v>0200309013208</v>
          </cell>
          <cell r="X1028" t="str">
            <v>6371026908940003</v>
          </cell>
          <cell r="Y1028" t="str">
            <v>910659655736000</v>
          </cell>
          <cell r="Z1028" t="str">
            <v>SMP-34</v>
          </cell>
          <cell r="AA1028" t="str">
            <v>7161772673130013</v>
          </cell>
          <cell r="AC1028">
            <v>11500</v>
          </cell>
          <cell r="AD1028">
            <v>0</v>
          </cell>
        </row>
        <row r="1029">
          <cell r="A1029" t="str">
            <v>199301112022212007</v>
          </cell>
          <cell r="B1029" t="str">
            <v>RIMA, S.Pd</v>
          </cell>
          <cell r="C1029">
            <v>0</v>
          </cell>
          <cell r="D1029">
            <v>0</v>
          </cell>
          <cell r="E1029">
            <v>2966500</v>
          </cell>
          <cell r="F1029">
            <v>0</v>
          </cell>
          <cell r="G1029">
            <v>0</v>
          </cell>
          <cell r="H1029">
            <v>185000</v>
          </cell>
          <cell r="I1029">
            <v>3151500</v>
          </cell>
          <cell r="J1029">
            <v>0</v>
          </cell>
          <cell r="K1029">
            <v>900000</v>
          </cell>
          <cell r="M1029">
            <v>250000</v>
          </cell>
          <cell r="N1029">
            <v>1150000</v>
          </cell>
          <cell r="O1029">
            <v>4301500</v>
          </cell>
          <cell r="P1029">
            <v>43015</v>
          </cell>
          <cell r="Q1029">
            <v>172060</v>
          </cell>
          <cell r="R1029">
            <v>31515</v>
          </cell>
          <cell r="S1029">
            <v>126060</v>
          </cell>
          <cell r="T1029">
            <v>11500</v>
          </cell>
          <cell r="U1029">
            <v>46000</v>
          </cell>
          <cell r="V1029" t="str">
            <v>SMP NEGERI 35</v>
          </cell>
          <cell r="W1029" t="str">
            <v>0010301357083</v>
          </cell>
          <cell r="X1029" t="str">
            <v>6371025101930001</v>
          </cell>
          <cell r="Y1029" t="str">
            <v>843189895731000</v>
          </cell>
          <cell r="Z1029" t="str">
            <v>SMP-35</v>
          </cell>
          <cell r="AA1029" t="str">
            <v>4443771672130042</v>
          </cell>
          <cell r="AC1029">
            <v>11500</v>
          </cell>
          <cell r="AD1029">
            <v>0</v>
          </cell>
        </row>
        <row r="1030">
          <cell r="A1030" t="str">
            <v>199405032022212009</v>
          </cell>
          <cell r="B1030" t="str">
            <v>MARISA NOOR, S.Pd</v>
          </cell>
          <cell r="C1030">
            <v>1</v>
          </cell>
          <cell r="D1030">
            <v>0</v>
          </cell>
          <cell r="E1030">
            <v>2966500</v>
          </cell>
          <cell r="F1030">
            <v>296650</v>
          </cell>
          <cell r="G1030">
            <v>0</v>
          </cell>
          <cell r="H1030">
            <v>185000</v>
          </cell>
          <cell r="I1030">
            <v>3448150</v>
          </cell>
          <cell r="J1030">
            <v>0</v>
          </cell>
          <cell r="K1030">
            <v>900000</v>
          </cell>
          <cell r="M1030">
            <v>250000</v>
          </cell>
          <cell r="N1030">
            <v>1150000</v>
          </cell>
          <cell r="O1030">
            <v>4598150</v>
          </cell>
          <cell r="P1030">
            <v>45982</v>
          </cell>
          <cell r="Q1030">
            <v>183928</v>
          </cell>
          <cell r="R1030">
            <v>34482</v>
          </cell>
          <cell r="S1030">
            <v>137928</v>
          </cell>
          <cell r="T1030">
            <v>11500</v>
          </cell>
          <cell r="U1030">
            <v>46000</v>
          </cell>
          <cell r="V1030" t="str">
            <v>SMP NEGERI 35</v>
          </cell>
          <cell r="W1030" t="str">
            <v>0010301394899</v>
          </cell>
          <cell r="X1030" t="str">
            <v>6371044305940007</v>
          </cell>
          <cell r="Y1030" t="str">
            <v>806934956731000</v>
          </cell>
          <cell r="Z1030" t="str">
            <v>SMP-35</v>
          </cell>
          <cell r="AA1030" t="str">
            <v>0835772673130032</v>
          </cell>
          <cell r="AC1030">
            <v>11500</v>
          </cell>
          <cell r="AD1030">
            <v>0</v>
          </cell>
        </row>
        <row r="1031">
          <cell r="A1031" t="str">
            <v>199407092022212005</v>
          </cell>
          <cell r="B1031" t="str">
            <v>SANTIE NAJMATUN NISA, S.Pd.</v>
          </cell>
          <cell r="C1031">
            <v>1</v>
          </cell>
          <cell r="D1031">
            <v>1</v>
          </cell>
          <cell r="E1031">
            <v>2966500</v>
          </cell>
          <cell r="F1031">
            <v>355980</v>
          </cell>
          <cell r="G1031">
            <v>0</v>
          </cell>
          <cell r="H1031">
            <v>185000</v>
          </cell>
          <cell r="I1031">
            <v>3507480</v>
          </cell>
          <cell r="J1031">
            <v>0</v>
          </cell>
          <cell r="K1031">
            <v>900000</v>
          </cell>
          <cell r="M1031">
            <v>250000</v>
          </cell>
          <cell r="N1031">
            <v>1150000</v>
          </cell>
          <cell r="O1031">
            <v>4657480</v>
          </cell>
          <cell r="P1031">
            <v>46575</v>
          </cell>
          <cell r="Q1031">
            <v>186300</v>
          </cell>
          <cell r="R1031">
            <v>35075</v>
          </cell>
          <cell r="S1031">
            <v>140300</v>
          </cell>
          <cell r="T1031">
            <v>11500</v>
          </cell>
          <cell r="U1031">
            <v>46000</v>
          </cell>
          <cell r="V1031" t="str">
            <v>SMP NEGERI 35</v>
          </cell>
          <cell r="W1031" t="str">
            <v>0010301360417</v>
          </cell>
          <cell r="X1031" t="str">
            <v>6304054907940001</v>
          </cell>
          <cell r="Y1031" t="str">
            <v>765695689731000</v>
          </cell>
          <cell r="Z1031" t="str">
            <v>SMP-35</v>
          </cell>
          <cell r="AA1031" t="str">
            <v>4041772673130023</v>
          </cell>
          <cell r="AC1031">
            <v>11500</v>
          </cell>
          <cell r="AD1031">
            <v>0</v>
          </cell>
        </row>
        <row r="1032">
          <cell r="A1032" t="str">
            <v>199504192022211001</v>
          </cell>
          <cell r="B1032" t="str">
            <v>SUKRON, S.Pd</v>
          </cell>
          <cell r="C1032">
            <v>0</v>
          </cell>
          <cell r="D1032">
            <v>0</v>
          </cell>
          <cell r="E1032">
            <v>2966500</v>
          </cell>
          <cell r="F1032">
            <v>0</v>
          </cell>
          <cell r="G1032">
            <v>0</v>
          </cell>
          <cell r="H1032">
            <v>185000</v>
          </cell>
          <cell r="I1032">
            <v>3151500</v>
          </cell>
          <cell r="J1032">
            <v>0</v>
          </cell>
          <cell r="K1032">
            <v>900000</v>
          </cell>
          <cell r="M1032">
            <v>250000</v>
          </cell>
          <cell r="N1032">
            <v>1150000</v>
          </cell>
          <cell r="O1032">
            <v>4301500</v>
          </cell>
          <cell r="P1032">
            <v>43015</v>
          </cell>
          <cell r="Q1032">
            <v>172060</v>
          </cell>
          <cell r="R1032">
            <v>31515</v>
          </cell>
          <cell r="S1032">
            <v>126060</v>
          </cell>
          <cell r="T1032">
            <v>11500</v>
          </cell>
          <cell r="U1032">
            <v>46000</v>
          </cell>
          <cell r="V1032" t="str">
            <v>SMP NEGERI 35</v>
          </cell>
          <cell r="W1032" t="str">
            <v>0180306002478</v>
          </cell>
          <cell r="X1032" t="str">
            <v>6371052506930004</v>
          </cell>
          <cell r="Y1032" t="str">
            <v>120400742736000</v>
          </cell>
          <cell r="Z1032" t="str">
            <v>SMP-35</v>
          </cell>
          <cell r="AA1032" t="str">
            <v>7751773674130062</v>
          </cell>
          <cell r="AC1032">
            <v>11500</v>
          </cell>
          <cell r="AD1032">
            <v>0</v>
          </cell>
        </row>
        <row r="1034">
          <cell r="A1034">
            <v>176</v>
          </cell>
          <cell r="B1034" t="str">
            <v>JUMLAH ASN PPPK GURU SMPN B.MASIN</v>
          </cell>
          <cell r="C1034">
            <v>108</v>
          </cell>
          <cell r="D1034">
            <v>143</v>
          </cell>
          <cell r="E1034">
            <v>522104000</v>
          </cell>
          <cell r="F1034">
            <v>40522390</v>
          </cell>
          <cell r="G1034">
            <v>0</v>
          </cell>
          <cell r="H1034">
            <v>32560000</v>
          </cell>
          <cell r="I1034">
            <v>595186390</v>
          </cell>
          <cell r="J1034">
            <v>0</v>
          </cell>
          <cell r="K1034">
            <v>137780000</v>
          </cell>
          <cell r="L1034">
            <v>112727000</v>
          </cell>
          <cell r="M1034">
            <v>33000000</v>
          </cell>
          <cell r="N1034">
            <v>283507000</v>
          </cell>
          <cell r="O1034">
            <v>878693390</v>
          </cell>
          <cell r="P1034">
            <v>8786947</v>
          </cell>
          <cell r="Q1034">
            <v>35147788</v>
          </cell>
          <cell r="R1034">
            <v>5951877</v>
          </cell>
          <cell r="S1034">
            <v>23807508</v>
          </cell>
          <cell r="T1034">
            <v>2835070</v>
          </cell>
          <cell r="U1034">
            <v>11340280</v>
          </cell>
        </row>
        <row r="1037">
          <cell r="A1037" t="str">
            <v>FORMAT PERHITUNGAN PEMBAYARAN IURAN JAMINAN KESEHATAN ( GAJI &amp; TUNJANGAN )</v>
          </cell>
          <cell r="T1037" t="str">
            <v>JAN dbyr PEB</v>
          </cell>
          <cell r="V1037">
            <v>0.72</v>
          </cell>
          <cell r="AC1037" t="str">
            <v>JAN dbyr PEB</v>
          </cell>
        </row>
        <row r="1038">
          <cell r="A1038" t="str">
            <v>SKPD DINAS PENDIDIKAN  (ASN PPPK GURU SD &amp; SMPN BANJARMASIN)</v>
          </cell>
        </row>
        <row r="1039">
          <cell r="A1039" t="str">
            <v>BULAN : GAJI JANUARI 2023  (TPP dibayar PEBRUARI 2023)</v>
          </cell>
        </row>
        <row r="1041">
          <cell r="A1041">
            <v>1</v>
          </cell>
          <cell r="B1041">
            <v>2</v>
          </cell>
          <cell r="C1041">
            <v>3</v>
          </cell>
          <cell r="D1041">
            <v>4</v>
          </cell>
          <cell r="E1041">
            <v>5</v>
          </cell>
          <cell r="F1041">
            <v>6</v>
          </cell>
          <cell r="G1041">
            <v>7</v>
          </cell>
          <cell r="H1041">
            <v>8</v>
          </cell>
          <cell r="I1041">
            <v>9</v>
          </cell>
          <cell r="J1041">
            <v>10</v>
          </cell>
          <cell r="K1041">
            <v>11</v>
          </cell>
          <cell r="L1041">
            <v>12</v>
          </cell>
          <cell r="M1041">
            <v>13</v>
          </cell>
          <cell r="N1041">
            <v>14</v>
          </cell>
          <cell r="O1041">
            <v>15</v>
          </cell>
          <cell r="P1041">
            <v>16</v>
          </cell>
          <cell r="Q1041">
            <v>17</v>
          </cell>
          <cell r="R1041">
            <v>18</v>
          </cell>
          <cell r="S1041">
            <v>19</v>
          </cell>
          <cell r="T1041">
            <v>20</v>
          </cell>
          <cell r="U1041">
            <v>21</v>
          </cell>
          <cell r="V1041">
            <v>22</v>
          </cell>
          <cell r="W1041">
            <v>23</v>
          </cell>
          <cell r="X1041">
            <v>24</v>
          </cell>
          <cell r="Y1041">
            <v>25</v>
          </cell>
          <cell r="Z1041">
            <v>26</v>
          </cell>
          <cell r="AA1041">
            <v>27</v>
          </cell>
          <cell r="AC1041">
            <v>20</v>
          </cell>
        </row>
        <row r="1042">
          <cell r="A1042" t="str">
            <v>NIP</v>
          </cell>
          <cell r="B1042" t="str">
            <v>NAMA</v>
          </cell>
          <cell r="C1042" t="str">
            <v xml:space="preserve">JUMLAH </v>
          </cell>
          <cell r="E1042" t="str">
            <v>GAJI GAPOK</v>
          </cell>
          <cell r="F1042" t="str">
            <v>TJKLUARGA</v>
          </cell>
          <cell r="G1042" t="str">
            <v>TJFUNGSIONAL</v>
          </cell>
          <cell r="H1042" t="str">
            <v>TJUMUM</v>
          </cell>
          <cell r="I1042" t="str">
            <v>Jumlah
Gaji</v>
          </cell>
          <cell r="J1042" t="str">
            <v>TUNJANGAN LAINNYA</v>
          </cell>
          <cell r="N1042" t="str">
            <v>Jumlah
Tunjangan</v>
          </cell>
          <cell r="O1042" t="str">
            <v>Jumlah Penghasilan</v>
          </cell>
          <cell r="P1042" t="str">
            <v>Total Iuran BPJS
( GJ + TJ )</v>
          </cell>
          <cell r="R1042" t="str">
            <v>IWP Gaji (BPJS)</v>
          </cell>
          <cell r="T1042" t="str">
            <v>IWP TPP (BPJS)</v>
          </cell>
          <cell r="V1042" t="str">
            <v>SKPD</v>
          </cell>
          <cell r="W1042" t="str">
            <v>NO KPE</v>
          </cell>
          <cell r="X1042" t="str">
            <v>noktp</v>
          </cell>
          <cell r="Y1042" t="str">
            <v>npwp</v>
          </cell>
          <cell r="Z1042" t="str">
            <v>kode gaji</v>
          </cell>
          <cell r="AA1042" t="str">
            <v>nuptk</v>
          </cell>
          <cell r="AC1042" t="str">
            <v>IWP TPP (BPJS)</v>
          </cell>
          <cell r="AD1042" t="str">
            <v>SELISIH</v>
          </cell>
        </row>
        <row r="1043">
          <cell r="C1043" t="str">
            <v>ISTERI /
SUAMI</v>
          </cell>
          <cell r="D1043" t="str">
            <v>ANAK</v>
          </cell>
          <cell r="J1043" t="str">
            <v>TUKIN</v>
          </cell>
          <cell r="K1043" t="str">
            <v>TPP</v>
          </cell>
          <cell r="L1043" t="str">
            <v>SERTIFIKASI</v>
          </cell>
          <cell r="M1043" t="str">
            <v>TAMSIL</v>
          </cell>
          <cell r="P1043" t="str">
            <v>IWP1%</v>
          </cell>
          <cell r="Q1043" t="str">
            <v>IWP4%</v>
          </cell>
          <cell r="R1043" t="str">
            <v>1% ( sdh dibayar )</v>
          </cell>
          <cell r="S1043" t="str">
            <v>IWP4%</v>
          </cell>
          <cell r="T1043">
            <v>0.01</v>
          </cell>
          <cell r="U1043">
            <v>0.04</v>
          </cell>
          <cell r="AC1043">
            <v>0.01</v>
          </cell>
        </row>
        <row r="1044">
          <cell r="A1044" t="str">
            <v>a</v>
          </cell>
          <cell r="B1044" t="str">
            <v>a</v>
          </cell>
          <cell r="C1044" t="str">
            <v>b</v>
          </cell>
          <cell r="D1044" t="str">
            <v>c</v>
          </cell>
          <cell r="E1044" t="str">
            <v>d</v>
          </cell>
          <cell r="F1044" t="str">
            <v>e</v>
          </cell>
          <cell r="G1044" t="str">
            <v>f</v>
          </cell>
          <cell r="H1044" t="str">
            <v>g</v>
          </cell>
          <cell r="I1044" t="str">
            <v>h</v>
          </cell>
          <cell r="J1044" t="str">
            <v>i</v>
          </cell>
          <cell r="K1044" t="str">
            <v>j</v>
          </cell>
          <cell r="L1044" t="str">
            <v>k</v>
          </cell>
          <cell r="M1044" t="str">
            <v>l</v>
          </cell>
          <cell r="N1044" t="str">
            <v>m</v>
          </cell>
          <cell r="O1044" t="str">
            <v>n</v>
          </cell>
          <cell r="P1044" t="str">
            <v>o</v>
          </cell>
          <cell r="Q1044" t="str">
            <v>p</v>
          </cell>
          <cell r="R1044" t="str">
            <v>q</v>
          </cell>
          <cell r="S1044" t="str">
            <v>r</v>
          </cell>
          <cell r="T1044" t="str">
            <v>s</v>
          </cell>
          <cell r="U1044" t="str">
            <v>t</v>
          </cell>
          <cell r="V1044" t="str">
            <v>u</v>
          </cell>
          <cell r="W1044" t="str">
            <v>v</v>
          </cell>
          <cell r="X1044" t="str">
            <v>w</v>
          </cell>
          <cell r="Y1044" t="str">
            <v>x</v>
          </cell>
          <cell r="Z1044" t="str">
            <v>y</v>
          </cell>
          <cell r="AA1044" t="str">
            <v>z</v>
          </cell>
        </row>
        <row r="1045">
          <cell r="A1045">
            <v>171</v>
          </cell>
          <cell r="B1045" t="str">
            <v>PPPK GURU SD B.BARAT</v>
          </cell>
          <cell r="C1045">
            <v>97</v>
          </cell>
          <cell r="D1045">
            <v>127</v>
          </cell>
          <cell r="E1045">
            <v>507271500</v>
          </cell>
          <cell r="F1045">
            <v>36309960</v>
          </cell>
          <cell r="G1045">
            <v>0</v>
          </cell>
          <cell r="H1045">
            <v>31635000</v>
          </cell>
          <cell r="I1045">
            <v>575216460</v>
          </cell>
          <cell r="J1045">
            <v>0</v>
          </cell>
          <cell r="K1045">
            <v>132232000</v>
          </cell>
          <cell r="L1045">
            <v>109760500</v>
          </cell>
          <cell r="M1045">
            <v>33000000</v>
          </cell>
          <cell r="N1045">
            <v>274992500</v>
          </cell>
          <cell r="O1045">
            <v>850208960</v>
          </cell>
          <cell r="P1045">
            <v>8502102</v>
          </cell>
          <cell r="Q1045">
            <v>34008408</v>
          </cell>
          <cell r="R1045">
            <v>5752177</v>
          </cell>
          <cell r="S1045">
            <v>23008708</v>
          </cell>
          <cell r="T1045">
            <v>2749925</v>
          </cell>
          <cell r="U1045">
            <v>10999700</v>
          </cell>
        </row>
        <row r="1046">
          <cell r="A1046">
            <v>199</v>
          </cell>
          <cell r="B1046" t="str">
            <v>PPPK GURU SD B.SELATAN</v>
          </cell>
          <cell r="C1046">
            <v>109</v>
          </cell>
          <cell r="D1046">
            <v>125</v>
          </cell>
          <cell r="E1046">
            <v>590333500</v>
          </cell>
          <cell r="F1046">
            <v>39751100</v>
          </cell>
          <cell r="G1046">
            <v>0</v>
          </cell>
          <cell r="H1046">
            <v>36815000</v>
          </cell>
          <cell r="I1046">
            <v>666899600</v>
          </cell>
          <cell r="J1046">
            <v>0</v>
          </cell>
          <cell r="K1046">
            <v>153500000</v>
          </cell>
          <cell r="L1046">
            <v>130526000</v>
          </cell>
          <cell r="M1046">
            <v>37750000</v>
          </cell>
          <cell r="N1046">
            <v>321776000</v>
          </cell>
          <cell r="O1046">
            <v>988675600</v>
          </cell>
          <cell r="P1046">
            <v>9886774</v>
          </cell>
          <cell r="Q1046">
            <v>39547096</v>
          </cell>
          <cell r="R1046">
            <v>6669014</v>
          </cell>
          <cell r="S1046">
            <v>26676056</v>
          </cell>
          <cell r="T1046">
            <v>3217760</v>
          </cell>
          <cell r="U1046">
            <v>12871040</v>
          </cell>
        </row>
        <row r="1047">
          <cell r="A1047">
            <v>162</v>
          </cell>
          <cell r="B1047" t="str">
            <v>PPPK GURU SD B.TIMUR</v>
          </cell>
          <cell r="C1047">
            <v>78</v>
          </cell>
          <cell r="D1047">
            <v>95</v>
          </cell>
          <cell r="E1047">
            <v>480573000</v>
          </cell>
          <cell r="F1047">
            <v>28775050</v>
          </cell>
          <cell r="G1047">
            <v>0</v>
          </cell>
          <cell r="H1047">
            <v>29970000</v>
          </cell>
          <cell r="I1047">
            <v>539318050</v>
          </cell>
          <cell r="J1047">
            <v>0</v>
          </cell>
          <cell r="K1047">
            <v>121152000</v>
          </cell>
          <cell r="L1047">
            <v>136459000</v>
          </cell>
          <cell r="M1047">
            <v>28500000</v>
          </cell>
          <cell r="N1047">
            <v>286111000</v>
          </cell>
          <cell r="O1047">
            <v>825429050</v>
          </cell>
          <cell r="P1047">
            <v>8254301</v>
          </cell>
          <cell r="Q1047">
            <v>33017204</v>
          </cell>
          <cell r="R1047">
            <v>5393191</v>
          </cell>
          <cell r="S1047">
            <v>21572764</v>
          </cell>
          <cell r="T1047">
            <v>2861110</v>
          </cell>
          <cell r="U1047">
            <v>11444440</v>
          </cell>
        </row>
        <row r="1048">
          <cell r="A1048">
            <v>128</v>
          </cell>
          <cell r="B1048" t="str">
            <v>PPPK GURU SD B. TENGAH</v>
          </cell>
          <cell r="C1048">
            <v>70</v>
          </cell>
          <cell r="D1048">
            <v>90</v>
          </cell>
          <cell r="E1048">
            <v>379712000</v>
          </cell>
          <cell r="F1048">
            <v>26105200</v>
          </cell>
          <cell r="G1048">
            <v>0</v>
          </cell>
          <cell r="H1048">
            <v>23680000</v>
          </cell>
          <cell r="I1048">
            <v>429497200</v>
          </cell>
          <cell r="J1048">
            <v>0</v>
          </cell>
          <cell r="K1048">
            <v>98156000</v>
          </cell>
          <cell r="L1048">
            <v>94928000</v>
          </cell>
          <cell r="M1048">
            <v>23750000</v>
          </cell>
          <cell r="N1048">
            <v>216834000</v>
          </cell>
          <cell r="O1048">
            <v>646331200</v>
          </cell>
          <cell r="P1048">
            <v>6463323</v>
          </cell>
          <cell r="Q1048">
            <v>25853292</v>
          </cell>
          <cell r="R1048">
            <v>4294983</v>
          </cell>
          <cell r="S1048">
            <v>17179932</v>
          </cell>
          <cell r="T1048">
            <v>2168340</v>
          </cell>
          <cell r="U1048">
            <v>8673360</v>
          </cell>
        </row>
        <row r="1049">
          <cell r="A1049">
            <v>134</v>
          </cell>
          <cell r="B1049" t="str">
            <v>PPPK GURU SD B. UTARA</v>
          </cell>
          <cell r="C1049">
            <v>82</v>
          </cell>
          <cell r="D1049">
            <v>109</v>
          </cell>
          <cell r="E1049">
            <v>397511000</v>
          </cell>
          <cell r="F1049">
            <v>30792270</v>
          </cell>
          <cell r="G1049">
            <v>0</v>
          </cell>
          <cell r="H1049">
            <v>24790000</v>
          </cell>
          <cell r="I1049">
            <v>453093270</v>
          </cell>
          <cell r="J1049">
            <v>0</v>
          </cell>
          <cell r="K1049">
            <v>102200000</v>
          </cell>
          <cell r="L1049">
            <v>103827500</v>
          </cell>
          <cell r="M1049">
            <v>24500000</v>
          </cell>
          <cell r="N1049">
            <v>230527500</v>
          </cell>
          <cell r="O1049">
            <v>683620770</v>
          </cell>
          <cell r="P1049">
            <v>6836217</v>
          </cell>
          <cell r="Q1049">
            <v>27344868</v>
          </cell>
          <cell r="R1049">
            <v>4530942</v>
          </cell>
          <cell r="S1049">
            <v>18123768</v>
          </cell>
          <cell r="T1049">
            <v>2305275</v>
          </cell>
          <cell r="U1049">
            <v>9221100</v>
          </cell>
        </row>
        <row r="1050">
          <cell r="A1050">
            <v>176</v>
          </cell>
          <cell r="B1050" t="str">
            <v>PPPK GURU SMPN BJM</v>
          </cell>
          <cell r="C1050">
            <v>108</v>
          </cell>
          <cell r="D1050">
            <v>143</v>
          </cell>
          <cell r="E1050">
            <v>522104000</v>
          </cell>
          <cell r="F1050">
            <v>40522390</v>
          </cell>
          <cell r="G1050">
            <v>0</v>
          </cell>
          <cell r="H1050">
            <v>32560000</v>
          </cell>
          <cell r="I1050">
            <v>595186390</v>
          </cell>
          <cell r="J1050">
            <v>0</v>
          </cell>
          <cell r="K1050">
            <v>137780000</v>
          </cell>
          <cell r="L1050">
            <v>112727000</v>
          </cell>
          <cell r="M1050">
            <v>33000000</v>
          </cell>
          <cell r="N1050">
            <v>283507000</v>
          </cell>
          <cell r="O1050">
            <v>878693390</v>
          </cell>
          <cell r="P1050">
            <v>8786947</v>
          </cell>
          <cell r="Q1050">
            <v>35147788</v>
          </cell>
          <cell r="R1050">
            <v>5951877</v>
          </cell>
          <cell r="S1050">
            <v>23807508</v>
          </cell>
          <cell r="T1050">
            <v>2835070</v>
          </cell>
          <cell r="U1050">
            <v>11340280</v>
          </cell>
        </row>
        <row r="1052">
          <cell r="A1052">
            <v>970</v>
          </cell>
          <cell r="B1052" t="str">
            <v>JUMLAH PPPK GURU SD &amp; SMP</v>
          </cell>
          <cell r="C1052">
            <v>544</v>
          </cell>
          <cell r="D1052">
            <v>689</v>
          </cell>
          <cell r="E1052">
            <v>2877505000</v>
          </cell>
          <cell r="F1052">
            <v>202255970</v>
          </cell>
          <cell r="G1052">
            <v>0</v>
          </cell>
          <cell r="H1052">
            <v>179450000</v>
          </cell>
          <cell r="I1052">
            <v>3259210970</v>
          </cell>
          <cell r="J1052">
            <v>0</v>
          </cell>
          <cell r="K1052">
            <v>745020000</v>
          </cell>
          <cell r="L1052">
            <v>688228000</v>
          </cell>
          <cell r="M1052">
            <v>180500000</v>
          </cell>
          <cell r="N1052">
            <v>1613748000</v>
          </cell>
          <cell r="O1052">
            <v>4872958970</v>
          </cell>
          <cell r="P1052">
            <v>48729664</v>
          </cell>
          <cell r="Q1052">
            <v>194918656</v>
          </cell>
          <cell r="R1052">
            <v>32592184</v>
          </cell>
          <cell r="S1052">
            <v>130368736</v>
          </cell>
          <cell r="T1052">
            <v>16137480</v>
          </cell>
          <cell r="U1052">
            <v>64549920</v>
          </cell>
        </row>
        <row r="1053">
          <cell r="V1053" t="str">
            <v>.</v>
          </cell>
        </row>
        <row r="1055">
          <cell r="O1055" t="str">
            <v>Banjarmasin,          MARET 2023</v>
          </cell>
        </row>
        <row r="1056">
          <cell r="D1056" t="str">
            <v>an.</v>
          </cell>
          <cell r="E1056" t="str">
            <v>Kepala Dinas Pendidikan Kota Banjarmasin</v>
          </cell>
        </row>
        <row r="1057">
          <cell r="E1057" t="str">
            <v>Kepala Sub Bagian Keuangan,</v>
          </cell>
          <cell r="O1057" t="str">
            <v>Pengolah Daftar Gaji Guru SD,</v>
          </cell>
        </row>
        <row r="1062">
          <cell r="E1062" t="str">
            <v>HJ. SORAYA, SE</v>
          </cell>
          <cell r="O1062" t="str">
            <v>HAIRIL HANAFI</v>
          </cell>
        </row>
        <row r="1063">
          <cell r="E1063" t="str">
            <v>NIP. 19850620 200903 2 012</v>
          </cell>
          <cell r="O1063" t="str">
            <v>NIP. 19700920 199503 2 001</v>
          </cell>
        </row>
      </sheetData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JIP3K_0423"/>
      <sheetName val="bpjsP3K_0423"/>
      <sheetName val="TPP JF"/>
      <sheetName val="KULIT TPP"/>
      <sheetName val="Template TPP"/>
    </sheetNames>
    <sheetDataSet>
      <sheetData sheetId="0"/>
      <sheetData sheetId="1">
        <row r="1">
          <cell r="A1" t="str">
            <v>FORMAT PERHITUNGAN PEMBAYARAN IURAN JAMINAN KESEHATAN ( GAJI &amp; TUNJANGAN )</v>
          </cell>
          <cell r="T1" t="str">
            <v>APR dbyr MEI</v>
          </cell>
          <cell r="AC1" t="str">
            <v>MAR dbyr APR</v>
          </cell>
        </row>
        <row r="2">
          <cell r="A2" t="str">
            <v>SKPD DINAS PENDIDIKAN  (ASN PPPK GURU SD BANJARMASIN BARAT)</v>
          </cell>
        </row>
        <row r="3">
          <cell r="A3" t="str">
            <v>BULAN : GAJI APRIL 2023  (TPP dibayar MEI 2023)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C5">
            <v>20</v>
          </cell>
        </row>
        <row r="6">
          <cell r="A6" t="str">
            <v>NIP</v>
          </cell>
          <cell r="B6" t="str">
            <v>NAMA</v>
          </cell>
          <cell r="C6" t="str">
            <v xml:space="preserve">JUMLAH </v>
          </cell>
          <cell r="E6" t="str">
            <v>GAJI GAPOK</v>
          </cell>
          <cell r="F6" t="str">
            <v>TJKLUARGA</v>
          </cell>
          <cell r="G6" t="str">
            <v>TJFUNGSIONAL</v>
          </cell>
          <cell r="H6" t="str">
            <v>TJUMUM</v>
          </cell>
          <cell r="I6" t="str">
            <v>Jumlah
Gaji</v>
          </cell>
          <cell r="J6" t="str">
            <v>TUNJANGAN LAINNYA</v>
          </cell>
          <cell r="N6" t="str">
            <v>Jumlah
Tunjangan</v>
          </cell>
          <cell r="O6" t="str">
            <v>Jumlah Penghasilan</v>
          </cell>
          <cell r="P6" t="str">
            <v>Total Iuran BPJS
( GJ + TJ )</v>
          </cell>
          <cell r="R6" t="str">
            <v>IWP Gaji (BPJS)</v>
          </cell>
          <cell r="T6" t="str">
            <v>IWP TPP (BPJS)</v>
          </cell>
          <cell r="V6" t="str">
            <v>SKPD</v>
          </cell>
          <cell r="W6" t="str">
            <v>NO KPE</v>
          </cell>
          <cell r="X6" t="str">
            <v>noktp</v>
          </cell>
          <cell r="Y6" t="str">
            <v>npwp</v>
          </cell>
          <cell r="Z6" t="str">
            <v>kode gaji</v>
          </cell>
          <cell r="AA6" t="str">
            <v>nuptk</v>
          </cell>
          <cell r="AC6" t="str">
            <v>IWP TPP (BPJS)</v>
          </cell>
          <cell r="AD6" t="str">
            <v>SELISIH</v>
          </cell>
        </row>
        <row r="7">
          <cell r="C7" t="str">
            <v>ISTERI / SUAMI</v>
          </cell>
          <cell r="D7" t="str">
            <v>ANAK</v>
          </cell>
          <cell r="J7" t="str">
            <v>TUKIN</v>
          </cell>
          <cell r="K7" t="str">
            <v>TPP</v>
          </cell>
          <cell r="L7" t="str">
            <v>SERTIFIKASI</v>
          </cell>
          <cell r="M7" t="str">
            <v>TAMSIL</v>
          </cell>
          <cell r="P7" t="str">
            <v>IWP1%</v>
          </cell>
          <cell r="Q7" t="str">
            <v>IWP4%</v>
          </cell>
          <cell r="R7" t="str">
            <v>1% ( sdh dibayar )</v>
          </cell>
          <cell r="S7" t="str">
            <v>IWP4%</v>
          </cell>
          <cell r="T7">
            <v>0.01</v>
          </cell>
          <cell r="U7">
            <v>0.04</v>
          </cell>
          <cell r="AC7">
            <v>0.01</v>
          </cell>
        </row>
        <row r="8">
          <cell r="A8" t="str">
            <v>198303232022212020</v>
          </cell>
          <cell r="B8" t="str">
            <v>XXX</v>
          </cell>
          <cell r="C8" t="str">
            <v>XXX</v>
          </cell>
          <cell r="D8" t="str">
            <v>XXX</v>
          </cell>
          <cell r="E8" t="str">
            <v>XXX</v>
          </cell>
          <cell r="F8" t="str">
            <v>XXX</v>
          </cell>
          <cell r="G8" t="str">
            <v>XXX</v>
          </cell>
          <cell r="H8" t="str">
            <v>XXX</v>
          </cell>
          <cell r="I8">
            <v>0</v>
          </cell>
          <cell r="J8">
            <v>0</v>
          </cell>
          <cell r="K8" t="str">
            <v>XXX</v>
          </cell>
          <cell r="L8">
            <v>2966500</v>
          </cell>
          <cell r="N8">
            <v>2966500</v>
          </cell>
          <cell r="O8">
            <v>2966500</v>
          </cell>
          <cell r="P8">
            <v>29665</v>
          </cell>
          <cell r="Q8">
            <v>118660</v>
          </cell>
          <cell r="R8">
            <v>0</v>
          </cell>
          <cell r="S8">
            <v>0</v>
          </cell>
          <cell r="T8">
            <v>29665</v>
          </cell>
          <cell r="U8">
            <v>118660</v>
          </cell>
          <cell r="V8" t="str">
            <v>SDN BASIRIH 2</v>
          </cell>
          <cell r="W8" t="str">
            <v>XXX</v>
          </cell>
          <cell r="X8" t="str">
            <v>XXX</v>
          </cell>
          <cell r="Y8" t="str">
            <v>XXX</v>
          </cell>
          <cell r="Z8" t="str">
            <v>B - 01</v>
          </cell>
          <cell r="AA8" t="str">
            <v>8655761663300022</v>
          </cell>
          <cell r="AC8">
            <v>33665</v>
          </cell>
          <cell r="AD8">
            <v>-4000</v>
          </cell>
        </row>
        <row r="9">
          <cell r="A9" t="str">
            <v>198608122022212012</v>
          </cell>
          <cell r="B9" t="str">
            <v>XXX</v>
          </cell>
          <cell r="C9" t="str">
            <v>XXX</v>
          </cell>
          <cell r="D9" t="str">
            <v>XXX</v>
          </cell>
          <cell r="E9" t="str">
            <v>XXX</v>
          </cell>
          <cell r="F9" t="str">
            <v>XXX</v>
          </cell>
          <cell r="G9" t="str">
            <v>XXX</v>
          </cell>
          <cell r="H9" t="str">
            <v>XXX</v>
          </cell>
          <cell r="I9">
            <v>0</v>
          </cell>
          <cell r="J9">
            <v>0</v>
          </cell>
          <cell r="K9" t="str">
            <v>XXX</v>
          </cell>
          <cell r="M9">
            <v>250000</v>
          </cell>
          <cell r="N9">
            <v>250000</v>
          </cell>
          <cell r="O9">
            <v>250000</v>
          </cell>
          <cell r="P9">
            <v>2500</v>
          </cell>
          <cell r="Q9">
            <v>10000</v>
          </cell>
          <cell r="R9">
            <v>0</v>
          </cell>
          <cell r="S9">
            <v>0</v>
          </cell>
          <cell r="T9">
            <v>2500</v>
          </cell>
          <cell r="U9">
            <v>10000</v>
          </cell>
          <cell r="V9" t="str">
            <v>SDN BASIRIH 2</v>
          </cell>
          <cell r="W9" t="str">
            <v>XXX</v>
          </cell>
          <cell r="X9" t="str">
            <v>XXX</v>
          </cell>
          <cell r="Y9" t="str">
            <v>XXX</v>
          </cell>
          <cell r="Z9" t="str">
            <v>B - 01</v>
          </cell>
          <cell r="AA9" t="str">
            <v>8144764665300033</v>
          </cell>
          <cell r="AC9">
            <v>11500</v>
          </cell>
          <cell r="AD9">
            <v>-9000</v>
          </cell>
        </row>
        <row r="10">
          <cell r="A10" t="str">
            <v>199902272022212001</v>
          </cell>
          <cell r="B10" t="str">
            <v>XXX</v>
          </cell>
          <cell r="C10" t="str">
            <v>XXX</v>
          </cell>
          <cell r="D10" t="str">
            <v>XXX</v>
          </cell>
          <cell r="E10" t="str">
            <v>XXX</v>
          </cell>
          <cell r="F10" t="str">
            <v>XXX</v>
          </cell>
          <cell r="G10" t="str">
            <v>XXX</v>
          </cell>
          <cell r="H10" t="str">
            <v>XXX</v>
          </cell>
          <cell r="I10">
            <v>0</v>
          </cell>
          <cell r="J10">
            <v>0</v>
          </cell>
          <cell r="K10" t="str">
            <v>XXX</v>
          </cell>
          <cell r="M10">
            <v>250000</v>
          </cell>
          <cell r="N10">
            <v>250000</v>
          </cell>
          <cell r="O10">
            <v>250000</v>
          </cell>
          <cell r="P10">
            <v>2500</v>
          </cell>
          <cell r="Q10">
            <v>10000</v>
          </cell>
          <cell r="R10">
            <v>0</v>
          </cell>
          <cell r="S10">
            <v>0</v>
          </cell>
          <cell r="T10">
            <v>2500</v>
          </cell>
          <cell r="U10">
            <v>10000</v>
          </cell>
          <cell r="V10" t="str">
            <v>SDN BASIRIH 2</v>
          </cell>
          <cell r="W10" t="str">
            <v>XXX</v>
          </cell>
          <cell r="X10" t="str">
            <v>XXX</v>
          </cell>
          <cell r="Y10" t="str">
            <v>XXX</v>
          </cell>
          <cell r="Z10" t="str">
            <v>B - 01</v>
          </cell>
          <cell r="AA10" t="str">
            <v>3559777678230002</v>
          </cell>
          <cell r="AC10">
            <v>11500</v>
          </cell>
          <cell r="AD10">
            <v>-9000</v>
          </cell>
        </row>
        <row r="11">
          <cell r="A11" t="str">
            <v>196906032022212002</v>
          </cell>
          <cell r="B11" t="str">
            <v>XXX</v>
          </cell>
          <cell r="C11" t="str">
            <v>XXX</v>
          </cell>
          <cell r="D11" t="str">
            <v>XXX</v>
          </cell>
          <cell r="E11" t="str">
            <v>XXX</v>
          </cell>
          <cell r="F11" t="str">
            <v>XXX</v>
          </cell>
          <cell r="G11" t="str">
            <v>XXX</v>
          </cell>
          <cell r="H11" t="str">
            <v>XXX</v>
          </cell>
          <cell r="I11">
            <v>0</v>
          </cell>
          <cell r="J11">
            <v>0</v>
          </cell>
          <cell r="K11" t="str">
            <v>XXX</v>
          </cell>
          <cell r="L11">
            <v>2966500</v>
          </cell>
          <cell r="N11">
            <v>2966500</v>
          </cell>
          <cell r="O11">
            <v>2966500</v>
          </cell>
          <cell r="P11">
            <v>29665</v>
          </cell>
          <cell r="Q11">
            <v>118660</v>
          </cell>
          <cell r="R11">
            <v>0</v>
          </cell>
          <cell r="S11">
            <v>0</v>
          </cell>
          <cell r="T11">
            <v>29665</v>
          </cell>
          <cell r="U11">
            <v>118660</v>
          </cell>
          <cell r="V11" t="str">
            <v>SDN BASIRIH 3</v>
          </cell>
          <cell r="W11" t="str">
            <v>XXX</v>
          </cell>
          <cell r="X11" t="str">
            <v>XXX</v>
          </cell>
          <cell r="Y11" t="str">
            <v>XXX</v>
          </cell>
          <cell r="Z11" t="str">
            <v>B - 02</v>
          </cell>
          <cell r="AA11" t="str">
            <v>8935747648300002</v>
          </cell>
          <cell r="AC11">
            <v>33665</v>
          </cell>
          <cell r="AD11">
            <v>-4000</v>
          </cell>
        </row>
        <row r="12">
          <cell r="A12" t="str">
            <v>198205192022211004</v>
          </cell>
          <cell r="B12" t="str">
            <v>XXX</v>
          </cell>
          <cell r="C12" t="str">
            <v>XXX</v>
          </cell>
          <cell r="D12" t="str">
            <v>XXX</v>
          </cell>
          <cell r="E12" t="str">
            <v>XXX</v>
          </cell>
          <cell r="F12" t="str">
            <v>XXX</v>
          </cell>
          <cell r="G12" t="str">
            <v>XXX</v>
          </cell>
          <cell r="H12" t="str">
            <v>XXX</v>
          </cell>
          <cell r="I12">
            <v>0</v>
          </cell>
          <cell r="J12">
            <v>0</v>
          </cell>
          <cell r="K12" t="str">
            <v>XXX</v>
          </cell>
          <cell r="M12">
            <v>250000</v>
          </cell>
          <cell r="N12">
            <v>250000</v>
          </cell>
          <cell r="O12">
            <v>250000</v>
          </cell>
          <cell r="P12">
            <v>2500</v>
          </cell>
          <cell r="Q12">
            <v>10000</v>
          </cell>
          <cell r="R12">
            <v>0</v>
          </cell>
          <cell r="S12">
            <v>0</v>
          </cell>
          <cell r="T12">
            <v>2500</v>
          </cell>
          <cell r="U12">
            <v>10000</v>
          </cell>
          <cell r="V12" t="str">
            <v>SDN BASIRIH 3</v>
          </cell>
          <cell r="W12" t="str">
            <v>XXX</v>
          </cell>
          <cell r="X12" t="str">
            <v>XXX</v>
          </cell>
          <cell r="Y12" t="str">
            <v>XXX</v>
          </cell>
          <cell r="Z12" t="str">
            <v>B - 02</v>
          </cell>
          <cell r="AA12" t="str">
            <v>7851760663200002</v>
          </cell>
          <cell r="AC12">
            <v>11500</v>
          </cell>
          <cell r="AD12">
            <v>-9000</v>
          </cell>
        </row>
        <row r="13">
          <cell r="A13" t="str">
            <v>199206212022212006</v>
          </cell>
          <cell r="B13" t="str">
            <v>XXX</v>
          </cell>
          <cell r="C13" t="str">
            <v>XXX</v>
          </cell>
          <cell r="D13" t="str">
            <v>XXX</v>
          </cell>
          <cell r="E13" t="str">
            <v>XXX</v>
          </cell>
          <cell r="F13" t="str">
            <v>XXX</v>
          </cell>
          <cell r="G13" t="str">
            <v>XXX</v>
          </cell>
          <cell r="H13" t="str">
            <v>XXX</v>
          </cell>
          <cell r="I13">
            <v>0</v>
          </cell>
          <cell r="J13">
            <v>0</v>
          </cell>
          <cell r="K13" t="str">
            <v>XXX</v>
          </cell>
          <cell r="M13">
            <v>250000</v>
          </cell>
          <cell r="N13">
            <v>250000</v>
          </cell>
          <cell r="O13">
            <v>250000</v>
          </cell>
          <cell r="P13">
            <v>2500</v>
          </cell>
          <cell r="Q13">
            <v>10000</v>
          </cell>
          <cell r="R13">
            <v>0</v>
          </cell>
          <cell r="S13">
            <v>0</v>
          </cell>
          <cell r="T13">
            <v>2500</v>
          </cell>
          <cell r="U13">
            <v>10000</v>
          </cell>
          <cell r="V13" t="str">
            <v>SDN BASIRIH 3</v>
          </cell>
          <cell r="W13" t="str">
            <v>XXX</v>
          </cell>
          <cell r="X13" t="str">
            <v>XXX</v>
          </cell>
          <cell r="Y13" t="str">
            <v>XXX</v>
          </cell>
          <cell r="Z13" t="str">
            <v>B - 02</v>
          </cell>
          <cell r="AA13" t="str">
            <v>4953770671130032</v>
          </cell>
          <cell r="AC13">
            <v>11500</v>
          </cell>
          <cell r="AD13">
            <v>-9000</v>
          </cell>
        </row>
        <row r="14">
          <cell r="A14" t="str">
            <v>199405152022212006</v>
          </cell>
          <cell r="B14" t="str">
            <v>XXX</v>
          </cell>
          <cell r="C14" t="str">
            <v>XXX</v>
          </cell>
          <cell r="D14" t="str">
            <v>XXX</v>
          </cell>
          <cell r="E14" t="str">
            <v>XXX</v>
          </cell>
          <cell r="F14" t="str">
            <v>XXX</v>
          </cell>
          <cell r="G14" t="str">
            <v>XXX</v>
          </cell>
          <cell r="H14" t="str">
            <v>XXX</v>
          </cell>
          <cell r="I14">
            <v>0</v>
          </cell>
          <cell r="J14">
            <v>0</v>
          </cell>
          <cell r="K14" t="str">
            <v>XXX</v>
          </cell>
          <cell r="M14">
            <v>250000</v>
          </cell>
          <cell r="N14">
            <v>250000</v>
          </cell>
          <cell r="O14">
            <v>250000</v>
          </cell>
          <cell r="P14">
            <v>2500</v>
          </cell>
          <cell r="Q14">
            <v>10000</v>
          </cell>
          <cell r="R14">
            <v>0</v>
          </cell>
          <cell r="S14">
            <v>0</v>
          </cell>
          <cell r="T14">
            <v>2500</v>
          </cell>
          <cell r="U14">
            <v>10000</v>
          </cell>
          <cell r="V14" t="str">
            <v>SDN BASIRIH 3</v>
          </cell>
          <cell r="W14" t="str">
            <v>XXX</v>
          </cell>
          <cell r="X14" t="str">
            <v>XXX</v>
          </cell>
          <cell r="Y14" t="str">
            <v>XXX</v>
          </cell>
          <cell r="Z14" t="str">
            <v>B - 02</v>
          </cell>
          <cell r="AA14" t="str">
            <v>1847772673130022</v>
          </cell>
          <cell r="AC14">
            <v>11500</v>
          </cell>
          <cell r="AD14">
            <v>-9000</v>
          </cell>
        </row>
        <row r="15">
          <cell r="A15" t="str">
            <v>199408182022212011</v>
          </cell>
          <cell r="B15" t="str">
            <v>XXX</v>
          </cell>
          <cell r="C15" t="str">
            <v>XXX</v>
          </cell>
          <cell r="D15" t="str">
            <v>XXX</v>
          </cell>
          <cell r="E15" t="str">
            <v>XXX</v>
          </cell>
          <cell r="F15" t="str">
            <v>XXX</v>
          </cell>
          <cell r="G15" t="str">
            <v>XXX</v>
          </cell>
          <cell r="H15" t="str">
            <v>XXX</v>
          </cell>
          <cell r="I15">
            <v>0</v>
          </cell>
          <cell r="J15">
            <v>0</v>
          </cell>
          <cell r="K15" t="str">
            <v>XXX</v>
          </cell>
          <cell r="M15">
            <v>250000</v>
          </cell>
          <cell r="N15">
            <v>250000</v>
          </cell>
          <cell r="O15">
            <v>250000</v>
          </cell>
          <cell r="P15">
            <v>2500</v>
          </cell>
          <cell r="Q15">
            <v>10000</v>
          </cell>
          <cell r="R15">
            <v>0</v>
          </cell>
          <cell r="S15">
            <v>0</v>
          </cell>
          <cell r="T15">
            <v>2500</v>
          </cell>
          <cell r="U15">
            <v>10000</v>
          </cell>
          <cell r="V15" t="str">
            <v>SDN BASIRIH 3</v>
          </cell>
          <cell r="W15" t="str">
            <v>XXX</v>
          </cell>
          <cell r="X15" t="str">
            <v>XXX</v>
          </cell>
          <cell r="Y15" t="str">
            <v>XXX</v>
          </cell>
          <cell r="Z15" t="str">
            <v>B - 02</v>
          </cell>
          <cell r="AA15" t="str">
            <v>6150772673230193</v>
          </cell>
          <cell r="AC15">
            <v>11500</v>
          </cell>
          <cell r="AD15">
            <v>-9000</v>
          </cell>
        </row>
        <row r="16">
          <cell r="A16" t="str">
            <v>199502212022211001</v>
          </cell>
          <cell r="B16" t="str">
            <v>XXX</v>
          </cell>
          <cell r="C16" t="str">
            <v>XXX</v>
          </cell>
          <cell r="D16" t="str">
            <v>XXX</v>
          </cell>
          <cell r="E16" t="str">
            <v>XXX</v>
          </cell>
          <cell r="F16" t="str">
            <v>XXX</v>
          </cell>
          <cell r="G16" t="str">
            <v>XXX</v>
          </cell>
          <cell r="H16" t="str">
            <v>XXX</v>
          </cell>
          <cell r="I16">
            <v>0</v>
          </cell>
          <cell r="J16">
            <v>0</v>
          </cell>
          <cell r="K16" t="str">
            <v>XXX</v>
          </cell>
          <cell r="M16">
            <v>250000</v>
          </cell>
          <cell r="N16">
            <v>250000</v>
          </cell>
          <cell r="O16">
            <v>250000</v>
          </cell>
          <cell r="P16">
            <v>2500</v>
          </cell>
          <cell r="Q16">
            <v>10000</v>
          </cell>
          <cell r="R16">
            <v>0</v>
          </cell>
          <cell r="S16">
            <v>0</v>
          </cell>
          <cell r="T16">
            <v>2500</v>
          </cell>
          <cell r="U16">
            <v>10000</v>
          </cell>
          <cell r="V16" t="str">
            <v>SDN BASIRIH 3</v>
          </cell>
          <cell r="W16" t="str">
            <v>XXX</v>
          </cell>
          <cell r="X16" t="str">
            <v>XXX</v>
          </cell>
          <cell r="Y16" t="str">
            <v>XXX</v>
          </cell>
          <cell r="Z16" t="str">
            <v>B - 02</v>
          </cell>
          <cell r="AA16" t="str">
            <v>9553773674130122</v>
          </cell>
          <cell r="AC16">
            <v>11500</v>
          </cell>
          <cell r="AD16">
            <v>-9000</v>
          </cell>
        </row>
        <row r="17">
          <cell r="A17" t="str">
            <v>197210022022211001</v>
          </cell>
          <cell r="B17" t="str">
            <v>XXX</v>
          </cell>
          <cell r="C17" t="str">
            <v>XXX</v>
          </cell>
          <cell r="D17" t="str">
            <v>XXX</v>
          </cell>
          <cell r="E17" t="str">
            <v>XXX</v>
          </cell>
          <cell r="F17" t="str">
            <v>XXX</v>
          </cell>
          <cell r="G17" t="str">
            <v>XXX</v>
          </cell>
          <cell r="H17" t="str">
            <v>XXX</v>
          </cell>
          <cell r="I17">
            <v>0</v>
          </cell>
          <cell r="J17">
            <v>0</v>
          </cell>
          <cell r="K17" t="str">
            <v>XXX</v>
          </cell>
          <cell r="L17">
            <v>2966500</v>
          </cell>
          <cell r="N17">
            <v>2966500</v>
          </cell>
          <cell r="O17">
            <v>2966500</v>
          </cell>
          <cell r="P17">
            <v>29665</v>
          </cell>
          <cell r="Q17">
            <v>118660</v>
          </cell>
          <cell r="R17">
            <v>0</v>
          </cell>
          <cell r="S17">
            <v>0</v>
          </cell>
          <cell r="T17">
            <v>29665</v>
          </cell>
          <cell r="U17">
            <v>118660</v>
          </cell>
          <cell r="V17" t="str">
            <v>SDN BASIRIH 6</v>
          </cell>
          <cell r="W17" t="str">
            <v>XXX</v>
          </cell>
          <cell r="X17" t="str">
            <v>XXX</v>
          </cell>
          <cell r="Y17" t="str">
            <v>XXX</v>
          </cell>
          <cell r="Z17" t="str">
            <v>B - 03</v>
          </cell>
          <cell r="AA17" t="str">
            <v>4334750652110043</v>
          </cell>
          <cell r="AC17">
            <v>33665</v>
          </cell>
          <cell r="AD17">
            <v>-4000</v>
          </cell>
        </row>
        <row r="18">
          <cell r="A18" t="str">
            <v>198105192022211003</v>
          </cell>
          <cell r="B18" t="str">
            <v>XXX</v>
          </cell>
          <cell r="C18" t="str">
            <v>XXX</v>
          </cell>
          <cell r="D18" t="str">
            <v>XXX</v>
          </cell>
          <cell r="E18" t="str">
            <v>XXX</v>
          </cell>
          <cell r="F18" t="str">
            <v>XXX</v>
          </cell>
          <cell r="G18" t="str">
            <v>XXX</v>
          </cell>
          <cell r="H18" t="str">
            <v>XXX</v>
          </cell>
          <cell r="I18">
            <v>0</v>
          </cell>
          <cell r="J18">
            <v>0</v>
          </cell>
          <cell r="K18" t="str">
            <v>XXX</v>
          </cell>
          <cell r="L18">
            <v>2966500</v>
          </cell>
          <cell r="N18">
            <v>2966500</v>
          </cell>
          <cell r="O18">
            <v>2966500</v>
          </cell>
          <cell r="P18">
            <v>29665</v>
          </cell>
          <cell r="Q18">
            <v>118660</v>
          </cell>
          <cell r="R18">
            <v>0</v>
          </cell>
          <cell r="S18">
            <v>0</v>
          </cell>
          <cell r="T18">
            <v>29665</v>
          </cell>
          <cell r="U18">
            <v>118660</v>
          </cell>
          <cell r="V18" t="str">
            <v>SDN BASIRIH 6</v>
          </cell>
          <cell r="W18" t="str">
            <v>XXX</v>
          </cell>
          <cell r="X18" t="str">
            <v>XXX</v>
          </cell>
          <cell r="Y18" t="str">
            <v>XXX</v>
          </cell>
          <cell r="Z18" t="str">
            <v>B - 03</v>
          </cell>
          <cell r="AA18" t="str">
            <v>7851759662200002</v>
          </cell>
          <cell r="AC18">
            <v>33665</v>
          </cell>
          <cell r="AD18">
            <v>-4000</v>
          </cell>
        </row>
        <row r="19">
          <cell r="A19" t="str">
            <v>198811162022212007</v>
          </cell>
          <cell r="B19" t="str">
            <v>XXX</v>
          </cell>
          <cell r="C19" t="str">
            <v>XXX</v>
          </cell>
          <cell r="D19" t="str">
            <v>XXX</v>
          </cell>
          <cell r="E19" t="str">
            <v>XXX</v>
          </cell>
          <cell r="F19" t="str">
            <v>XXX</v>
          </cell>
          <cell r="G19" t="str">
            <v>XXX</v>
          </cell>
          <cell r="H19" t="str">
            <v>XXX</v>
          </cell>
          <cell r="I19">
            <v>0</v>
          </cell>
          <cell r="J19">
            <v>0</v>
          </cell>
          <cell r="K19" t="str">
            <v>XXX</v>
          </cell>
          <cell r="L19">
            <v>2966500</v>
          </cell>
          <cell r="N19">
            <v>2966500</v>
          </cell>
          <cell r="O19">
            <v>2966500</v>
          </cell>
          <cell r="P19">
            <v>29665</v>
          </cell>
          <cell r="Q19">
            <v>118660</v>
          </cell>
          <cell r="R19">
            <v>0</v>
          </cell>
          <cell r="S19">
            <v>0</v>
          </cell>
          <cell r="T19">
            <v>29665</v>
          </cell>
          <cell r="U19">
            <v>118660</v>
          </cell>
          <cell r="V19" t="str">
            <v>SDN BASIRIH 6</v>
          </cell>
          <cell r="W19" t="str">
            <v>XXX</v>
          </cell>
          <cell r="X19" t="str">
            <v>XXX</v>
          </cell>
          <cell r="Y19" t="str">
            <v>XXX</v>
          </cell>
          <cell r="Z19" t="str">
            <v>B - 03</v>
          </cell>
          <cell r="AA19" t="str">
            <v>4448766667130083</v>
          </cell>
          <cell r="AC19">
            <v>33665</v>
          </cell>
          <cell r="AD19">
            <v>-4000</v>
          </cell>
        </row>
        <row r="20">
          <cell r="A20" t="str">
            <v>198904202022212006</v>
          </cell>
          <cell r="B20" t="str">
            <v>XXX</v>
          </cell>
          <cell r="C20" t="str">
            <v>XXX</v>
          </cell>
          <cell r="D20" t="str">
            <v>XXX</v>
          </cell>
          <cell r="E20" t="str">
            <v>XXX</v>
          </cell>
          <cell r="F20" t="str">
            <v>XXX</v>
          </cell>
          <cell r="G20" t="str">
            <v>XXX</v>
          </cell>
          <cell r="H20" t="str">
            <v>XXX</v>
          </cell>
          <cell r="I20">
            <v>0</v>
          </cell>
          <cell r="J20">
            <v>0</v>
          </cell>
          <cell r="K20" t="str">
            <v>XXX</v>
          </cell>
          <cell r="M20">
            <v>250000</v>
          </cell>
          <cell r="N20">
            <v>250000</v>
          </cell>
          <cell r="O20">
            <v>250000</v>
          </cell>
          <cell r="P20">
            <v>2500</v>
          </cell>
          <cell r="Q20">
            <v>10000</v>
          </cell>
          <cell r="R20">
            <v>0</v>
          </cell>
          <cell r="S20">
            <v>0</v>
          </cell>
          <cell r="T20">
            <v>2500</v>
          </cell>
          <cell r="U20">
            <v>10000</v>
          </cell>
          <cell r="V20" t="str">
            <v>SDN BASIRIH 6</v>
          </cell>
          <cell r="W20" t="str">
            <v>XXX</v>
          </cell>
          <cell r="X20" t="str">
            <v>XXX</v>
          </cell>
          <cell r="Y20" t="str">
            <v>XXX</v>
          </cell>
          <cell r="Z20" t="str">
            <v>B - 03</v>
          </cell>
          <cell r="AA20" t="str">
            <v>6752767668130132</v>
          </cell>
          <cell r="AC20">
            <v>11500</v>
          </cell>
          <cell r="AD20">
            <v>-9000</v>
          </cell>
        </row>
        <row r="21">
          <cell r="A21" t="str">
            <v>199301202022212008</v>
          </cell>
          <cell r="B21" t="str">
            <v>XXX</v>
          </cell>
          <cell r="C21" t="str">
            <v>XXX</v>
          </cell>
          <cell r="D21" t="str">
            <v>XXX</v>
          </cell>
          <cell r="E21" t="str">
            <v>XXX</v>
          </cell>
          <cell r="F21" t="str">
            <v>XXX</v>
          </cell>
          <cell r="G21" t="str">
            <v>XXX</v>
          </cell>
          <cell r="H21" t="str">
            <v>XXX</v>
          </cell>
          <cell r="I21">
            <v>0</v>
          </cell>
          <cell r="J21">
            <v>0</v>
          </cell>
          <cell r="K21" t="str">
            <v>XXX</v>
          </cell>
          <cell r="M21">
            <v>250000</v>
          </cell>
          <cell r="N21">
            <v>250000</v>
          </cell>
          <cell r="O21">
            <v>250000</v>
          </cell>
          <cell r="P21">
            <v>2500</v>
          </cell>
          <cell r="Q21">
            <v>10000</v>
          </cell>
          <cell r="R21">
            <v>0</v>
          </cell>
          <cell r="S21">
            <v>0</v>
          </cell>
          <cell r="T21">
            <v>2500</v>
          </cell>
          <cell r="U21">
            <v>10000</v>
          </cell>
          <cell r="V21" t="str">
            <v>SDN BASIRIH 6</v>
          </cell>
          <cell r="W21" t="str">
            <v>XXX</v>
          </cell>
          <cell r="X21" t="str">
            <v>XXX</v>
          </cell>
          <cell r="Y21" t="str">
            <v>XXX</v>
          </cell>
          <cell r="Z21" t="str">
            <v>B - 03</v>
          </cell>
          <cell r="AA21" t="str">
            <v>6452771672230142</v>
          </cell>
          <cell r="AC21">
            <v>11500</v>
          </cell>
          <cell r="AD21">
            <v>-9000</v>
          </cell>
        </row>
        <row r="22">
          <cell r="A22" t="str">
            <v>199403292022211004</v>
          </cell>
          <cell r="B22" t="str">
            <v>XXX</v>
          </cell>
          <cell r="C22" t="str">
            <v>XXX</v>
          </cell>
          <cell r="D22" t="str">
            <v>XXX</v>
          </cell>
          <cell r="E22" t="str">
            <v>XXX</v>
          </cell>
          <cell r="F22" t="str">
            <v>XXX</v>
          </cell>
          <cell r="G22" t="str">
            <v>XXX</v>
          </cell>
          <cell r="H22" t="str">
            <v>XXX</v>
          </cell>
          <cell r="I22">
            <v>0</v>
          </cell>
          <cell r="J22">
            <v>0</v>
          </cell>
          <cell r="K22" t="str">
            <v>XXX</v>
          </cell>
          <cell r="L22">
            <v>2966500</v>
          </cell>
          <cell r="N22">
            <v>2966500</v>
          </cell>
          <cell r="O22">
            <v>2966500</v>
          </cell>
          <cell r="P22">
            <v>29665</v>
          </cell>
          <cell r="Q22">
            <v>118660</v>
          </cell>
          <cell r="R22">
            <v>0</v>
          </cell>
          <cell r="S22">
            <v>0</v>
          </cell>
          <cell r="T22">
            <v>29665</v>
          </cell>
          <cell r="U22">
            <v>118660</v>
          </cell>
          <cell r="V22" t="str">
            <v>SDN BASIRIH 6</v>
          </cell>
          <cell r="W22" t="str">
            <v>XXX</v>
          </cell>
          <cell r="X22" t="str">
            <v>XXX</v>
          </cell>
          <cell r="Y22" t="str">
            <v>XXX</v>
          </cell>
          <cell r="Z22" t="str">
            <v>B - 03</v>
          </cell>
          <cell r="AA22" t="str">
            <v>2661772673130012</v>
          </cell>
          <cell r="AC22">
            <v>33665</v>
          </cell>
          <cell r="AD22">
            <v>-4000</v>
          </cell>
        </row>
        <row r="23">
          <cell r="A23" t="str">
            <v>198010072022212009</v>
          </cell>
          <cell r="B23" t="str">
            <v>XXX</v>
          </cell>
          <cell r="C23" t="str">
            <v>XXX</v>
          </cell>
          <cell r="D23" t="str">
            <v>XXX</v>
          </cell>
          <cell r="E23" t="str">
            <v>XXX</v>
          </cell>
          <cell r="F23" t="str">
            <v>XXX</v>
          </cell>
          <cell r="G23" t="str">
            <v>XXX</v>
          </cell>
          <cell r="H23" t="str">
            <v>XXX</v>
          </cell>
          <cell r="I23">
            <v>0</v>
          </cell>
          <cell r="J23">
            <v>0</v>
          </cell>
          <cell r="K23" t="str">
            <v>XXX</v>
          </cell>
          <cell r="M23">
            <v>250000</v>
          </cell>
          <cell r="N23">
            <v>250000</v>
          </cell>
          <cell r="O23">
            <v>250000</v>
          </cell>
          <cell r="P23">
            <v>2500</v>
          </cell>
          <cell r="Q23">
            <v>10000</v>
          </cell>
          <cell r="R23">
            <v>0</v>
          </cell>
          <cell r="S23">
            <v>0</v>
          </cell>
          <cell r="T23">
            <v>2500</v>
          </cell>
          <cell r="U23">
            <v>10000</v>
          </cell>
          <cell r="V23" t="str">
            <v>SDN BASIRIH 11</v>
          </cell>
          <cell r="W23" t="str">
            <v>XXX</v>
          </cell>
          <cell r="X23" t="str">
            <v>XXX</v>
          </cell>
          <cell r="Y23" t="str">
            <v>XXX</v>
          </cell>
          <cell r="Z23" t="str">
            <v>B - 06</v>
          </cell>
          <cell r="AA23" t="str">
            <v>4339758660300033</v>
          </cell>
          <cell r="AC23">
            <v>11500</v>
          </cell>
          <cell r="AD23">
            <v>-9000</v>
          </cell>
        </row>
        <row r="24">
          <cell r="A24" t="str">
            <v>198405172022212021</v>
          </cell>
          <cell r="B24" t="str">
            <v>XXX</v>
          </cell>
          <cell r="C24" t="str">
            <v>XXX</v>
          </cell>
          <cell r="D24" t="str">
            <v>XXX</v>
          </cell>
          <cell r="E24" t="str">
            <v>XXX</v>
          </cell>
          <cell r="F24" t="str">
            <v>XXX</v>
          </cell>
          <cell r="G24" t="str">
            <v>XXX</v>
          </cell>
          <cell r="H24" t="str">
            <v>XXX</v>
          </cell>
          <cell r="I24">
            <v>0</v>
          </cell>
          <cell r="J24">
            <v>0</v>
          </cell>
          <cell r="K24" t="str">
            <v>XXX</v>
          </cell>
          <cell r="L24">
            <v>2966500</v>
          </cell>
          <cell r="N24">
            <v>2966500</v>
          </cell>
          <cell r="O24">
            <v>2966500</v>
          </cell>
          <cell r="P24">
            <v>29665</v>
          </cell>
          <cell r="Q24">
            <v>118660</v>
          </cell>
          <cell r="R24">
            <v>0</v>
          </cell>
          <cell r="S24">
            <v>0</v>
          </cell>
          <cell r="T24">
            <v>29665</v>
          </cell>
          <cell r="U24">
            <v>118660</v>
          </cell>
          <cell r="V24" t="str">
            <v>SDN BELITUNG SELATAN 1</v>
          </cell>
          <cell r="W24" t="str">
            <v>XXX</v>
          </cell>
          <cell r="X24" t="str">
            <v>XXX</v>
          </cell>
          <cell r="Y24" t="str">
            <v>XXX</v>
          </cell>
          <cell r="Z24" t="str">
            <v>B - 07</v>
          </cell>
          <cell r="AA24" t="str">
            <v>7849762663300102</v>
          </cell>
          <cell r="AC24">
            <v>33665</v>
          </cell>
          <cell r="AD24">
            <v>-4000</v>
          </cell>
        </row>
        <row r="25">
          <cell r="A25" t="str">
            <v>198905292022212006</v>
          </cell>
          <cell r="B25" t="str">
            <v>XXX</v>
          </cell>
          <cell r="C25" t="str">
            <v>XXX</v>
          </cell>
          <cell r="D25" t="str">
            <v>XXX</v>
          </cell>
          <cell r="E25" t="str">
            <v>XXX</v>
          </cell>
          <cell r="F25" t="str">
            <v>XXX</v>
          </cell>
          <cell r="G25" t="str">
            <v>XXX</v>
          </cell>
          <cell r="H25" t="str">
            <v>XXX</v>
          </cell>
          <cell r="I25">
            <v>0</v>
          </cell>
          <cell r="J25">
            <v>0</v>
          </cell>
          <cell r="K25" t="str">
            <v>XXX</v>
          </cell>
          <cell r="M25">
            <v>250000</v>
          </cell>
          <cell r="N25">
            <v>250000</v>
          </cell>
          <cell r="O25">
            <v>250000</v>
          </cell>
          <cell r="P25">
            <v>2500</v>
          </cell>
          <cell r="Q25">
            <v>10000</v>
          </cell>
          <cell r="R25">
            <v>0</v>
          </cell>
          <cell r="S25">
            <v>0</v>
          </cell>
          <cell r="T25">
            <v>2500</v>
          </cell>
          <cell r="U25">
            <v>10000</v>
          </cell>
          <cell r="V25" t="str">
            <v>SDN BELITUNG SELATAN 1</v>
          </cell>
          <cell r="W25" t="str">
            <v>XXX</v>
          </cell>
          <cell r="X25" t="str">
            <v>XXX</v>
          </cell>
          <cell r="Y25" t="str">
            <v>XXX</v>
          </cell>
          <cell r="Z25" t="str">
            <v>B - 07</v>
          </cell>
          <cell r="AA25" t="str">
            <v>7861767668130082</v>
          </cell>
          <cell r="AC25">
            <v>11500</v>
          </cell>
          <cell r="AD25">
            <v>-9000</v>
          </cell>
        </row>
        <row r="26">
          <cell r="A26" t="str">
            <v>199401152022212005</v>
          </cell>
          <cell r="B26" t="str">
            <v>XXX</v>
          </cell>
          <cell r="C26" t="str">
            <v>XXX</v>
          </cell>
          <cell r="D26" t="str">
            <v>XXX</v>
          </cell>
          <cell r="E26" t="str">
            <v>XXX</v>
          </cell>
          <cell r="F26" t="str">
            <v>XXX</v>
          </cell>
          <cell r="G26" t="str">
            <v>XXX</v>
          </cell>
          <cell r="H26" t="str">
            <v>XXX</v>
          </cell>
          <cell r="I26">
            <v>0</v>
          </cell>
          <cell r="J26">
            <v>0</v>
          </cell>
          <cell r="K26" t="str">
            <v>XXX</v>
          </cell>
          <cell r="M26">
            <v>250000</v>
          </cell>
          <cell r="N26">
            <v>250000</v>
          </cell>
          <cell r="O26">
            <v>250000</v>
          </cell>
          <cell r="P26">
            <v>2500</v>
          </cell>
          <cell r="Q26">
            <v>10000</v>
          </cell>
          <cell r="R26">
            <v>0</v>
          </cell>
          <cell r="S26">
            <v>0</v>
          </cell>
          <cell r="T26">
            <v>2500</v>
          </cell>
          <cell r="U26">
            <v>10000</v>
          </cell>
          <cell r="V26" t="str">
            <v>SDN BELITUNG SELATAN 1</v>
          </cell>
          <cell r="W26" t="str">
            <v>XXX</v>
          </cell>
          <cell r="X26" t="str">
            <v>XXX</v>
          </cell>
          <cell r="Y26" t="str">
            <v>XXX</v>
          </cell>
          <cell r="Z26" t="str">
            <v>B - 07</v>
          </cell>
          <cell r="AA26" t="str">
            <v>9447772673130002</v>
          </cell>
          <cell r="AC26">
            <v>11500</v>
          </cell>
          <cell r="AD26">
            <v>-9000</v>
          </cell>
        </row>
        <row r="27">
          <cell r="A27" t="str">
            <v>199507312022212009</v>
          </cell>
          <cell r="B27" t="str">
            <v>XXX</v>
          </cell>
          <cell r="C27" t="str">
            <v>XXX</v>
          </cell>
          <cell r="D27" t="str">
            <v>XXX</v>
          </cell>
          <cell r="E27" t="str">
            <v>XXX</v>
          </cell>
          <cell r="F27" t="str">
            <v>XXX</v>
          </cell>
          <cell r="G27" t="str">
            <v>XXX</v>
          </cell>
          <cell r="H27" t="str">
            <v>XXX</v>
          </cell>
          <cell r="I27">
            <v>0</v>
          </cell>
          <cell r="J27">
            <v>0</v>
          </cell>
          <cell r="K27" t="str">
            <v>XXX</v>
          </cell>
          <cell r="L27">
            <v>2966500</v>
          </cell>
          <cell r="N27">
            <v>2966500</v>
          </cell>
          <cell r="O27">
            <v>2966500</v>
          </cell>
          <cell r="P27">
            <v>29665</v>
          </cell>
          <cell r="Q27">
            <v>118660</v>
          </cell>
          <cell r="R27">
            <v>0</v>
          </cell>
          <cell r="S27">
            <v>0</v>
          </cell>
          <cell r="T27">
            <v>29665</v>
          </cell>
          <cell r="U27">
            <v>118660</v>
          </cell>
          <cell r="V27" t="str">
            <v>SDN BELITUNG SELATAN 1</v>
          </cell>
          <cell r="W27" t="str">
            <v>XXX</v>
          </cell>
          <cell r="X27" t="str">
            <v>XXX</v>
          </cell>
          <cell r="Y27" t="str">
            <v>XXX</v>
          </cell>
          <cell r="Z27" t="str">
            <v>B - 07</v>
          </cell>
          <cell r="AA27" t="str">
            <v>2063773674130003</v>
          </cell>
          <cell r="AC27">
            <v>33665</v>
          </cell>
          <cell r="AD27">
            <v>-4000</v>
          </cell>
        </row>
        <row r="28">
          <cell r="A28" t="str">
            <v>198406232022212024</v>
          </cell>
          <cell r="B28" t="str">
            <v>XXX</v>
          </cell>
          <cell r="C28" t="str">
            <v>XXX</v>
          </cell>
          <cell r="D28" t="str">
            <v>XXX</v>
          </cell>
          <cell r="E28" t="str">
            <v>XXX</v>
          </cell>
          <cell r="F28" t="str">
            <v>XXX</v>
          </cell>
          <cell r="G28" t="str">
            <v>XXX</v>
          </cell>
          <cell r="H28" t="str">
            <v>XXX</v>
          </cell>
          <cell r="I28">
            <v>0</v>
          </cell>
          <cell r="J28">
            <v>0</v>
          </cell>
          <cell r="K28" t="str">
            <v>XXX</v>
          </cell>
          <cell r="M28">
            <v>250000</v>
          </cell>
          <cell r="N28">
            <v>250000</v>
          </cell>
          <cell r="O28">
            <v>250000</v>
          </cell>
          <cell r="P28">
            <v>2500</v>
          </cell>
          <cell r="Q28">
            <v>10000</v>
          </cell>
          <cell r="R28">
            <v>0</v>
          </cell>
          <cell r="S28">
            <v>0</v>
          </cell>
          <cell r="T28">
            <v>2500</v>
          </cell>
          <cell r="U28">
            <v>10000</v>
          </cell>
          <cell r="V28" t="str">
            <v>SDN BELITUNG SELATAN 2</v>
          </cell>
          <cell r="W28" t="str">
            <v>XXX</v>
          </cell>
          <cell r="X28" t="str">
            <v>XXX</v>
          </cell>
          <cell r="Y28" t="str">
            <v>XXX</v>
          </cell>
          <cell r="Z28" t="str">
            <v>B - 08</v>
          </cell>
          <cell r="AA28" t="str">
            <v>7955762663230202</v>
          </cell>
          <cell r="AC28">
            <v>11500</v>
          </cell>
          <cell r="AD28">
            <v>-9000</v>
          </cell>
        </row>
        <row r="29">
          <cell r="A29" t="str">
            <v>198603102022212018</v>
          </cell>
          <cell r="B29" t="str">
            <v>XXX</v>
          </cell>
          <cell r="C29" t="str">
            <v>XXX</v>
          </cell>
          <cell r="D29" t="str">
            <v>XXX</v>
          </cell>
          <cell r="E29" t="str">
            <v>XXX</v>
          </cell>
          <cell r="F29" t="str">
            <v>XXX</v>
          </cell>
          <cell r="G29" t="str">
            <v>XXX</v>
          </cell>
          <cell r="H29" t="str">
            <v>XXX</v>
          </cell>
          <cell r="I29">
            <v>0</v>
          </cell>
          <cell r="J29">
            <v>0</v>
          </cell>
          <cell r="K29" t="str">
            <v>XXX</v>
          </cell>
          <cell r="M29">
            <v>250000</v>
          </cell>
          <cell r="N29">
            <v>250000</v>
          </cell>
          <cell r="O29">
            <v>250000</v>
          </cell>
          <cell r="P29">
            <v>2500</v>
          </cell>
          <cell r="Q29">
            <v>10000</v>
          </cell>
          <cell r="R29">
            <v>0</v>
          </cell>
          <cell r="S29">
            <v>0</v>
          </cell>
          <cell r="T29">
            <v>2500</v>
          </cell>
          <cell r="U29">
            <v>10000</v>
          </cell>
          <cell r="V29" t="str">
            <v>SDN BELITUNG SELATAN 2</v>
          </cell>
          <cell r="W29" t="str">
            <v>XXX</v>
          </cell>
          <cell r="X29" t="str">
            <v>XXX</v>
          </cell>
          <cell r="Y29" t="str">
            <v>XXX</v>
          </cell>
          <cell r="Z29" t="str">
            <v>B - 08</v>
          </cell>
          <cell r="AA29" t="str">
            <v>9642764665130192</v>
          </cell>
          <cell r="AC29">
            <v>11500</v>
          </cell>
          <cell r="AD29">
            <v>-9000</v>
          </cell>
        </row>
        <row r="30">
          <cell r="A30" t="str">
            <v>199602122022211002</v>
          </cell>
          <cell r="B30" t="str">
            <v>XXX</v>
          </cell>
          <cell r="C30" t="str">
            <v>XXX</v>
          </cell>
          <cell r="D30" t="str">
            <v>XXX</v>
          </cell>
          <cell r="E30" t="str">
            <v>XXX</v>
          </cell>
          <cell r="F30" t="str">
            <v>XXX</v>
          </cell>
          <cell r="G30" t="str">
            <v>XXX</v>
          </cell>
          <cell r="H30" t="str">
            <v>XXX</v>
          </cell>
          <cell r="I30">
            <v>0</v>
          </cell>
          <cell r="J30">
            <v>0</v>
          </cell>
          <cell r="K30" t="str">
            <v>XXX</v>
          </cell>
          <cell r="M30">
            <v>250000</v>
          </cell>
          <cell r="N30">
            <v>250000</v>
          </cell>
          <cell r="O30">
            <v>250000</v>
          </cell>
          <cell r="P30">
            <v>2500</v>
          </cell>
          <cell r="Q30">
            <v>10000</v>
          </cell>
          <cell r="R30">
            <v>0</v>
          </cell>
          <cell r="S30">
            <v>0</v>
          </cell>
          <cell r="T30">
            <v>2500</v>
          </cell>
          <cell r="U30">
            <v>10000</v>
          </cell>
          <cell r="V30" t="str">
            <v>SDN BELITUNG SELATAN 2</v>
          </cell>
          <cell r="W30" t="str">
            <v>XXX</v>
          </cell>
          <cell r="X30" t="str">
            <v>XXX</v>
          </cell>
          <cell r="Y30" t="str">
            <v>XXX</v>
          </cell>
          <cell r="Z30" t="str">
            <v>B - 08</v>
          </cell>
          <cell r="AA30" t="str">
            <v>7544774675130032</v>
          </cell>
          <cell r="AC30">
            <v>11500</v>
          </cell>
          <cell r="AD30">
            <v>-9000</v>
          </cell>
        </row>
        <row r="31">
          <cell r="A31" t="str">
            <v>196612052022212001</v>
          </cell>
          <cell r="B31" t="str">
            <v>XXX</v>
          </cell>
          <cell r="C31" t="str">
            <v>XXX</v>
          </cell>
          <cell r="D31" t="str">
            <v>XXX</v>
          </cell>
          <cell r="E31" t="str">
            <v>XXX</v>
          </cell>
          <cell r="F31" t="str">
            <v>XXX</v>
          </cell>
          <cell r="G31" t="str">
            <v>XXX</v>
          </cell>
          <cell r="H31" t="str">
            <v>XXX</v>
          </cell>
          <cell r="I31">
            <v>0</v>
          </cell>
          <cell r="J31">
            <v>0</v>
          </cell>
          <cell r="K31" t="str">
            <v>XXX</v>
          </cell>
          <cell r="M31">
            <v>250000</v>
          </cell>
          <cell r="N31">
            <v>250000</v>
          </cell>
          <cell r="O31">
            <v>250000</v>
          </cell>
          <cell r="P31">
            <v>2500</v>
          </cell>
          <cell r="Q31">
            <v>10000</v>
          </cell>
          <cell r="R31">
            <v>0</v>
          </cell>
          <cell r="S31">
            <v>0</v>
          </cell>
          <cell r="T31">
            <v>2500</v>
          </cell>
          <cell r="U31">
            <v>10000</v>
          </cell>
          <cell r="V31" t="str">
            <v>SDN BELITUNG SELATAN 4</v>
          </cell>
          <cell r="W31" t="str">
            <v>XXX</v>
          </cell>
          <cell r="X31" t="str">
            <v>XXX</v>
          </cell>
          <cell r="Y31" t="str">
            <v>XXX</v>
          </cell>
          <cell r="Z31" t="str">
            <v>B - 10</v>
          </cell>
          <cell r="AA31" t="str">
            <v>1537744647300063</v>
          </cell>
          <cell r="AC31">
            <v>11500</v>
          </cell>
          <cell r="AD31">
            <v>-9000</v>
          </cell>
        </row>
        <row r="32">
          <cell r="A32" t="str">
            <v>198901272022211002</v>
          </cell>
          <cell r="B32" t="str">
            <v>XXX</v>
          </cell>
          <cell r="C32" t="str">
            <v>XXX</v>
          </cell>
          <cell r="D32" t="str">
            <v>XXX</v>
          </cell>
          <cell r="E32" t="str">
            <v>XXX</v>
          </cell>
          <cell r="F32" t="str">
            <v>XXX</v>
          </cell>
          <cell r="G32" t="str">
            <v>XXX</v>
          </cell>
          <cell r="H32" t="str">
            <v>XXX</v>
          </cell>
          <cell r="I32">
            <v>0</v>
          </cell>
          <cell r="J32">
            <v>0</v>
          </cell>
          <cell r="K32" t="str">
            <v>XXX</v>
          </cell>
          <cell r="M32">
            <v>250000</v>
          </cell>
          <cell r="N32">
            <v>250000</v>
          </cell>
          <cell r="O32">
            <v>250000</v>
          </cell>
          <cell r="P32">
            <v>2500</v>
          </cell>
          <cell r="Q32">
            <v>10000</v>
          </cell>
          <cell r="R32">
            <v>0</v>
          </cell>
          <cell r="S32">
            <v>0</v>
          </cell>
          <cell r="T32">
            <v>2500</v>
          </cell>
          <cell r="U32">
            <v>10000</v>
          </cell>
          <cell r="V32" t="str">
            <v>SDN BELITUNG SELATAN 4</v>
          </cell>
          <cell r="W32" t="str">
            <v>XXX</v>
          </cell>
          <cell r="X32" t="str">
            <v>XXX</v>
          </cell>
          <cell r="Y32" t="str">
            <v>XXX</v>
          </cell>
          <cell r="Z32" t="str">
            <v>B - 10</v>
          </cell>
          <cell r="AA32" t="str">
            <v>8459767668130172</v>
          </cell>
          <cell r="AC32">
            <v>11500</v>
          </cell>
          <cell r="AD32">
            <v>-9000</v>
          </cell>
        </row>
        <row r="33">
          <cell r="A33" t="str">
            <v>199708212022211001</v>
          </cell>
          <cell r="B33" t="str">
            <v>XXX</v>
          </cell>
          <cell r="C33" t="str">
            <v>XXX</v>
          </cell>
          <cell r="D33" t="str">
            <v>XXX</v>
          </cell>
          <cell r="E33" t="str">
            <v>XXX</v>
          </cell>
          <cell r="F33" t="str">
            <v>XXX</v>
          </cell>
          <cell r="G33" t="str">
            <v>XXX</v>
          </cell>
          <cell r="H33" t="str">
            <v>XXX</v>
          </cell>
          <cell r="I33">
            <v>0</v>
          </cell>
          <cell r="J33">
            <v>0</v>
          </cell>
          <cell r="K33" t="str">
            <v>XXX</v>
          </cell>
          <cell r="M33">
            <v>250000</v>
          </cell>
          <cell r="N33">
            <v>250000</v>
          </cell>
          <cell r="O33">
            <v>250000</v>
          </cell>
          <cell r="P33">
            <v>2500</v>
          </cell>
          <cell r="Q33">
            <v>10000</v>
          </cell>
          <cell r="R33">
            <v>0</v>
          </cell>
          <cell r="S33">
            <v>0</v>
          </cell>
          <cell r="T33">
            <v>2500</v>
          </cell>
          <cell r="U33">
            <v>10000</v>
          </cell>
          <cell r="V33" t="str">
            <v>SDN BELITUNG SELATAN 4</v>
          </cell>
          <cell r="W33" t="str">
            <v>XXX</v>
          </cell>
          <cell r="X33" t="str">
            <v>XXX</v>
          </cell>
          <cell r="Y33" t="str">
            <v>XXX</v>
          </cell>
          <cell r="Z33" t="str">
            <v>B - 10</v>
          </cell>
          <cell r="AA33" t="str">
            <v>9153775676130013</v>
          </cell>
          <cell r="AC33">
            <v>11500</v>
          </cell>
          <cell r="AD33">
            <v>-9000</v>
          </cell>
        </row>
        <row r="34">
          <cell r="A34" t="str">
            <v>198808142022212004</v>
          </cell>
          <cell r="B34" t="str">
            <v>XXX</v>
          </cell>
          <cell r="C34" t="str">
            <v>XXX</v>
          </cell>
          <cell r="D34" t="str">
            <v>XXX</v>
          </cell>
          <cell r="E34" t="str">
            <v>XXX</v>
          </cell>
          <cell r="F34" t="str">
            <v>XXX</v>
          </cell>
          <cell r="G34" t="str">
            <v>XXX</v>
          </cell>
          <cell r="H34" t="str">
            <v>XXX</v>
          </cell>
          <cell r="I34">
            <v>0</v>
          </cell>
          <cell r="J34">
            <v>0</v>
          </cell>
          <cell r="K34" t="str">
            <v>XXX</v>
          </cell>
          <cell r="M34">
            <v>250000</v>
          </cell>
          <cell r="N34">
            <v>250000</v>
          </cell>
          <cell r="O34">
            <v>250000</v>
          </cell>
          <cell r="P34">
            <v>2500</v>
          </cell>
          <cell r="Q34">
            <v>10000</v>
          </cell>
          <cell r="R34">
            <v>0</v>
          </cell>
          <cell r="S34">
            <v>0</v>
          </cell>
          <cell r="T34">
            <v>2500</v>
          </cell>
          <cell r="U34">
            <v>10000</v>
          </cell>
          <cell r="V34" t="str">
            <v>SDN BELITUNG SELATAN 5</v>
          </cell>
          <cell r="W34" t="str">
            <v>XXX</v>
          </cell>
          <cell r="X34" t="str">
            <v>XXX</v>
          </cell>
          <cell r="Y34" t="str">
            <v>XXX</v>
          </cell>
          <cell r="Z34" t="str">
            <v>B - 11</v>
          </cell>
          <cell r="AA34" t="str">
            <v>2146766667130173</v>
          </cell>
          <cell r="AC34">
            <v>11500</v>
          </cell>
          <cell r="AD34">
            <v>-9000</v>
          </cell>
        </row>
        <row r="35">
          <cell r="A35" t="str">
            <v>198904242022211003</v>
          </cell>
          <cell r="B35" t="str">
            <v>XXX</v>
          </cell>
          <cell r="C35" t="str">
            <v>XXX</v>
          </cell>
          <cell r="D35" t="str">
            <v>XXX</v>
          </cell>
          <cell r="E35" t="str">
            <v>XXX</v>
          </cell>
          <cell r="F35" t="str">
            <v>XXX</v>
          </cell>
          <cell r="G35" t="str">
            <v>XXX</v>
          </cell>
          <cell r="H35" t="str">
            <v>XXX</v>
          </cell>
          <cell r="I35">
            <v>0</v>
          </cell>
          <cell r="J35">
            <v>0</v>
          </cell>
          <cell r="K35" t="str">
            <v>XXX</v>
          </cell>
          <cell r="M35">
            <v>250000</v>
          </cell>
          <cell r="N35">
            <v>250000</v>
          </cell>
          <cell r="O35">
            <v>250000</v>
          </cell>
          <cell r="P35">
            <v>2500</v>
          </cell>
          <cell r="Q35">
            <v>10000</v>
          </cell>
          <cell r="R35">
            <v>0</v>
          </cell>
          <cell r="S35">
            <v>0</v>
          </cell>
          <cell r="T35">
            <v>2500</v>
          </cell>
          <cell r="U35">
            <v>10000</v>
          </cell>
          <cell r="V35" t="str">
            <v>SDN BELITUNG SELATAN 5</v>
          </cell>
          <cell r="W35" t="str">
            <v>XXX</v>
          </cell>
          <cell r="X35" t="str">
            <v>XXX</v>
          </cell>
          <cell r="Y35" t="str">
            <v>XXX</v>
          </cell>
          <cell r="Z35" t="str">
            <v>B - 11</v>
          </cell>
          <cell r="AA35" t="str">
            <v>2756767668200012</v>
          </cell>
          <cell r="AC35">
            <v>11500</v>
          </cell>
          <cell r="AD35">
            <v>-9000</v>
          </cell>
        </row>
        <row r="36">
          <cell r="A36" t="str">
            <v>199603152022212007</v>
          </cell>
          <cell r="B36" t="str">
            <v>XXX</v>
          </cell>
          <cell r="C36" t="str">
            <v>XXX</v>
          </cell>
          <cell r="D36" t="str">
            <v>XXX</v>
          </cell>
          <cell r="E36" t="str">
            <v>XXX</v>
          </cell>
          <cell r="F36" t="str">
            <v>XXX</v>
          </cell>
          <cell r="G36" t="str">
            <v>XXX</v>
          </cell>
          <cell r="H36" t="str">
            <v>XXX</v>
          </cell>
          <cell r="I36">
            <v>0</v>
          </cell>
          <cell r="J36">
            <v>0</v>
          </cell>
          <cell r="K36" t="str">
            <v>XXX</v>
          </cell>
          <cell r="M36">
            <v>250000</v>
          </cell>
          <cell r="N36">
            <v>250000</v>
          </cell>
          <cell r="O36">
            <v>250000</v>
          </cell>
          <cell r="P36">
            <v>2500</v>
          </cell>
          <cell r="Q36">
            <v>10000</v>
          </cell>
          <cell r="R36">
            <v>0</v>
          </cell>
          <cell r="S36">
            <v>0</v>
          </cell>
          <cell r="T36">
            <v>2500</v>
          </cell>
          <cell r="U36">
            <v>10000</v>
          </cell>
          <cell r="V36" t="str">
            <v>SDN BELITUNG SELATAN 5</v>
          </cell>
          <cell r="W36" t="str">
            <v>XXX</v>
          </cell>
          <cell r="X36" t="str">
            <v>XXX</v>
          </cell>
          <cell r="Y36" t="str">
            <v>XXX</v>
          </cell>
          <cell r="Z36" t="str">
            <v>B - 11</v>
          </cell>
          <cell r="AA36" t="str">
            <v>4647774675230082</v>
          </cell>
          <cell r="AC36">
            <v>11500</v>
          </cell>
          <cell r="AD36">
            <v>-9000</v>
          </cell>
        </row>
        <row r="37">
          <cell r="A37" t="str">
            <v>199610082022212004</v>
          </cell>
          <cell r="B37" t="str">
            <v>XXX</v>
          </cell>
          <cell r="C37" t="str">
            <v>XXX</v>
          </cell>
          <cell r="D37" t="str">
            <v>XXX</v>
          </cell>
          <cell r="E37" t="str">
            <v>XXX</v>
          </cell>
          <cell r="F37" t="str">
            <v>XXX</v>
          </cell>
          <cell r="G37" t="str">
            <v>XXX</v>
          </cell>
          <cell r="H37" t="str">
            <v>XXX</v>
          </cell>
          <cell r="I37">
            <v>0</v>
          </cell>
          <cell r="J37">
            <v>0</v>
          </cell>
          <cell r="K37" t="str">
            <v>XXX</v>
          </cell>
          <cell r="M37">
            <v>250000</v>
          </cell>
          <cell r="N37">
            <v>250000</v>
          </cell>
          <cell r="O37">
            <v>250000</v>
          </cell>
          <cell r="P37">
            <v>2500</v>
          </cell>
          <cell r="Q37">
            <v>10000</v>
          </cell>
          <cell r="R37">
            <v>0</v>
          </cell>
          <cell r="S37">
            <v>0</v>
          </cell>
          <cell r="T37">
            <v>2500</v>
          </cell>
          <cell r="U37">
            <v>10000</v>
          </cell>
          <cell r="V37" t="str">
            <v>SDN BELITUNG SELATAN 5</v>
          </cell>
          <cell r="W37" t="str">
            <v>XXX</v>
          </cell>
          <cell r="X37" t="str">
            <v>XXX</v>
          </cell>
          <cell r="Y37" t="str">
            <v>XXX</v>
          </cell>
          <cell r="Z37" t="str">
            <v>B - 11</v>
          </cell>
          <cell r="AA37" t="str">
            <v>6340774675230033</v>
          </cell>
          <cell r="AC37">
            <v>11500</v>
          </cell>
          <cell r="AD37">
            <v>-9000</v>
          </cell>
        </row>
        <row r="38">
          <cell r="A38" t="str">
            <v>199805182022212001</v>
          </cell>
          <cell r="B38" t="str">
            <v>XXX</v>
          </cell>
          <cell r="C38" t="str">
            <v>XXX</v>
          </cell>
          <cell r="D38" t="str">
            <v>XXX</v>
          </cell>
          <cell r="E38" t="str">
            <v>XXX</v>
          </cell>
          <cell r="F38" t="str">
            <v>XXX</v>
          </cell>
          <cell r="G38" t="str">
            <v>XXX</v>
          </cell>
          <cell r="H38" t="str">
            <v>XXX</v>
          </cell>
          <cell r="I38">
            <v>0</v>
          </cell>
          <cell r="J38">
            <v>0</v>
          </cell>
          <cell r="K38" t="str">
            <v>XXX</v>
          </cell>
          <cell r="M38">
            <v>250000</v>
          </cell>
          <cell r="N38">
            <v>250000</v>
          </cell>
          <cell r="O38">
            <v>250000</v>
          </cell>
          <cell r="P38">
            <v>2500</v>
          </cell>
          <cell r="Q38">
            <v>10000</v>
          </cell>
          <cell r="R38">
            <v>0</v>
          </cell>
          <cell r="S38">
            <v>0</v>
          </cell>
          <cell r="T38">
            <v>2500</v>
          </cell>
          <cell r="U38">
            <v>10000</v>
          </cell>
          <cell r="V38" t="str">
            <v>SDN BELITUNG SELATAN 5</v>
          </cell>
          <cell r="W38" t="str">
            <v>XXX</v>
          </cell>
          <cell r="X38" t="str">
            <v>XXX</v>
          </cell>
          <cell r="Y38" t="str">
            <v>XXX</v>
          </cell>
          <cell r="Z38" t="str">
            <v>B - 11</v>
          </cell>
          <cell r="AA38" t="str">
            <v>9850776677230012</v>
          </cell>
          <cell r="AC38">
            <v>11500</v>
          </cell>
          <cell r="AD38">
            <v>-9000</v>
          </cell>
        </row>
        <row r="39">
          <cell r="A39" t="str">
            <v>198008162022212008</v>
          </cell>
          <cell r="B39" t="str">
            <v>XXX</v>
          </cell>
          <cell r="C39" t="str">
            <v>XXX</v>
          </cell>
          <cell r="D39" t="str">
            <v>XXX</v>
          </cell>
          <cell r="E39" t="str">
            <v>XXX</v>
          </cell>
          <cell r="F39" t="str">
            <v>XXX</v>
          </cell>
          <cell r="G39" t="str">
            <v>XXX</v>
          </cell>
          <cell r="H39" t="str">
            <v>XXX</v>
          </cell>
          <cell r="I39">
            <v>0</v>
          </cell>
          <cell r="J39">
            <v>0</v>
          </cell>
          <cell r="K39" t="str">
            <v>XXX</v>
          </cell>
          <cell r="M39">
            <v>250000</v>
          </cell>
          <cell r="N39">
            <v>250000</v>
          </cell>
          <cell r="O39">
            <v>250000</v>
          </cell>
          <cell r="P39">
            <v>2500</v>
          </cell>
          <cell r="Q39">
            <v>10000</v>
          </cell>
          <cell r="R39">
            <v>0</v>
          </cell>
          <cell r="S39">
            <v>0</v>
          </cell>
          <cell r="T39">
            <v>2500</v>
          </cell>
          <cell r="U39">
            <v>10000</v>
          </cell>
          <cell r="V39" t="str">
            <v>SDN BELITUNG SELATAN 7</v>
          </cell>
          <cell r="W39" t="str">
            <v>XXX</v>
          </cell>
          <cell r="X39" t="str">
            <v>XXX</v>
          </cell>
          <cell r="Y39" t="str">
            <v>XXX</v>
          </cell>
          <cell r="Z39" t="str">
            <v>B - 13</v>
          </cell>
          <cell r="AA39" t="str">
            <v>7140758659130143</v>
          </cell>
          <cell r="AC39">
            <v>11500</v>
          </cell>
          <cell r="AD39">
            <v>-9000</v>
          </cell>
        </row>
        <row r="40">
          <cell r="A40" t="str">
            <v>198111112022211008</v>
          </cell>
          <cell r="B40" t="str">
            <v>XXX</v>
          </cell>
          <cell r="C40" t="str">
            <v>XXX</v>
          </cell>
          <cell r="D40" t="str">
            <v>XXX</v>
          </cell>
          <cell r="E40" t="str">
            <v>XXX</v>
          </cell>
          <cell r="F40" t="str">
            <v>XXX</v>
          </cell>
          <cell r="G40" t="str">
            <v>XXX</v>
          </cell>
          <cell r="H40" t="str">
            <v>XXX</v>
          </cell>
          <cell r="I40">
            <v>0</v>
          </cell>
          <cell r="J40">
            <v>0</v>
          </cell>
          <cell r="K40" t="str">
            <v>XXX</v>
          </cell>
          <cell r="L40">
            <v>2966500</v>
          </cell>
          <cell r="N40">
            <v>2966500</v>
          </cell>
          <cell r="O40">
            <v>2966500</v>
          </cell>
          <cell r="P40">
            <v>29665</v>
          </cell>
          <cell r="Q40">
            <v>118660</v>
          </cell>
          <cell r="R40">
            <v>0</v>
          </cell>
          <cell r="S40">
            <v>0</v>
          </cell>
          <cell r="T40">
            <v>29665</v>
          </cell>
          <cell r="U40">
            <v>118660</v>
          </cell>
          <cell r="V40" t="str">
            <v>SDN BELITUNG SELATAN 7</v>
          </cell>
          <cell r="W40" t="str">
            <v>XXX</v>
          </cell>
          <cell r="X40" t="str">
            <v>XXX</v>
          </cell>
          <cell r="Y40" t="str">
            <v>XXX</v>
          </cell>
          <cell r="Z40" t="str">
            <v>B - 13</v>
          </cell>
          <cell r="AA40" t="str">
            <v>3443759661200003</v>
          </cell>
          <cell r="AC40">
            <v>33665</v>
          </cell>
          <cell r="AD40">
            <v>-4000</v>
          </cell>
        </row>
        <row r="41">
          <cell r="A41" t="str">
            <v>198308122022212012</v>
          </cell>
          <cell r="B41" t="str">
            <v>XXX</v>
          </cell>
          <cell r="C41" t="str">
            <v>XXX</v>
          </cell>
          <cell r="D41" t="str">
            <v>XXX</v>
          </cell>
          <cell r="E41" t="str">
            <v>XXX</v>
          </cell>
          <cell r="F41" t="str">
            <v>XXX</v>
          </cell>
          <cell r="G41" t="str">
            <v>XXX</v>
          </cell>
          <cell r="H41" t="str">
            <v>XXX</v>
          </cell>
          <cell r="I41">
            <v>0</v>
          </cell>
          <cell r="J41">
            <v>0</v>
          </cell>
          <cell r="K41" t="str">
            <v>XXX</v>
          </cell>
          <cell r="M41">
            <v>250000</v>
          </cell>
          <cell r="N41">
            <v>250000</v>
          </cell>
          <cell r="O41">
            <v>250000</v>
          </cell>
          <cell r="P41">
            <v>2500</v>
          </cell>
          <cell r="Q41">
            <v>10000</v>
          </cell>
          <cell r="R41">
            <v>0</v>
          </cell>
          <cell r="S41">
            <v>0</v>
          </cell>
          <cell r="T41">
            <v>2500</v>
          </cell>
          <cell r="U41">
            <v>10000</v>
          </cell>
          <cell r="V41" t="str">
            <v>SDN BELITUNG SELATAN 7</v>
          </cell>
          <cell r="W41" t="str">
            <v>XXX</v>
          </cell>
          <cell r="X41" t="str">
            <v>XXX</v>
          </cell>
          <cell r="Y41" t="str">
            <v>XXX</v>
          </cell>
          <cell r="Z41" t="str">
            <v>B - 13</v>
          </cell>
          <cell r="AA41" t="str">
            <v>9144761663300053</v>
          </cell>
          <cell r="AC41">
            <v>11500</v>
          </cell>
          <cell r="AD41">
            <v>-9000</v>
          </cell>
        </row>
        <row r="42">
          <cell r="A42" t="str">
            <v>198411272022212012</v>
          </cell>
          <cell r="B42" t="str">
            <v>XXX</v>
          </cell>
          <cell r="C42" t="str">
            <v>XXX</v>
          </cell>
          <cell r="D42" t="str">
            <v>XXX</v>
          </cell>
          <cell r="E42" t="str">
            <v>XXX</v>
          </cell>
          <cell r="F42" t="str">
            <v>XXX</v>
          </cell>
          <cell r="G42" t="str">
            <v>XXX</v>
          </cell>
          <cell r="H42" t="str">
            <v>XXX</v>
          </cell>
          <cell r="I42">
            <v>0</v>
          </cell>
          <cell r="J42">
            <v>0</v>
          </cell>
          <cell r="K42" t="str">
            <v>XXX</v>
          </cell>
          <cell r="M42">
            <v>250000</v>
          </cell>
          <cell r="N42">
            <v>250000</v>
          </cell>
          <cell r="O42">
            <v>250000</v>
          </cell>
          <cell r="P42">
            <v>2500</v>
          </cell>
          <cell r="Q42">
            <v>10000</v>
          </cell>
          <cell r="R42">
            <v>0</v>
          </cell>
          <cell r="S42">
            <v>0</v>
          </cell>
          <cell r="T42">
            <v>2500</v>
          </cell>
          <cell r="U42">
            <v>10000</v>
          </cell>
          <cell r="V42" t="str">
            <v>SDN BELITUNG SELATAN 7</v>
          </cell>
          <cell r="W42" t="str">
            <v>XXX</v>
          </cell>
          <cell r="X42" t="str">
            <v>XXX</v>
          </cell>
          <cell r="Y42" t="str">
            <v>XXX</v>
          </cell>
          <cell r="Z42" t="str">
            <v>B - 13</v>
          </cell>
          <cell r="AA42" t="str">
            <v>9459762663130143</v>
          </cell>
          <cell r="AC42">
            <v>11500</v>
          </cell>
          <cell r="AD42">
            <v>-9000</v>
          </cell>
        </row>
        <row r="43">
          <cell r="A43" t="str">
            <v>199011132022212005</v>
          </cell>
          <cell r="B43" t="str">
            <v>XXX</v>
          </cell>
          <cell r="C43" t="str">
            <v>XXX</v>
          </cell>
          <cell r="D43" t="str">
            <v>XXX</v>
          </cell>
          <cell r="E43" t="str">
            <v>XXX</v>
          </cell>
          <cell r="F43" t="str">
            <v>XXX</v>
          </cell>
          <cell r="G43" t="str">
            <v>XXX</v>
          </cell>
          <cell r="H43" t="str">
            <v>XXX</v>
          </cell>
          <cell r="I43">
            <v>0</v>
          </cell>
          <cell r="J43">
            <v>0</v>
          </cell>
          <cell r="K43" t="str">
            <v>XXX</v>
          </cell>
          <cell r="M43">
            <v>250000</v>
          </cell>
          <cell r="N43">
            <v>250000</v>
          </cell>
          <cell r="O43">
            <v>250000</v>
          </cell>
          <cell r="P43">
            <v>2500</v>
          </cell>
          <cell r="Q43">
            <v>10000</v>
          </cell>
          <cell r="R43">
            <v>0</v>
          </cell>
          <cell r="S43">
            <v>0</v>
          </cell>
          <cell r="T43">
            <v>2500</v>
          </cell>
          <cell r="U43">
            <v>10000</v>
          </cell>
          <cell r="V43" t="str">
            <v>SDN BELITUNG SELATAN 7</v>
          </cell>
          <cell r="W43" t="str">
            <v>XXX</v>
          </cell>
          <cell r="X43" t="str">
            <v>XXX</v>
          </cell>
          <cell r="Y43" t="str">
            <v>XXX</v>
          </cell>
          <cell r="Z43" t="str">
            <v>B - 13</v>
          </cell>
          <cell r="AA43" t="str">
            <v>1445768669130063</v>
          </cell>
          <cell r="AC43">
            <v>11500</v>
          </cell>
          <cell r="AD43">
            <v>-9000</v>
          </cell>
        </row>
        <row r="44">
          <cell r="A44" t="str">
            <v>196606262022212001</v>
          </cell>
          <cell r="B44" t="str">
            <v>XXX</v>
          </cell>
          <cell r="C44" t="str">
            <v>XXX</v>
          </cell>
          <cell r="D44" t="str">
            <v>XXX</v>
          </cell>
          <cell r="E44" t="str">
            <v>XXX</v>
          </cell>
          <cell r="F44" t="str">
            <v>XXX</v>
          </cell>
          <cell r="G44" t="str">
            <v>XXX</v>
          </cell>
          <cell r="H44" t="str">
            <v>XXX</v>
          </cell>
          <cell r="I44">
            <v>0</v>
          </cell>
          <cell r="J44">
            <v>0</v>
          </cell>
          <cell r="K44" t="str">
            <v>XXX</v>
          </cell>
          <cell r="M44">
            <v>250000</v>
          </cell>
          <cell r="N44">
            <v>250000</v>
          </cell>
          <cell r="O44">
            <v>250000</v>
          </cell>
          <cell r="P44">
            <v>2500</v>
          </cell>
          <cell r="Q44">
            <v>10000</v>
          </cell>
          <cell r="R44">
            <v>0</v>
          </cell>
          <cell r="S44">
            <v>0</v>
          </cell>
          <cell r="T44">
            <v>2500</v>
          </cell>
          <cell r="U44">
            <v>10000</v>
          </cell>
          <cell r="V44" t="str">
            <v>SDN BELITUNG SELATAN 9</v>
          </cell>
          <cell r="W44" t="str">
            <v>XXX</v>
          </cell>
          <cell r="X44" t="str">
            <v>XXX</v>
          </cell>
          <cell r="Y44" t="str">
            <v>XXX</v>
          </cell>
          <cell r="Z44" t="str">
            <v>B - 15</v>
          </cell>
          <cell r="AA44" t="str">
            <v>0958744645230132</v>
          </cell>
          <cell r="AC44">
            <v>11500</v>
          </cell>
          <cell r="AD44">
            <v>-9000</v>
          </cell>
        </row>
        <row r="45">
          <cell r="A45" t="str">
            <v>199102102022211002</v>
          </cell>
          <cell r="B45" t="str">
            <v>XXX</v>
          </cell>
          <cell r="C45" t="str">
            <v>XXX</v>
          </cell>
          <cell r="D45" t="str">
            <v>XXX</v>
          </cell>
          <cell r="E45" t="str">
            <v>XXX</v>
          </cell>
          <cell r="F45" t="str">
            <v>XXX</v>
          </cell>
          <cell r="G45" t="str">
            <v>XXX</v>
          </cell>
          <cell r="H45" t="str">
            <v>XXX</v>
          </cell>
          <cell r="I45">
            <v>0</v>
          </cell>
          <cell r="J45">
            <v>0</v>
          </cell>
          <cell r="K45" t="str">
            <v>XXX</v>
          </cell>
          <cell r="M45">
            <v>250000</v>
          </cell>
          <cell r="N45">
            <v>250000</v>
          </cell>
          <cell r="O45">
            <v>250000</v>
          </cell>
          <cell r="P45">
            <v>2500</v>
          </cell>
          <cell r="Q45">
            <v>10000</v>
          </cell>
          <cell r="R45">
            <v>0</v>
          </cell>
          <cell r="S45">
            <v>0</v>
          </cell>
          <cell r="T45">
            <v>2500</v>
          </cell>
          <cell r="U45">
            <v>10000</v>
          </cell>
          <cell r="V45" t="str">
            <v>SDN BELITUNG SELATAN 9</v>
          </cell>
          <cell r="W45" t="str">
            <v>XXX</v>
          </cell>
          <cell r="X45" t="str">
            <v>XXX</v>
          </cell>
          <cell r="Y45" t="str">
            <v>XXX</v>
          </cell>
          <cell r="Z45" t="str">
            <v>B - 15</v>
          </cell>
          <cell r="AA45" t="str">
            <v>1542769670130192</v>
          </cell>
          <cell r="AC45">
            <v>11500</v>
          </cell>
          <cell r="AD45">
            <v>-9000</v>
          </cell>
        </row>
        <row r="46">
          <cell r="A46" t="str">
            <v>199309192022212006</v>
          </cell>
          <cell r="B46" t="str">
            <v>XXX</v>
          </cell>
          <cell r="C46" t="str">
            <v>XXX</v>
          </cell>
          <cell r="D46" t="str">
            <v>XXX</v>
          </cell>
          <cell r="E46" t="str">
            <v>XXX</v>
          </cell>
          <cell r="F46" t="str">
            <v>XXX</v>
          </cell>
          <cell r="G46" t="str">
            <v>XXX</v>
          </cell>
          <cell r="H46" t="str">
            <v>XXX</v>
          </cell>
          <cell r="I46">
            <v>0</v>
          </cell>
          <cell r="J46">
            <v>0</v>
          </cell>
          <cell r="K46" t="str">
            <v>XXX</v>
          </cell>
          <cell r="M46">
            <v>250000</v>
          </cell>
          <cell r="N46">
            <v>250000</v>
          </cell>
          <cell r="O46">
            <v>250000</v>
          </cell>
          <cell r="P46">
            <v>2500</v>
          </cell>
          <cell r="Q46">
            <v>10000</v>
          </cell>
          <cell r="R46">
            <v>0</v>
          </cell>
          <cell r="S46">
            <v>0</v>
          </cell>
          <cell r="T46">
            <v>2500</v>
          </cell>
          <cell r="U46">
            <v>10000</v>
          </cell>
          <cell r="V46" t="str">
            <v>SDN BELITUNG SELATAN 9</v>
          </cell>
          <cell r="W46" t="str">
            <v>XXX</v>
          </cell>
          <cell r="X46" t="str">
            <v>XXX</v>
          </cell>
          <cell r="Y46" t="str">
            <v>XXX</v>
          </cell>
          <cell r="Z46" t="str">
            <v>B - 15</v>
          </cell>
          <cell r="AA46" t="str">
            <v>9251771672130033</v>
          </cell>
          <cell r="AC46">
            <v>11500</v>
          </cell>
          <cell r="AD46">
            <v>-9000</v>
          </cell>
        </row>
        <row r="47">
          <cell r="A47" t="str">
            <v>199809162022212001</v>
          </cell>
          <cell r="B47" t="str">
            <v>XXX</v>
          </cell>
          <cell r="C47" t="str">
            <v>XXX</v>
          </cell>
          <cell r="D47" t="str">
            <v>XXX</v>
          </cell>
          <cell r="E47" t="str">
            <v>XXX</v>
          </cell>
          <cell r="F47" t="str">
            <v>XXX</v>
          </cell>
          <cell r="G47" t="str">
            <v>XXX</v>
          </cell>
          <cell r="H47" t="str">
            <v>XXX</v>
          </cell>
          <cell r="I47">
            <v>0</v>
          </cell>
          <cell r="J47">
            <v>0</v>
          </cell>
          <cell r="K47" t="str">
            <v>XXX</v>
          </cell>
          <cell r="M47">
            <v>250000</v>
          </cell>
          <cell r="N47">
            <v>250000</v>
          </cell>
          <cell r="O47">
            <v>250000</v>
          </cell>
          <cell r="P47">
            <v>2500</v>
          </cell>
          <cell r="Q47">
            <v>10000</v>
          </cell>
          <cell r="R47">
            <v>0</v>
          </cell>
          <cell r="S47">
            <v>0</v>
          </cell>
          <cell r="T47">
            <v>2500</v>
          </cell>
          <cell r="U47">
            <v>10000</v>
          </cell>
          <cell r="V47" t="str">
            <v>SDN BELITUNG SELATAN 9</v>
          </cell>
          <cell r="W47" t="str">
            <v>XXX</v>
          </cell>
          <cell r="X47" t="str">
            <v>XXX</v>
          </cell>
          <cell r="Y47" t="str">
            <v>XXX</v>
          </cell>
          <cell r="Z47" t="str">
            <v>B - 15</v>
          </cell>
          <cell r="AA47" t="str">
            <v>2248776677230013</v>
          </cell>
          <cell r="AC47">
            <v>11500</v>
          </cell>
          <cell r="AD47">
            <v>-9000</v>
          </cell>
        </row>
        <row r="48">
          <cell r="A48" t="str">
            <v>198310062022212013</v>
          </cell>
          <cell r="B48" t="str">
            <v>XXX</v>
          </cell>
          <cell r="C48" t="str">
            <v>XXX</v>
          </cell>
          <cell r="D48" t="str">
            <v>XXX</v>
          </cell>
          <cell r="E48" t="str">
            <v>XXX</v>
          </cell>
          <cell r="F48" t="str">
            <v>XXX</v>
          </cell>
          <cell r="G48" t="str">
            <v>XXX</v>
          </cell>
          <cell r="H48" t="str">
            <v>XXX</v>
          </cell>
          <cell r="I48">
            <v>0</v>
          </cell>
          <cell r="J48">
            <v>0</v>
          </cell>
          <cell r="K48" t="str">
            <v>XXX</v>
          </cell>
          <cell r="L48">
            <v>2966500</v>
          </cell>
          <cell r="N48">
            <v>2966500</v>
          </cell>
          <cell r="O48">
            <v>2966500</v>
          </cell>
          <cell r="P48">
            <v>29665</v>
          </cell>
          <cell r="Q48">
            <v>118660</v>
          </cell>
          <cell r="R48">
            <v>0</v>
          </cell>
          <cell r="S48">
            <v>0</v>
          </cell>
          <cell r="T48">
            <v>29665</v>
          </cell>
          <cell r="U48">
            <v>118660</v>
          </cell>
          <cell r="V48" t="str">
            <v>SDN BELITUNG UTARA 1</v>
          </cell>
          <cell r="W48" t="str">
            <v>XXX</v>
          </cell>
          <cell r="X48" t="str">
            <v>XXX</v>
          </cell>
          <cell r="Y48" t="str">
            <v>XXX</v>
          </cell>
          <cell r="Z48" t="str">
            <v>B - 16</v>
          </cell>
          <cell r="AA48" t="str">
            <v>0338761662300053</v>
          </cell>
          <cell r="AC48">
            <v>33665</v>
          </cell>
          <cell r="AD48">
            <v>-4000</v>
          </cell>
        </row>
        <row r="49">
          <cell r="A49" t="str">
            <v>199210062022211003</v>
          </cell>
          <cell r="B49" t="str">
            <v>XXX</v>
          </cell>
          <cell r="C49" t="str">
            <v>XXX</v>
          </cell>
          <cell r="D49" t="str">
            <v>XXX</v>
          </cell>
          <cell r="E49" t="str">
            <v>XXX</v>
          </cell>
          <cell r="F49" t="str">
            <v>XXX</v>
          </cell>
          <cell r="G49" t="str">
            <v>XXX</v>
          </cell>
          <cell r="H49" t="str">
            <v>XXX</v>
          </cell>
          <cell r="I49">
            <v>0</v>
          </cell>
          <cell r="J49">
            <v>0</v>
          </cell>
          <cell r="K49" t="str">
            <v>XXX</v>
          </cell>
          <cell r="M49">
            <v>250000</v>
          </cell>
          <cell r="N49">
            <v>250000</v>
          </cell>
          <cell r="O49">
            <v>250000</v>
          </cell>
          <cell r="P49">
            <v>2500</v>
          </cell>
          <cell r="Q49">
            <v>10000</v>
          </cell>
          <cell r="R49">
            <v>0</v>
          </cell>
          <cell r="S49">
            <v>0</v>
          </cell>
          <cell r="T49">
            <v>2500</v>
          </cell>
          <cell r="U49">
            <v>10000</v>
          </cell>
          <cell r="V49" t="str">
            <v>SDN BELITUNG UTARA 1</v>
          </cell>
          <cell r="W49" t="str">
            <v>XXX</v>
          </cell>
          <cell r="X49" t="str">
            <v>XXX</v>
          </cell>
          <cell r="Y49" t="str">
            <v>XXX</v>
          </cell>
          <cell r="Z49" t="str">
            <v>B - 16</v>
          </cell>
          <cell r="AA49" t="str">
            <v>0338770671130203</v>
          </cell>
          <cell r="AC49">
            <v>11500</v>
          </cell>
          <cell r="AD49">
            <v>-9000</v>
          </cell>
        </row>
        <row r="50">
          <cell r="A50" t="str">
            <v>197907042022211005</v>
          </cell>
          <cell r="B50" t="str">
            <v>XXX</v>
          </cell>
          <cell r="C50" t="str">
            <v>XXX</v>
          </cell>
          <cell r="D50" t="str">
            <v>XXX</v>
          </cell>
          <cell r="E50" t="str">
            <v>XXX</v>
          </cell>
          <cell r="F50" t="str">
            <v>XXX</v>
          </cell>
          <cell r="G50" t="str">
            <v>XXX</v>
          </cell>
          <cell r="H50" t="str">
            <v>XXX</v>
          </cell>
          <cell r="I50">
            <v>0</v>
          </cell>
          <cell r="J50">
            <v>0</v>
          </cell>
          <cell r="K50" t="str">
            <v>XXX</v>
          </cell>
          <cell r="L50">
            <v>2966500</v>
          </cell>
          <cell r="N50">
            <v>2966500</v>
          </cell>
          <cell r="O50">
            <v>2966500</v>
          </cell>
          <cell r="P50">
            <v>29665</v>
          </cell>
          <cell r="Q50">
            <v>118660</v>
          </cell>
          <cell r="R50">
            <v>0</v>
          </cell>
          <cell r="S50">
            <v>0</v>
          </cell>
          <cell r="T50">
            <v>29665</v>
          </cell>
          <cell r="U50">
            <v>118660</v>
          </cell>
          <cell r="V50" t="str">
            <v>SDN BELITUNG UTARA 2</v>
          </cell>
          <cell r="W50" t="str">
            <v>XXX</v>
          </cell>
          <cell r="X50" t="str">
            <v>XXX</v>
          </cell>
          <cell r="Y50" t="str">
            <v>XXX</v>
          </cell>
          <cell r="Z50" t="str">
            <v>B - 17</v>
          </cell>
          <cell r="AA50" t="str">
            <v>9036757658130123</v>
          </cell>
          <cell r="AC50">
            <v>33665</v>
          </cell>
          <cell r="AD50">
            <v>-4000</v>
          </cell>
        </row>
        <row r="51">
          <cell r="A51" t="str">
            <v>199202022022212012</v>
          </cell>
          <cell r="B51" t="str">
            <v>XXX</v>
          </cell>
          <cell r="C51" t="str">
            <v>XXX</v>
          </cell>
          <cell r="D51" t="str">
            <v>XXX</v>
          </cell>
          <cell r="E51" t="str">
            <v>XXX</v>
          </cell>
          <cell r="F51" t="str">
            <v>XXX</v>
          </cell>
          <cell r="G51" t="str">
            <v>XXX</v>
          </cell>
          <cell r="H51" t="str">
            <v>XXX</v>
          </cell>
          <cell r="I51">
            <v>0</v>
          </cell>
          <cell r="J51">
            <v>0</v>
          </cell>
          <cell r="K51" t="str">
            <v>XXX</v>
          </cell>
          <cell r="M51">
            <v>250000</v>
          </cell>
          <cell r="N51">
            <v>250000</v>
          </cell>
          <cell r="O51">
            <v>250000</v>
          </cell>
          <cell r="P51">
            <v>2500</v>
          </cell>
          <cell r="Q51">
            <v>10000</v>
          </cell>
          <cell r="R51">
            <v>0</v>
          </cell>
          <cell r="S51">
            <v>0</v>
          </cell>
          <cell r="T51">
            <v>2500</v>
          </cell>
          <cell r="U51">
            <v>10000</v>
          </cell>
          <cell r="V51" t="str">
            <v>SDN BELITUNG UTARA 2</v>
          </cell>
          <cell r="W51" t="str">
            <v>XXX</v>
          </cell>
          <cell r="X51" t="str">
            <v>XXX</v>
          </cell>
          <cell r="Y51" t="str">
            <v>XXX</v>
          </cell>
          <cell r="Z51" t="str">
            <v>B - 17</v>
          </cell>
          <cell r="AA51" t="str">
            <v>1534770671130082</v>
          </cell>
          <cell r="AC51">
            <v>11500</v>
          </cell>
          <cell r="AD51">
            <v>-9000</v>
          </cell>
        </row>
        <row r="52">
          <cell r="A52" t="str">
            <v>199410132022212006</v>
          </cell>
          <cell r="B52" t="str">
            <v>XXX</v>
          </cell>
          <cell r="C52" t="str">
            <v>XXX</v>
          </cell>
          <cell r="D52" t="str">
            <v>XXX</v>
          </cell>
          <cell r="E52" t="str">
            <v>XXX</v>
          </cell>
          <cell r="F52" t="str">
            <v>XXX</v>
          </cell>
          <cell r="G52" t="str">
            <v>XXX</v>
          </cell>
          <cell r="H52" t="str">
            <v>XXX</v>
          </cell>
          <cell r="I52">
            <v>0</v>
          </cell>
          <cell r="J52">
            <v>0</v>
          </cell>
          <cell r="K52" t="str">
            <v>XXX</v>
          </cell>
          <cell r="M52">
            <v>250000</v>
          </cell>
          <cell r="N52">
            <v>250000</v>
          </cell>
          <cell r="O52">
            <v>250000</v>
          </cell>
          <cell r="P52">
            <v>2500</v>
          </cell>
          <cell r="Q52">
            <v>10000</v>
          </cell>
          <cell r="R52">
            <v>0</v>
          </cell>
          <cell r="S52">
            <v>0</v>
          </cell>
          <cell r="T52">
            <v>2500</v>
          </cell>
          <cell r="U52">
            <v>10000</v>
          </cell>
          <cell r="V52" t="str">
            <v>SDN BELITUNG UTARA 2</v>
          </cell>
          <cell r="W52" t="str">
            <v>XXX</v>
          </cell>
          <cell r="X52" t="str">
            <v>XXX</v>
          </cell>
          <cell r="Y52" t="str">
            <v>XXX</v>
          </cell>
          <cell r="Z52" t="str">
            <v>B - 17</v>
          </cell>
          <cell r="AA52" t="str">
            <v>3345772673130013</v>
          </cell>
          <cell r="AC52">
            <v>3240</v>
          </cell>
          <cell r="AD52">
            <v>-740</v>
          </cell>
        </row>
        <row r="53">
          <cell r="A53" t="str">
            <v>199509052022212009</v>
          </cell>
          <cell r="B53" t="str">
            <v>XXX</v>
          </cell>
          <cell r="C53" t="str">
            <v>XXX</v>
          </cell>
          <cell r="D53" t="str">
            <v>XXX</v>
          </cell>
          <cell r="E53" t="str">
            <v>XXX</v>
          </cell>
          <cell r="F53" t="str">
            <v>XXX</v>
          </cell>
          <cell r="G53" t="str">
            <v>XXX</v>
          </cell>
          <cell r="H53" t="str">
            <v>XXX</v>
          </cell>
          <cell r="I53">
            <v>0</v>
          </cell>
          <cell r="J53">
            <v>0</v>
          </cell>
          <cell r="K53" t="str">
            <v>XXX</v>
          </cell>
          <cell r="M53">
            <v>250000</v>
          </cell>
          <cell r="N53">
            <v>250000</v>
          </cell>
          <cell r="O53">
            <v>250000</v>
          </cell>
          <cell r="P53">
            <v>2500</v>
          </cell>
          <cell r="Q53">
            <v>10000</v>
          </cell>
          <cell r="R53">
            <v>0</v>
          </cell>
          <cell r="S53">
            <v>0</v>
          </cell>
          <cell r="T53">
            <v>2500</v>
          </cell>
          <cell r="U53">
            <v>10000</v>
          </cell>
          <cell r="V53" t="str">
            <v>SDN BELITUNG UTARA 3</v>
          </cell>
          <cell r="W53" t="str">
            <v>XXX</v>
          </cell>
          <cell r="X53" t="str">
            <v>XXX</v>
          </cell>
          <cell r="Y53" t="str">
            <v>XXX</v>
          </cell>
          <cell r="Z53" t="str">
            <v>B - 18</v>
          </cell>
          <cell r="AA53" t="str">
            <v>2237773674130043</v>
          </cell>
          <cell r="AC53">
            <v>11500</v>
          </cell>
          <cell r="AD53">
            <v>-9000</v>
          </cell>
        </row>
        <row r="54">
          <cell r="A54" t="str">
            <v>196805112022212002</v>
          </cell>
          <cell r="B54" t="str">
            <v>XXX</v>
          </cell>
          <cell r="C54" t="str">
            <v>XXX</v>
          </cell>
          <cell r="D54" t="str">
            <v>XXX</v>
          </cell>
          <cell r="E54" t="str">
            <v>XXX</v>
          </cell>
          <cell r="F54" t="str">
            <v>XXX</v>
          </cell>
          <cell r="G54" t="str">
            <v>XXX</v>
          </cell>
          <cell r="H54" t="str">
            <v>XXX</v>
          </cell>
          <cell r="I54">
            <v>0</v>
          </cell>
          <cell r="J54">
            <v>0</v>
          </cell>
          <cell r="K54" t="str">
            <v>XXX</v>
          </cell>
          <cell r="L54">
            <v>2966500</v>
          </cell>
          <cell r="N54">
            <v>2966500</v>
          </cell>
          <cell r="O54">
            <v>2966500</v>
          </cell>
          <cell r="P54">
            <v>29665</v>
          </cell>
          <cell r="Q54">
            <v>118660</v>
          </cell>
          <cell r="R54">
            <v>0</v>
          </cell>
          <cell r="S54">
            <v>0</v>
          </cell>
          <cell r="T54">
            <v>29665</v>
          </cell>
          <cell r="U54">
            <v>118660</v>
          </cell>
          <cell r="V54" t="str">
            <v>SDN KUIN CERUCUK 1</v>
          </cell>
          <cell r="W54" t="str">
            <v>XXX</v>
          </cell>
          <cell r="X54" t="str">
            <v>XXX</v>
          </cell>
          <cell r="Y54" t="str">
            <v>XXX</v>
          </cell>
          <cell r="Z54" t="str">
            <v>B - 21</v>
          </cell>
          <cell r="AA54" t="str">
            <v>6843746648300052</v>
          </cell>
          <cell r="AC54">
            <v>33665</v>
          </cell>
          <cell r="AD54">
            <v>-4000</v>
          </cell>
        </row>
        <row r="55">
          <cell r="A55" t="str">
            <v>197403172022212005</v>
          </cell>
          <cell r="B55" t="str">
            <v>XXX</v>
          </cell>
          <cell r="C55" t="str">
            <v>XXX</v>
          </cell>
          <cell r="D55" t="str">
            <v>XXX</v>
          </cell>
          <cell r="E55" t="str">
            <v>XXX</v>
          </cell>
          <cell r="F55" t="str">
            <v>XXX</v>
          </cell>
          <cell r="G55" t="str">
            <v>XXX</v>
          </cell>
          <cell r="H55" t="str">
            <v>XXX</v>
          </cell>
          <cell r="I55">
            <v>0</v>
          </cell>
          <cell r="J55">
            <v>0</v>
          </cell>
          <cell r="K55" t="str">
            <v>XXX</v>
          </cell>
          <cell r="L55">
            <v>2966500</v>
          </cell>
          <cell r="N55">
            <v>2966500</v>
          </cell>
          <cell r="O55">
            <v>2966500</v>
          </cell>
          <cell r="P55">
            <v>29665</v>
          </cell>
          <cell r="Q55">
            <v>118660</v>
          </cell>
          <cell r="R55">
            <v>0</v>
          </cell>
          <cell r="S55">
            <v>0</v>
          </cell>
          <cell r="T55">
            <v>29665</v>
          </cell>
          <cell r="U55">
            <v>118660</v>
          </cell>
          <cell r="V55" t="str">
            <v>SDN KUIN CERUCUK 1</v>
          </cell>
          <cell r="W55" t="str">
            <v>XXX</v>
          </cell>
          <cell r="X55" t="str">
            <v>XXX</v>
          </cell>
          <cell r="Y55" t="str">
            <v>XXX</v>
          </cell>
          <cell r="Z55" t="str">
            <v>B - 21</v>
          </cell>
          <cell r="AA55" t="str">
            <v>6649752653300032</v>
          </cell>
          <cell r="AC55">
            <v>33665</v>
          </cell>
          <cell r="AD55">
            <v>-4000</v>
          </cell>
        </row>
        <row r="56">
          <cell r="A56" t="str">
            <v>197511052022211003</v>
          </cell>
          <cell r="B56" t="str">
            <v>XXX</v>
          </cell>
          <cell r="C56" t="str">
            <v>XXX</v>
          </cell>
          <cell r="D56" t="str">
            <v>XXX</v>
          </cell>
          <cell r="E56" t="str">
            <v>XXX</v>
          </cell>
          <cell r="F56" t="str">
            <v>XXX</v>
          </cell>
          <cell r="G56" t="str">
            <v>XXX</v>
          </cell>
          <cell r="H56" t="str">
            <v>XXX</v>
          </cell>
          <cell r="I56">
            <v>0</v>
          </cell>
          <cell r="J56">
            <v>0</v>
          </cell>
          <cell r="K56" t="str">
            <v>XXX</v>
          </cell>
          <cell r="L56">
            <v>2966500</v>
          </cell>
          <cell r="N56">
            <v>2966500</v>
          </cell>
          <cell r="O56">
            <v>2966500</v>
          </cell>
          <cell r="P56">
            <v>29665</v>
          </cell>
          <cell r="Q56">
            <v>118660</v>
          </cell>
          <cell r="R56">
            <v>0</v>
          </cell>
          <cell r="S56">
            <v>0</v>
          </cell>
          <cell r="T56">
            <v>29665</v>
          </cell>
          <cell r="U56">
            <v>118660</v>
          </cell>
          <cell r="V56" t="str">
            <v>SDN KUIN CERUCUK 1</v>
          </cell>
          <cell r="W56" t="str">
            <v>XXX</v>
          </cell>
          <cell r="X56" t="str">
            <v>XXX</v>
          </cell>
          <cell r="Y56" t="str">
            <v>XXX</v>
          </cell>
          <cell r="Z56" t="str">
            <v>B - 21</v>
          </cell>
          <cell r="AA56" t="str">
            <v>4437753655200013</v>
          </cell>
          <cell r="AC56">
            <v>33665</v>
          </cell>
          <cell r="AD56">
            <v>-4000</v>
          </cell>
        </row>
        <row r="57">
          <cell r="A57" t="str">
            <v>197805082022211004</v>
          </cell>
          <cell r="B57" t="str">
            <v>XXX</v>
          </cell>
          <cell r="C57" t="str">
            <v>XXX</v>
          </cell>
          <cell r="D57" t="str">
            <v>XXX</v>
          </cell>
          <cell r="E57" t="str">
            <v>XXX</v>
          </cell>
          <cell r="F57" t="str">
            <v>XXX</v>
          </cell>
          <cell r="G57" t="str">
            <v>XXX</v>
          </cell>
          <cell r="H57" t="str">
            <v>XXX</v>
          </cell>
          <cell r="I57">
            <v>0</v>
          </cell>
          <cell r="J57">
            <v>0</v>
          </cell>
          <cell r="K57" t="str">
            <v>XXX</v>
          </cell>
          <cell r="L57">
            <v>2966500</v>
          </cell>
          <cell r="N57">
            <v>2966500</v>
          </cell>
          <cell r="O57">
            <v>2966500</v>
          </cell>
          <cell r="P57">
            <v>29665</v>
          </cell>
          <cell r="Q57">
            <v>118660</v>
          </cell>
          <cell r="R57">
            <v>0</v>
          </cell>
          <cell r="S57">
            <v>0</v>
          </cell>
          <cell r="T57">
            <v>29665</v>
          </cell>
          <cell r="U57">
            <v>118660</v>
          </cell>
          <cell r="V57" t="str">
            <v>SDN KUIN CERUCUK 1</v>
          </cell>
          <cell r="W57" t="str">
            <v>XXX</v>
          </cell>
          <cell r="X57" t="str">
            <v>XXX</v>
          </cell>
          <cell r="Y57" t="str">
            <v>XXX</v>
          </cell>
          <cell r="Z57" t="str">
            <v>B - 21</v>
          </cell>
          <cell r="AA57" t="str">
            <v>8840756657200012</v>
          </cell>
          <cell r="AC57">
            <v>33665</v>
          </cell>
          <cell r="AD57">
            <v>-4000</v>
          </cell>
        </row>
        <row r="58">
          <cell r="A58" t="str">
            <v>198402112022212018</v>
          </cell>
          <cell r="B58" t="str">
            <v>XXX</v>
          </cell>
          <cell r="C58" t="str">
            <v>XXX</v>
          </cell>
          <cell r="D58" t="str">
            <v>XXX</v>
          </cell>
          <cell r="E58" t="str">
            <v>XXX</v>
          </cell>
          <cell r="F58" t="str">
            <v>XXX</v>
          </cell>
          <cell r="G58" t="str">
            <v>XXX</v>
          </cell>
          <cell r="H58" t="str">
            <v>XXX</v>
          </cell>
          <cell r="I58">
            <v>0</v>
          </cell>
          <cell r="J58">
            <v>0</v>
          </cell>
          <cell r="K58" t="str">
            <v>XXX</v>
          </cell>
          <cell r="L58">
            <v>2966500</v>
          </cell>
          <cell r="N58">
            <v>2966500</v>
          </cell>
          <cell r="O58">
            <v>2966500</v>
          </cell>
          <cell r="P58">
            <v>29665</v>
          </cell>
          <cell r="Q58">
            <v>118660</v>
          </cell>
          <cell r="R58">
            <v>0</v>
          </cell>
          <cell r="S58">
            <v>0</v>
          </cell>
          <cell r="T58">
            <v>29665</v>
          </cell>
          <cell r="U58">
            <v>118660</v>
          </cell>
          <cell r="V58" t="str">
            <v>SDN KUIN CERUCUK 1</v>
          </cell>
          <cell r="W58" t="str">
            <v>XXX</v>
          </cell>
          <cell r="X58" t="str">
            <v>XXX</v>
          </cell>
          <cell r="Y58" t="str">
            <v>XXX</v>
          </cell>
          <cell r="Z58" t="str">
            <v>B - 21</v>
          </cell>
          <cell r="AA58" t="str">
            <v>3543762663130142</v>
          </cell>
          <cell r="AC58">
            <v>33665</v>
          </cell>
          <cell r="AD58">
            <v>-4000</v>
          </cell>
        </row>
        <row r="59">
          <cell r="A59" t="str">
            <v>198807112022212008</v>
          </cell>
          <cell r="B59" t="str">
            <v>XXX</v>
          </cell>
          <cell r="C59" t="str">
            <v>XXX</v>
          </cell>
          <cell r="D59" t="str">
            <v>XXX</v>
          </cell>
          <cell r="E59" t="str">
            <v>XXX</v>
          </cell>
          <cell r="F59" t="str">
            <v>XXX</v>
          </cell>
          <cell r="G59" t="str">
            <v>XXX</v>
          </cell>
          <cell r="H59" t="str">
            <v>XXX</v>
          </cell>
          <cell r="I59">
            <v>0</v>
          </cell>
          <cell r="J59">
            <v>0</v>
          </cell>
          <cell r="K59" t="str">
            <v>XXX</v>
          </cell>
          <cell r="M59">
            <v>250000</v>
          </cell>
          <cell r="N59">
            <v>250000</v>
          </cell>
          <cell r="O59">
            <v>250000</v>
          </cell>
          <cell r="P59">
            <v>2500</v>
          </cell>
          <cell r="Q59">
            <v>10000</v>
          </cell>
          <cell r="R59">
            <v>0</v>
          </cell>
          <cell r="S59">
            <v>0</v>
          </cell>
          <cell r="T59">
            <v>2500</v>
          </cell>
          <cell r="U59">
            <v>10000</v>
          </cell>
          <cell r="V59" t="str">
            <v>SDN KUIN CERUCUK 1</v>
          </cell>
          <cell r="W59" t="str">
            <v>XXX</v>
          </cell>
          <cell r="X59" t="str">
            <v>XXX</v>
          </cell>
          <cell r="Y59" t="str">
            <v>XXX</v>
          </cell>
          <cell r="Z59" t="str">
            <v>B - 21</v>
          </cell>
          <cell r="AA59" t="str">
            <v>0043766666210013</v>
          </cell>
          <cell r="AC59">
            <v>11500</v>
          </cell>
          <cell r="AD59">
            <v>-9000</v>
          </cell>
        </row>
        <row r="60">
          <cell r="A60" t="str">
            <v>198906042022212008</v>
          </cell>
          <cell r="B60" t="str">
            <v>XXX</v>
          </cell>
          <cell r="C60" t="str">
            <v>XXX</v>
          </cell>
          <cell r="D60" t="str">
            <v>XXX</v>
          </cell>
          <cell r="E60" t="str">
            <v>XXX</v>
          </cell>
          <cell r="F60" t="str">
            <v>XXX</v>
          </cell>
          <cell r="G60" t="str">
            <v>XXX</v>
          </cell>
          <cell r="H60" t="str">
            <v>XXX</v>
          </cell>
          <cell r="I60">
            <v>0</v>
          </cell>
          <cell r="J60">
            <v>0</v>
          </cell>
          <cell r="K60" t="str">
            <v>XXX</v>
          </cell>
          <cell r="M60">
            <v>250000</v>
          </cell>
          <cell r="N60">
            <v>250000</v>
          </cell>
          <cell r="O60">
            <v>250000</v>
          </cell>
          <cell r="P60">
            <v>2500</v>
          </cell>
          <cell r="Q60">
            <v>10000</v>
          </cell>
          <cell r="R60">
            <v>0</v>
          </cell>
          <cell r="S60">
            <v>0</v>
          </cell>
          <cell r="T60">
            <v>2500</v>
          </cell>
          <cell r="U60">
            <v>10000</v>
          </cell>
          <cell r="V60" t="str">
            <v>SDN KUIN CERUCUK 1</v>
          </cell>
          <cell r="W60" t="str">
            <v>XXX</v>
          </cell>
          <cell r="X60" t="str">
            <v>XXX</v>
          </cell>
          <cell r="Y60" t="str">
            <v>XXX</v>
          </cell>
          <cell r="Z60" t="str">
            <v>B - 21</v>
          </cell>
          <cell r="AA60" t="str">
            <v>5936767668130142</v>
          </cell>
          <cell r="AC60">
            <v>11500</v>
          </cell>
          <cell r="AD60">
            <v>-9000</v>
          </cell>
        </row>
        <row r="61">
          <cell r="A61" t="str">
            <v>199109032022212011</v>
          </cell>
          <cell r="B61" t="str">
            <v>XXX</v>
          </cell>
          <cell r="C61" t="str">
            <v>XXX</v>
          </cell>
          <cell r="D61" t="str">
            <v>XXX</v>
          </cell>
          <cell r="E61" t="str">
            <v>XXX</v>
          </cell>
          <cell r="F61" t="str">
            <v>XXX</v>
          </cell>
          <cell r="G61" t="str">
            <v>XXX</v>
          </cell>
          <cell r="H61" t="str">
            <v>XXX</v>
          </cell>
          <cell r="I61">
            <v>0</v>
          </cell>
          <cell r="J61">
            <v>0</v>
          </cell>
          <cell r="K61" t="str">
            <v>XXX</v>
          </cell>
          <cell r="M61">
            <v>250000</v>
          </cell>
          <cell r="N61">
            <v>250000</v>
          </cell>
          <cell r="O61">
            <v>250000</v>
          </cell>
          <cell r="P61">
            <v>2500</v>
          </cell>
          <cell r="Q61">
            <v>10000</v>
          </cell>
          <cell r="R61">
            <v>0</v>
          </cell>
          <cell r="S61">
            <v>0</v>
          </cell>
          <cell r="T61">
            <v>2500</v>
          </cell>
          <cell r="U61">
            <v>10000</v>
          </cell>
          <cell r="V61" t="str">
            <v>SDN KUIN CERUCUK 1</v>
          </cell>
          <cell r="W61" t="str">
            <v>XXX</v>
          </cell>
          <cell r="X61" t="str">
            <v>XXX</v>
          </cell>
          <cell r="Y61" t="str">
            <v>XXX</v>
          </cell>
          <cell r="Z61" t="str">
            <v>B - 21</v>
          </cell>
          <cell r="AA61" t="str">
            <v>2235769670130053</v>
          </cell>
          <cell r="AC61">
            <v>11500</v>
          </cell>
          <cell r="AD61">
            <v>-9000</v>
          </cell>
        </row>
        <row r="62">
          <cell r="A62" t="str">
            <v>199211032022211001</v>
          </cell>
          <cell r="B62" t="str">
            <v>XXX</v>
          </cell>
          <cell r="C62" t="str">
            <v>XXX</v>
          </cell>
          <cell r="D62" t="str">
            <v>XXX</v>
          </cell>
          <cell r="E62" t="str">
            <v>XXX</v>
          </cell>
          <cell r="F62" t="str">
            <v>XXX</v>
          </cell>
          <cell r="G62" t="str">
            <v>XXX</v>
          </cell>
          <cell r="H62" t="str">
            <v>XXX</v>
          </cell>
          <cell r="I62">
            <v>0</v>
          </cell>
          <cell r="J62">
            <v>0</v>
          </cell>
          <cell r="K62" t="str">
            <v>XXX</v>
          </cell>
          <cell r="L62">
            <v>2966500</v>
          </cell>
          <cell r="N62">
            <v>2966500</v>
          </cell>
          <cell r="O62">
            <v>2966500</v>
          </cell>
          <cell r="P62">
            <v>29665</v>
          </cell>
          <cell r="Q62">
            <v>118660</v>
          </cell>
          <cell r="R62">
            <v>0</v>
          </cell>
          <cell r="S62">
            <v>0</v>
          </cell>
          <cell r="T62">
            <v>29665</v>
          </cell>
          <cell r="U62">
            <v>118660</v>
          </cell>
          <cell r="V62" t="str">
            <v>SDN KUIN CERUCUK 1</v>
          </cell>
          <cell r="W62" t="str">
            <v>XXX</v>
          </cell>
          <cell r="X62" t="str">
            <v>XXX</v>
          </cell>
          <cell r="Y62" t="str">
            <v>XXX</v>
          </cell>
          <cell r="Z62" t="str">
            <v>B - 21</v>
          </cell>
          <cell r="AA62" t="str">
            <v>0435770671130043</v>
          </cell>
          <cell r="AC62">
            <v>33665</v>
          </cell>
          <cell r="AD62">
            <v>-4000</v>
          </cell>
        </row>
        <row r="63">
          <cell r="A63" t="str">
            <v>199306022022212008</v>
          </cell>
          <cell r="B63" t="str">
            <v>XXX</v>
          </cell>
          <cell r="C63" t="str">
            <v>XXX</v>
          </cell>
          <cell r="D63" t="str">
            <v>XXX</v>
          </cell>
          <cell r="E63" t="str">
            <v>XXX</v>
          </cell>
          <cell r="F63" t="str">
            <v>XXX</v>
          </cell>
          <cell r="G63" t="str">
            <v>XXX</v>
          </cell>
          <cell r="H63" t="str">
            <v>XXX</v>
          </cell>
          <cell r="I63">
            <v>0</v>
          </cell>
          <cell r="J63">
            <v>0</v>
          </cell>
          <cell r="K63" t="str">
            <v>XXX</v>
          </cell>
          <cell r="M63">
            <v>250000</v>
          </cell>
          <cell r="N63">
            <v>250000</v>
          </cell>
          <cell r="O63">
            <v>250000</v>
          </cell>
          <cell r="P63">
            <v>2500</v>
          </cell>
          <cell r="Q63">
            <v>10000</v>
          </cell>
          <cell r="R63">
            <v>0</v>
          </cell>
          <cell r="S63">
            <v>0</v>
          </cell>
          <cell r="T63">
            <v>2500</v>
          </cell>
          <cell r="U63">
            <v>10000</v>
          </cell>
          <cell r="V63" t="str">
            <v>SDN KUIN CERUCUK 1</v>
          </cell>
          <cell r="W63" t="str">
            <v>XXX</v>
          </cell>
          <cell r="X63" t="str">
            <v>XXX</v>
          </cell>
          <cell r="Y63" t="str">
            <v>XXX</v>
          </cell>
          <cell r="Z63" t="str">
            <v>B - 21</v>
          </cell>
          <cell r="AA63" t="str">
            <v>6934771672230192</v>
          </cell>
          <cell r="AC63">
            <v>11500</v>
          </cell>
          <cell r="AD63">
            <v>-9000</v>
          </cell>
        </row>
        <row r="64">
          <cell r="A64" t="str">
            <v>199403262022211002</v>
          </cell>
          <cell r="B64" t="str">
            <v>XXX</v>
          </cell>
          <cell r="C64" t="str">
            <v>XXX</v>
          </cell>
          <cell r="D64" t="str">
            <v>XXX</v>
          </cell>
          <cell r="E64" t="str">
            <v>XXX</v>
          </cell>
          <cell r="F64" t="str">
            <v>XXX</v>
          </cell>
          <cell r="G64" t="str">
            <v>XXX</v>
          </cell>
          <cell r="H64" t="str">
            <v>XXX</v>
          </cell>
          <cell r="I64">
            <v>0</v>
          </cell>
          <cell r="J64">
            <v>0</v>
          </cell>
          <cell r="K64" t="str">
            <v>XXX</v>
          </cell>
          <cell r="M64">
            <v>250000</v>
          </cell>
          <cell r="N64">
            <v>250000</v>
          </cell>
          <cell r="O64">
            <v>250000</v>
          </cell>
          <cell r="P64">
            <v>2500</v>
          </cell>
          <cell r="Q64">
            <v>10000</v>
          </cell>
          <cell r="R64">
            <v>0</v>
          </cell>
          <cell r="S64">
            <v>0</v>
          </cell>
          <cell r="T64">
            <v>2500</v>
          </cell>
          <cell r="U64">
            <v>10000</v>
          </cell>
          <cell r="V64" t="str">
            <v>SDN KUIN CERUCUK 1</v>
          </cell>
          <cell r="W64" t="str">
            <v>XXX</v>
          </cell>
          <cell r="X64" t="str">
            <v>XXX</v>
          </cell>
          <cell r="Y64" t="str">
            <v>XXX</v>
          </cell>
          <cell r="Z64" t="str">
            <v>B - 21</v>
          </cell>
          <cell r="AA64" t="str">
            <v>6658772673130012</v>
          </cell>
          <cell r="AC64">
            <v>11500</v>
          </cell>
          <cell r="AD64">
            <v>-9000</v>
          </cell>
        </row>
        <row r="65">
          <cell r="A65" t="str">
            <v>199604052022212007</v>
          </cell>
          <cell r="B65" t="str">
            <v>XXX</v>
          </cell>
          <cell r="C65" t="str">
            <v>XXX</v>
          </cell>
          <cell r="D65" t="str">
            <v>XXX</v>
          </cell>
          <cell r="E65" t="str">
            <v>XXX</v>
          </cell>
          <cell r="F65" t="str">
            <v>XXX</v>
          </cell>
          <cell r="G65" t="str">
            <v>XXX</v>
          </cell>
          <cell r="H65" t="str">
            <v>XXX</v>
          </cell>
          <cell r="I65">
            <v>0</v>
          </cell>
          <cell r="J65">
            <v>0</v>
          </cell>
          <cell r="K65" t="str">
            <v>XXX</v>
          </cell>
          <cell r="M65">
            <v>250000</v>
          </cell>
          <cell r="N65">
            <v>250000</v>
          </cell>
          <cell r="O65">
            <v>250000</v>
          </cell>
          <cell r="P65">
            <v>2500</v>
          </cell>
          <cell r="Q65">
            <v>10000</v>
          </cell>
          <cell r="R65">
            <v>0</v>
          </cell>
          <cell r="S65">
            <v>0</v>
          </cell>
          <cell r="T65">
            <v>2500</v>
          </cell>
          <cell r="U65">
            <v>10000</v>
          </cell>
          <cell r="V65" t="str">
            <v>SDN KUIN CERUCUK 1</v>
          </cell>
          <cell r="W65" t="str">
            <v>XXX</v>
          </cell>
          <cell r="X65" t="str">
            <v>XXX</v>
          </cell>
          <cell r="Y65" t="str">
            <v>XXX</v>
          </cell>
          <cell r="Z65" t="str">
            <v>B - 21</v>
          </cell>
          <cell r="AA65" t="str">
            <v>7737774675230102</v>
          </cell>
          <cell r="AC65">
            <v>11500</v>
          </cell>
          <cell r="AD65">
            <v>-9000</v>
          </cell>
        </row>
        <row r="66">
          <cell r="A66" t="str">
            <v>199606062022212005</v>
          </cell>
          <cell r="B66" t="str">
            <v>XXX</v>
          </cell>
          <cell r="C66" t="str">
            <v>XXX</v>
          </cell>
          <cell r="D66" t="str">
            <v>XXX</v>
          </cell>
          <cell r="E66" t="str">
            <v>XXX</v>
          </cell>
          <cell r="F66" t="str">
            <v>XXX</v>
          </cell>
          <cell r="G66" t="str">
            <v>XXX</v>
          </cell>
          <cell r="H66" t="str">
            <v>XXX</v>
          </cell>
          <cell r="I66">
            <v>0</v>
          </cell>
          <cell r="J66">
            <v>0</v>
          </cell>
          <cell r="K66" t="str">
            <v>XXX</v>
          </cell>
          <cell r="M66">
            <v>250000</v>
          </cell>
          <cell r="N66">
            <v>250000</v>
          </cell>
          <cell r="O66">
            <v>250000</v>
          </cell>
          <cell r="P66">
            <v>2500</v>
          </cell>
          <cell r="Q66">
            <v>10000</v>
          </cell>
          <cell r="R66">
            <v>0</v>
          </cell>
          <cell r="S66">
            <v>0</v>
          </cell>
          <cell r="T66">
            <v>2500</v>
          </cell>
          <cell r="U66">
            <v>10000</v>
          </cell>
          <cell r="V66" t="str">
            <v>SDN KUIN CERUCUK 1</v>
          </cell>
          <cell r="W66" t="str">
            <v>XXX</v>
          </cell>
          <cell r="X66" t="str">
            <v>XXX</v>
          </cell>
          <cell r="Y66" t="str">
            <v>XXX</v>
          </cell>
          <cell r="Z66" t="str">
            <v>B - 21</v>
          </cell>
          <cell r="AA66" t="str">
            <v>8938774675230112</v>
          </cell>
          <cell r="AC66">
            <v>11500</v>
          </cell>
          <cell r="AD66">
            <v>-9000</v>
          </cell>
        </row>
        <row r="67">
          <cell r="A67" t="str">
            <v>197707062022212006</v>
          </cell>
          <cell r="B67" t="str">
            <v>XXX</v>
          </cell>
          <cell r="C67" t="str">
            <v>XXX</v>
          </cell>
          <cell r="D67" t="str">
            <v>XXX</v>
          </cell>
          <cell r="E67" t="str">
            <v>XXX</v>
          </cell>
          <cell r="F67" t="str">
            <v>XXX</v>
          </cell>
          <cell r="G67" t="str">
            <v>XXX</v>
          </cell>
          <cell r="H67" t="str">
            <v>XXX</v>
          </cell>
          <cell r="I67">
            <v>0</v>
          </cell>
          <cell r="J67">
            <v>0</v>
          </cell>
          <cell r="K67" t="str">
            <v>XXX</v>
          </cell>
          <cell r="M67">
            <v>250000</v>
          </cell>
          <cell r="N67">
            <v>250000</v>
          </cell>
          <cell r="O67">
            <v>250000</v>
          </cell>
          <cell r="P67">
            <v>2500</v>
          </cell>
          <cell r="Q67">
            <v>10000</v>
          </cell>
          <cell r="R67">
            <v>0</v>
          </cell>
          <cell r="S67">
            <v>0</v>
          </cell>
          <cell r="T67">
            <v>2500</v>
          </cell>
          <cell r="U67">
            <v>10000</v>
          </cell>
          <cell r="V67" t="str">
            <v>SDN KUIN CERUCUK 3</v>
          </cell>
          <cell r="W67" t="str">
            <v>XXX</v>
          </cell>
          <cell r="X67" t="str">
            <v>XXX</v>
          </cell>
          <cell r="Y67" t="str">
            <v>XXX</v>
          </cell>
          <cell r="Z67" t="str">
            <v>B - 23</v>
          </cell>
          <cell r="AA67" t="str">
            <v>1038755657300073</v>
          </cell>
          <cell r="AC67">
            <v>11500</v>
          </cell>
          <cell r="AD67">
            <v>-9000</v>
          </cell>
        </row>
        <row r="68">
          <cell r="A68" t="str">
            <v>198601302022212014</v>
          </cell>
          <cell r="B68" t="str">
            <v>XXX</v>
          </cell>
          <cell r="C68" t="str">
            <v>XXX</v>
          </cell>
          <cell r="D68" t="str">
            <v>XXX</v>
          </cell>
          <cell r="E68" t="str">
            <v>XXX</v>
          </cell>
          <cell r="F68" t="str">
            <v>XXX</v>
          </cell>
          <cell r="G68" t="str">
            <v>XXX</v>
          </cell>
          <cell r="H68" t="str">
            <v>XXX</v>
          </cell>
          <cell r="I68">
            <v>0</v>
          </cell>
          <cell r="J68">
            <v>0</v>
          </cell>
          <cell r="K68" t="str">
            <v>XXX</v>
          </cell>
          <cell r="M68">
            <v>250000</v>
          </cell>
          <cell r="N68">
            <v>250000</v>
          </cell>
          <cell r="O68">
            <v>250000</v>
          </cell>
          <cell r="P68">
            <v>2500</v>
          </cell>
          <cell r="Q68">
            <v>10000</v>
          </cell>
          <cell r="R68">
            <v>0</v>
          </cell>
          <cell r="S68">
            <v>0</v>
          </cell>
          <cell r="T68">
            <v>2500</v>
          </cell>
          <cell r="U68">
            <v>10000</v>
          </cell>
          <cell r="V68" t="str">
            <v>SDN KUIN CERUCUK 3</v>
          </cell>
          <cell r="W68" t="str">
            <v>XXX</v>
          </cell>
          <cell r="X68" t="str">
            <v>XXX</v>
          </cell>
          <cell r="Y68" t="str">
            <v>XXX</v>
          </cell>
          <cell r="Z68" t="str">
            <v>B - 23</v>
          </cell>
          <cell r="AA68" t="str">
            <v>0462764665130131</v>
          </cell>
          <cell r="AC68">
            <v>11500</v>
          </cell>
          <cell r="AD68">
            <v>-9000</v>
          </cell>
        </row>
        <row r="69">
          <cell r="A69" t="str">
            <v>199008092022211005</v>
          </cell>
          <cell r="B69" t="str">
            <v>XXX</v>
          </cell>
          <cell r="C69" t="str">
            <v>XXX</v>
          </cell>
          <cell r="D69" t="str">
            <v>XXX</v>
          </cell>
          <cell r="E69" t="str">
            <v>XXX</v>
          </cell>
          <cell r="F69" t="str">
            <v>XXX</v>
          </cell>
          <cell r="G69" t="str">
            <v>XXX</v>
          </cell>
          <cell r="H69" t="str">
            <v>XXX</v>
          </cell>
          <cell r="I69">
            <v>0</v>
          </cell>
          <cell r="J69">
            <v>0</v>
          </cell>
          <cell r="K69" t="str">
            <v>XXX</v>
          </cell>
          <cell r="M69">
            <v>250000</v>
          </cell>
          <cell r="N69">
            <v>250000</v>
          </cell>
          <cell r="O69">
            <v>250000</v>
          </cell>
          <cell r="P69">
            <v>2500</v>
          </cell>
          <cell r="Q69">
            <v>10000</v>
          </cell>
          <cell r="R69">
            <v>0</v>
          </cell>
          <cell r="S69">
            <v>0</v>
          </cell>
          <cell r="T69">
            <v>2500</v>
          </cell>
          <cell r="U69">
            <v>10000</v>
          </cell>
          <cell r="V69" t="str">
            <v>SDN KUIN CERUCUK 3</v>
          </cell>
          <cell r="W69" t="str">
            <v>XXX</v>
          </cell>
          <cell r="X69" t="str">
            <v>XXX</v>
          </cell>
          <cell r="Y69" t="str">
            <v>XXX</v>
          </cell>
          <cell r="Z69" t="str">
            <v>B - 23</v>
          </cell>
          <cell r="AA69" t="str">
            <v>1240768669110013</v>
          </cell>
          <cell r="AC69">
            <v>11500</v>
          </cell>
          <cell r="AD69">
            <v>-9000</v>
          </cell>
        </row>
        <row r="70">
          <cell r="A70" t="str">
            <v>197607082022212003</v>
          </cell>
          <cell r="B70" t="str">
            <v>XXX</v>
          </cell>
          <cell r="C70" t="str">
            <v>XXX</v>
          </cell>
          <cell r="D70" t="str">
            <v>XXX</v>
          </cell>
          <cell r="E70" t="str">
            <v>XXX</v>
          </cell>
          <cell r="F70" t="str">
            <v>XXX</v>
          </cell>
          <cell r="G70" t="str">
            <v>XXX</v>
          </cell>
          <cell r="H70" t="str">
            <v>XXX</v>
          </cell>
          <cell r="I70">
            <v>0</v>
          </cell>
          <cell r="J70">
            <v>0</v>
          </cell>
          <cell r="K70" t="str">
            <v>XXX</v>
          </cell>
          <cell r="M70">
            <v>250000</v>
          </cell>
          <cell r="N70">
            <v>250000</v>
          </cell>
          <cell r="O70">
            <v>250000</v>
          </cell>
          <cell r="P70">
            <v>2500</v>
          </cell>
          <cell r="Q70">
            <v>10000</v>
          </cell>
          <cell r="R70">
            <v>0</v>
          </cell>
          <cell r="S70">
            <v>0</v>
          </cell>
          <cell r="T70">
            <v>2500</v>
          </cell>
          <cell r="U70">
            <v>10000</v>
          </cell>
          <cell r="V70" t="str">
            <v>SDN KUIN CERUCUK 4</v>
          </cell>
          <cell r="W70" t="str">
            <v>XXX</v>
          </cell>
          <cell r="X70" t="str">
            <v>XXX</v>
          </cell>
          <cell r="Y70" t="str">
            <v>XXX</v>
          </cell>
          <cell r="Z70" t="str">
            <v>B - 24</v>
          </cell>
          <cell r="AA70" t="str">
            <v>1040754656300033</v>
          </cell>
          <cell r="AC70">
            <v>11500</v>
          </cell>
          <cell r="AD70">
            <v>-9000</v>
          </cell>
        </row>
        <row r="71">
          <cell r="A71" t="str">
            <v>199102022022212014</v>
          </cell>
          <cell r="B71" t="str">
            <v>XXX</v>
          </cell>
          <cell r="C71" t="str">
            <v>XXX</v>
          </cell>
          <cell r="D71" t="str">
            <v>XXX</v>
          </cell>
          <cell r="E71" t="str">
            <v>XXX</v>
          </cell>
          <cell r="F71" t="str">
            <v>XXX</v>
          </cell>
          <cell r="G71" t="str">
            <v>XXX</v>
          </cell>
          <cell r="H71" t="str">
            <v>XXX</v>
          </cell>
          <cell r="I71">
            <v>0</v>
          </cell>
          <cell r="J71">
            <v>0</v>
          </cell>
          <cell r="K71" t="str">
            <v>XXX</v>
          </cell>
          <cell r="M71">
            <v>250000</v>
          </cell>
          <cell r="N71">
            <v>250000</v>
          </cell>
          <cell r="O71">
            <v>250000</v>
          </cell>
          <cell r="P71">
            <v>2500</v>
          </cell>
          <cell r="Q71">
            <v>10000</v>
          </cell>
          <cell r="R71">
            <v>0</v>
          </cell>
          <cell r="S71">
            <v>0</v>
          </cell>
          <cell r="T71">
            <v>2500</v>
          </cell>
          <cell r="U71">
            <v>10000</v>
          </cell>
          <cell r="V71" t="str">
            <v>SDN KUIN CERUCUK 4</v>
          </cell>
          <cell r="W71" t="str">
            <v>XXX</v>
          </cell>
          <cell r="X71" t="str">
            <v>XXX</v>
          </cell>
          <cell r="Y71" t="str">
            <v>XXX</v>
          </cell>
          <cell r="Z71" t="str">
            <v>B - 24</v>
          </cell>
          <cell r="AA71" t="str">
            <v>1534769670130072</v>
          </cell>
          <cell r="AC71">
            <v>11500</v>
          </cell>
          <cell r="AD71">
            <v>-9000</v>
          </cell>
        </row>
        <row r="72">
          <cell r="A72" t="str">
            <v>199204192022211007</v>
          </cell>
          <cell r="B72" t="str">
            <v>XXX</v>
          </cell>
          <cell r="C72" t="str">
            <v>XXX</v>
          </cell>
          <cell r="D72" t="str">
            <v>XXX</v>
          </cell>
          <cell r="E72" t="str">
            <v>XXX</v>
          </cell>
          <cell r="F72" t="str">
            <v>XXX</v>
          </cell>
          <cell r="G72" t="str">
            <v>XXX</v>
          </cell>
          <cell r="H72" t="str">
            <v>XXX</v>
          </cell>
          <cell r="I72">
            <v>0</v>
          </cell>
          <cell r="J72">
            <v>0</v>
          </cell>
          <cell r="K72" t="str">
            <v>XXX</v>
          </cell>
          <cell r="M72">
            <v>250000</v>
          </cell>
          <cell r="N72">
            <v>250000</v>
          </cell>
          <cell r="O72">
            <v>250000</v>
          </cell>
          <cell r="P72">
            <v>2500</v>
          </cell>
          <cell r="Q72">
            <v>10000</v>
          </cell>
          <cell r="R72">
            <v>0</v>
          </cell>
          <cell r="S72">
            <v>0</v>
          </cell>
          <cell r="T72">
            <v>2500</v>
          </cell>
          <cell r="U72">
            <v>10000</v>
          </cell>
          <cell r="V72" t="str">
            <v>SDN KUIN CERUCUK 4</v>
          </cell>
          <cell r="W72" t="str">
            <v>XXX</v>
          </cell>
          <cell r="X72" t="str">
            <v>XXX</v>
          </cell>
          <cell r="Y72" t="str">
            <v>XXX</v>
          </cell>
          <cell r="Z72" t="str">
            <v>B - 24</v>
          </cell>
          <cell r="AA72" t="str">
            <v>8751770671130012</v>
          </cell>
          <cell r="AC72">
            <v>11500</v>
          </cell>
          <cell r="AD72">
            <v>-9000</v>
          </cell>
        </row>
        <row r="73">
          <cell r="A73" t="str">
            <v>199806262022211001</v>
          </cell>
          <cell r="B73" t="str">
            <v>XXX</v>
          </cell>
          <cell r="C73" t="str">
            <v>XXX</v>
          </cell>
          <cell r="D73" t="str">
            <v>XXX</v>
          </cell>
          <cell r="E73" t="str">
            <v>XXX</v>
          </cell>
          <cell r="F73" t="str">
            <v>XXX</v>
          </cell>
          <cell r="G73" t="str">
            <v>XXX</v>
          </cell>
          <cell r="H73" t="str">
            <v>XXX</v>
          </cell>
          <cell r="I73">
            <v>0</v>
          </cell>
          <cell r="J73">
            <v>0</v>
          </cell>
          <cell r="K73" t="str">
            <v>XXX</v>
          </cell>
          <cell r="M73">
            <v>250000</v>
          </cell>
          <cell r="N73">
            <v>250000</v>
          </cell>
          <cell r="O73">
            <v>250000</v>
          </cell>
          <cell r="P73">
            <v>2500</v>
          </cell>
          <cell r="Q73">
            <v>10000</v>
          </cell>
          <cell r="R73">
            <v>0</v>
          </cell>
          <cell r="S73">
            <v>0</v>
          </cell>
          <cell r="T73">
            <v>2500</v>
          </cell>
          <cell r="U73">
            <v>10000</v>
          </cell>
          <cell r="V73" t="str">
            <v>SDN KUIN CERUCUK 4</v>
          </cell>
          <cell r="W73" t="str">
            <v>XXX</v>
          </cell>
          <cell r="X73" t="str">
            <v>XXX</v>
          </cell>
          <cell r="Y73" t="str">
            <v>XXX</v>
          </cell>
          <cell r="Z73" t="str">
            <v>B - 24</v>
          </cell>
          <cell r="AA73" t="str">
            <v>1958776677130032</v>
          </cell>
          <cell r="AC73">
            <v>11500</v>
          </cell>
          <cell r="AD73">
            <v>-9000</v>
          </cell>
        </row>
        <row r="74">
          <cell r="A74" t="str">
            <v>198409062022212025</v>
          </cell>
          <cell r="B74" t="str">
            <v>XXX</v>
          </cell>
          <cell r="C74" t="str">
            <v>XXX</v>
          </cell>
          <cell r="D74" t="str">
            <v>XXX</v>
          </cell>
          <cell r="E74" t="str">
            <v>XXX</v>
          </cell>
          <cell r="F74" t="str">
            <v>XXX</v>
          </cell>
          <cell r="G74" t="str">
            <v>XXX</v>
          </cell>
          <cell r="H74" t="str">
            <v>XXX</v>
          </cell>
          <cell r="I74">
            <v>0</v>
          </cell>
          <cell r="J74">
            <v>0</v>
          </cell>
          <cell r="K74" t="str">
            <v>XXX</v>
          </cell>
          <cell r="M74">
            <v>250000</v>
          </cell>
          <cell r="N74">
            <v>250000</v>
          </cell>
          <cell r="O74">
            <v>250000</v>
          </cell>
          <cell r="P74">
            <v>2500</v>
          </cell>
          <cell r="Q74">
            <v>10000</v>
          </cell>
          <cell r="R74">
            <v>0</v>
          </cell>
          <cell r="S74">
            <v>0</v>
          </cell>
          <cell r="T74">
            <v>2500</v>
          </cell>
          <cell r="U74">
            <v>10000</v>
          </cell>
          <cell r="V74" t="str">
            <v>SDN KUIN CERUCUK 5</v>
          </cell>
          <cell r="W74" t="str">
            <v>XXX</v>
          </cell>
          <cell r="X74" t="str">
            <v>XXX</v>
          </cell>
          <cell r="Y74" t="str">
            <v>XXX</v>
          </cell>
          <cell r="Z74" t="str">
            <v>B - 25</v>
          </cell>
          <cell r="AA74" t="str">
            <v>9238762664300013</v>
          </cell>
          <cell r="AC74">
            <v>11500</v>
          </cell>
          <cell r="AD74">
            <v>-9000</v>
          </cell>
        </row>
        <row r="75">
          <cell r="A75" t="str">
            <v>199312152022212006</v>
          </cell>
          <cell r="B75" t="str">
            <v>XXX</v>
          </cell>
          <cell r="C75" t="str">
            <v>XXX</v>
          </cell>
          <cell r="D75" t="str">
            <v>XXX</v>
          </cell>
          <cell r="E75" t="str">
            <v>XXX</v>
          </cell>
          <cell r="F75" t="str">
            <v>XXX</v>
          </cell>
          <cell r="G75" t="str">
            <v>XXX</v>
          </cell>
          <cell r="H75" t="str">
            <v>XXX</v>
          </cell>
          <cell r="I75">
            <v>0</v>
          </cell>
          <cell r="J75">
            <v>0</v>
          </cell>
          <cell r="K75" t="str">
            <v>XXX</v>
          </cell>
          <cell r="M75">
            <v>250000</v>
          </cell>
          <cell r="N75">
            <v>250000</v>
          </cell>
          <cell r="O75">
            <v>250000</v>
          </cell>
          <cell r="P75">
            <v>2500</v>
          </cell>
          <cell r="Q75">
            <v>10000</v>
          </cell>
          <cell r="R75">
            <v>0</v>
          </cell>
          <cell r="S75">
            <v>0</v>
          </cell>
          <cell r="T75">
            <v>2500</v>
          </cell>
          <cell r="U75">
            <v>10000</v>
          </cell>
          <cell r="V75" t="str">
            <v>SDN KUIN CERUCUK 5</v>
          </cell>
          <cell r="W75" t="str">
            <v>XXX</v>
          </cell>
          <cell r="X75" t="str">
            <v>XXX</v>
          </cell>
          <cell r="Y75" t="str">
            <v>XXX</v>
          </cell>
          <cell r="Z75" t="str">
            <v>B - 25</v>
          </cell>
          <cell r="AA75" t="str">
            <v>1547771672130063</v>
          </cell>
          <cell r="AC75">
            <v>11500</v>
          </cell>
          <cell r="AD75">
            <v>-9000</v>
          </cell>
        </row>
        <row r="76">
          <cell r="A76" t="str">
            <v>197701042022212004</v>
          </cell>
          <cell r="B76" t="str">
            <v>XXX</v>
          </cell>
          <cell r="C76" t="str">
            <v>XXX</v>
          </cell>
          <cell r="D76" t="str">
            <v>XXX</v>
          </cell>
          <cell r="E76" t="str">
            <v>XXX</v>
          </cell>
          <cell r="F76" t="str">
            <v>XXX</v>
          </cell>
          <cell r="G76" t="str">
            <v>XXX</v>
          </cell>
          <cell r="H76" t="str">
            <v>XXX</v>
          </cell>
          <cell r="I76">
            <v>0</v>
          </cell>
          <cell r="J76">
            <v>0</v>
          </cell>
          <cell r="K76" t="str">
            <v>XXX</v>
          </cell>
          <cell r="M76">
            <v>250000</v>
          </cell>
          <cell r="N76">
            <v>250000</v>
          </cell>
          <cell r="O76">
            <v>250000</v>
          </cell>
          <cell r="P76">
            <v>2500</v>
          </cell>
          <cell r="Q76">
            <v>10000</v>
          </cell>
          <cell r="R76">
            <v>0</v>
          </cell>
          <cell r="S76">
            <v>0</v>
          </cell>
          <cell r="T76">
            <v>2500</v>
          </cell>
          <cell r="U76">
            <v>10000</v>
          </cell>
          <cell r="V76" t="str">
            <v>SDN KUIN SELATAN 1</v>
          </cell>
          <cell r="W76" t="str">
            <v>XXX</v>
          </cell>
          <cell r="X76" t="str">
            <v>XXX</v>
          </cell>
          <cell r="Y76" t="str">
            <v>XXX</v>
          </cell>
          <cell r="Z76" t="str">
            <v>B - 26</v>
          </cell>
          <cell r="AA76" t="str">
            <v>7436755656210082</v>
          </cell>
          <cell r="AC76">
            <v>11500</v>
          </cell>
          <cell r="AD76">
            <v>-9000</v>
          </cell>
        </row>
        <row r="77">
          <cell r="A77" t="str">
            <v>198808092022212011</v>
          </cell>
          <cell r="B77" t="str">
            <v>XXX</v>
          </cell>
          <cell r="C77" t="str">
            <v>XXX</v>
          </cell>
          <cell r="D77" t="str">
            <v>XXX</v>
          </cell>
          <cell r="E77" t="str">
            <v>XXX</v>
          </cell>
          <cell r="F77" t="str">
            <v>XXX</v>
          </cell>
          <cell r="G77" t="str">
            <v>XXX</v>
          </cell>
          <cell r="H77" t="str">
            <v>XXX</v>
          </cell>
          <cell r="I77">
            <v>0</v>
          </cell>
          <cell r="J77">
            <v>0</v>
          </cell>
          <cell r="K77" t="str">
            <v>XXX</v>
          </cell>
          <cell r="M77">
            <v>250000</v>
          </cell>
          <cell r="N77">
            <v>250000</v>
          </cell>
          <cell r="O77">
            <v>250000</v>
          </cell>
          <cell r="P77">
            <v>2500</v>
          </cell>
          <cell r="Q77">
            <v>10000</v>
          </cell>
          <cell r="R77">
            <v>0</v>
          </cell>
          <cell r="S77">
            <v>0</v>
          </cell>
          <cell r="T77">
            <v>2500</v>
          </cell>
          <cell r="U77">
            <v>10000</v>
          </cell>
          <cell r="V77" t="str">
            <v>SDN KUIN SELATAN 1</v>
          </cell>
          <cell r="W77" t="str">
            <v>XXX</v>
          </cell>
          <cell r="X77" t="str">
            <v>XXX</v>
          </cell>
          <cell r="Y77" t="str">
            <v>XXX</v>
          </cell>
          <cell r="Z77" t="str">
            <v>B - 26</v>
          </cell>
          <cell r="AA77" t="str">
            <v>8141766667230223</v>
          </cell>
          <cell r="AC77">
            <v>11500</v>
          </cell>
          <cell r="AD77">
            <v>-9000</v>
          </cell>
        </row>
        <row r="78">
          <cell r="A78" t="str">
            <v>199401252022212009</v>
          </cell>
          <cell r="B78" t="str">
            <v>XXX</v>
          </cell>
          <cell r="C78" t="str">
            <v>XXX</v>
          </cell>
          <cell r="D78" t="str">
            <v>XXX</v>
          </cell>
          <cell r="E78" t="str">
            <v>XXX</v>
          </cell>
          <cell r="F78" t="str">
            <v>XXX</v>
          </cell>
          <cell r="G78" t="str">
            <v>XXX</v>
          </cell>
          <cell r="H78" t="str">
            <v>XXX</v>
          </cell>
          <cell r="I78">
            <v>0</v>
          </cell>
          <cell r="J78">
            <v>0</v>
          </cell>
          <cell r="K78" t="str">
            <v>XXX</v>
          </cell>
          <cell r="M78">
            <v>250000</v>
          </cell>
          <cell r="N78">
            <v>250000</v>
          </cell>
          <cell r="O78">
            <v>250000</v>
          </cell>
          <cell r="P78">
            <v>2500</v>
          </cell>
          <cell r="Q78">
            <v>10000</v>
          </cell>
          <cell r="R78">
            <v>0</v>
          </cell>
          <cell r="S78">
            <v>0</v>
          </cell>
          <cell r="T78">
            <v>2500</v>
          </cell>
          <cell r="U78">
            <v>10000</v>
          </cell>
          <cell r="V78" t="str">
            <v>SDN KUIN SELATAN 1</v>
          </cell>
          <cell r="W78" t="str">
            <v>XXX</v>
          </cell>
          <cell r="X78" t="str">
            <v>XXX</v>
          </cell>
          <cell r="Y78" t="str">
            <v>XXX</v>
          </cell>
          <cell r="Z78" t="str">
            <v>B - 26</v>
          </cell>
          <cell r="AA78" t="str">
            <v>0457772673130042</v>
          </cell>
          <cell r="AC78">
            <v>0</v>
          </cell>
          <cell r="AD78">
            <v>2500</v>
          </cell>
        </row>
        <row r="79">
          <cell r="A79" t="str">
            <v>198209172022212015</v>
          </cell>
          <cell r="B79" t="str">
            <v>XXX</v>
          </cell>
          <cell r="C79" t="str">
            <v>XXX</v>
          </cell>
          <cell r="D79" t="str">
            <v>XXX</v>
          </cell>
          <cell r="E79" t="str">
            <v>XXX</v>
          </cell>
          <cell r="F79" t="str">
            <v>XXX</v>
          </cell>
          <cell r="G79" t="str">
            <v>XXX</v>
          </cell>
          <cell r="H79" t="str">
            <v>XXX</v>
          </cell>
          <cell r="I79">
            <v>0</v>
          </cell>
          <cell r="J79">
            <v>0</v>
          </cell>
          <cell r="K79" t="str">
            <v>XXX</v>
          </cell>
          <cell r="M79">
            <v>250000</v>
          </cell>
          <cell r="N79">
            <v>250000</v>
          </cell>
          <cell r="O79">
            <v>250000</v>
          </cell>
          <cell r="P79">
            <v>2500</v>
          </cell>
          <cell r="Q79">
            <v>10000</v>
          </cell>
          <cell r="R79">
            <v>0</v>
          </cell>
          <cell r="S79">
            <v>0</v>
          </cell>
          <cell r="T79">
            <v>2500</v>
          </cell>
          <cell r="U79">
            <v>10000</v>
          </cell>
          <cell r="V79" t="str">
            <v>SDN KUIN SELATAN 3</v>
          </cell>
          <cell r="W79" t="str">
            <v>XXX</v>
          </cell>
          <cell r="X79" t="str">
            <v>XXX</v>
          </cell>
          <cell r="Y79" t="str">
            <v>XXX</v>
          </cell>
          <cell r="Z79" t="str">
            <v>B - 28</v>
          </cell>
          <cell r="AA79" t="str">
            <v>2249760662300023</v>
          </cell>
          <cell r="AC79">
            <v>11500</v>
          </cell>
          <cell r="AD79">
            <v>-9000</v>
          </cell>
        </row>
        <row r="80">
          <cell r="A80" t="str">
            <v>198406262022212020</v>
          </cell>
          <cell r="B80" t="str">
            <v>XXX</v>
          </cell>
          <cell r="C80" t="str">
            <v>XXX</v>
          </cell>
          <cell r="D80" t="str">
            <v>XXX</v>
          </cell>
          <cell r="E80" t="str">
            <v>XXX</v>
          </cell>
          <cell r="F80" t="str">
            <v>XXX</v>
          </cell>
          <cell r="G80" t="str">
            <v>XXX</v>
          </cell>
          <cell r="H80" t="str">
            <v>XXX</v>
          </cell>
          <cell r="I80">
            <v>0</v>
          </cell>
          <cell r="J80">
            <v>0</v>
          </cell>
          <cell r="K80" t="str">
            <v>XXX</v>
          </cell>
          <cell r="M80">
            <v>250000</v>
          </cell>
          <cell r="N80">
            <v>250000</v>
          </cell>
          <cell r="O80">
            <v>250000</v>
          </cell>
          <cell r="P80">
            <v>2500</v>
          </cell>
          <cell r="Q80">
            <v>10000</v>
          </cell>
          <cell r="R80">
            <v>0</v>
          </cell>
          <cell r="S80">
            <v>0</v>
          </cell>
          <cell r="T80">
            <v>2500</v>
          </cell>
          <cell r="U80">
            <v>10000</v>
          </cell>
          <cell r="V80" t="str">
            <v>SDN KUIN SELATAN 3</v>
          </cell>
          <cell r="W80" t="str">
            <v>XXX</v>
          </cell>
          <cell r="X80" t="str">
            <v>XXX</v>
          </cell>
          <cell r="Y80" t="str">
            <v>XXX</v>
          </cell>
          <cell r="Z80" t="str">
            <v>B - 28</v>
          </cell>
          <cell r="AA80" t="str">
            <v>9958762665210032</v>
          </cell>
          <cell r="AC80">
            <v>11500</v>
          </cell>
          <cell r="AD80">
            <v>-9000</v>
          </cell>
        </row>
        <row r="81">
          <cell r="A81" t="str">
            <v>198910062022212008</v>
          </cell>
          <cell r="B81" t="str">
            <v>XXX</v>
          </cell>
          <cell r="C81" t="str">
            <v>XXX</v>
          </cell>
          <cell r="D81" t="str">
            <v>XXX</v>
          </cell>
          <cell r="E81" t="str">
            <v>XXX</v>
          </cell>
          <cell r="F81" t="str">
            <v>XXX</v>
          </cell>
          <cell r="G81" t="str">
            <v>XXX</v>
          </cell>
          <cell r="H81" t="str">
            <v>XXX</v>
          </cell>
          <cell r="I81">
            <v>0</v>
          </cell>
          <cell r="J81">
            <v>0</v>
          </cell>
          <cell r="K81" t="str">
            <v>XXX</v>
          </cell>
          <cell r="M81">
            <v>250000</v>
          </cell>
          <cell r="N81">
            <v>250000</v>
          </cell>
          <cell r="O81">
            <v>250000</v>
          </cell>
          <cell r="P81">
            <v>2500</v>
          </cell>
          <cell r="Q81">
            <v>10000</v>
          </cell>
          <cell r="R81">
            <v>0</v>
          </cell>
          <cell r="S81">
            <v>0</v>
          </cell>
          <cell r="T81">
            <v>2500</v>
          </cell>
          <cell r="U81">
            <v>10000</v>
          </cell>
          <cell r="V81" t="str">
            <v>SDN KUIN SELATAN 3</v>
          </cell>
          <cell r="W81" t="str">
            <v>XXX</v>
          </cell>
          <cell r="X81" t="str">
            <v>XXX</v>
          </cell>
          <cell r="Y81" t="str">
            <v>XXX</v>
          </cell>
          <cell r="Z81" t="str">
            <v>B - 28</v>
          </cell>
          <cell r="AA81" t="str">
            <v>9338767669130083</v>
          </cell>
          <cell r="AC81">
            <v>11500</v>
          </cell>
          <cell r="AD81">
            <v>-9000</v>
          </cell>
        </row>
        <row r="82">
          <cell r="A82" t="str">
            <v>197312102022212002</v>
          </cell>
          <cell r="B82" t="str">
            <v>XXX</v>
          </cell>
          <cell r="C82" t="str">
            <v>XXX</v>
          </cell>
          <cell r="D82" t="str">
            <v>XXX</v>
          </cell>
          <cell r="E82" t="str">
            <v>XXX</v>
          </cell>
          <cell r="F82" t="str">
            <v>XXX</v>
          </cell>
          <cell r="G82" t="str">
            <v>XXX</v>
          </cell>
          <cell r="H82" t="str">
            <v>XXX</v>
          </cell>
          <cell r="I82">
            <v>0</v>
          </cell>
          <cell r="J82">
            <v>0</v>
          </cell>
          <cell r="K82" t="str">
            <v>XXX</v>
          </cell>
          <cell r="M82">
            <v>250000</v>
          </cell>
          <cell r="N82">
            <v>250000</v>
          </cell>
          <cell r="O82">
            <v>250000</v>
          </cell>
          <cell r="P82">
            <v>2500</v>
          </cell>
          <cell r="Q82">
            <v>10000</v>
          </cell>
          <cell r="R82">
            <v>0</v>
          </cell>
          <cell r="S82">
            <v>0</v>
          </cell>
          <cell r="T82">
            <v>2500</v>
          </cell>
          <cell r="U82">
            <v>10000</v>
          </cell>
          <cell r="V82" t="str">
            <v>SDN KUIN SELATAN 4</v>
          </cell>
          <cell r="W82" t="str">
            <v>XXX</v>
          </cell>
          <cell r="X82" t="str">
            <v>XXX</v>
          </cell>
          <cell r="Y82" t="str">
            <v>XXX</v>
          </cell>
          <cell r="Z82" t="str">
            <v>B - 29</v>
          </cell>
          <cell r="AA82" t="str">
            <v>6542752653300023</v>
          </cell>
          <cell r="AC82">
            <v>11500</v>
          </cell>
          <cell r="AD82">
            <v>-9000</v>
          </cell>
        </row>
        <row r="83">
          <cell r="A83" t="str">
            <v>198201042022212010</v>
          </cell>
          <cell r="B83" t="str">
            <v>XXX</v>
          </cell>
          <cell r="C83" t="str">
            <v>XXX</v>
          </cell>
          <cell r="D83" t="str">
            <v>XXX</v>
          </cell>
          <cell r="E83" t="str">
            <v>XXX</v>
          </cell>
          <cell r="F83" t="str">
            <v>XXX</v>
          </cell>
          <cell r="G83" t="str">
            <v>XXX</v>
          </cell>
          <cell r="H83" t="str">
            <v>XXX</v>
          </cell>
          <cell r="I83">
            <v>0</v>
          </cell>
          <cell r="J83">
            <v>0</v>
          </cell>
          <cell r="K83" t="str">
            <v>XXX</v>
          </cell>
          <cell r="M83">
            <v>250000</v>
          </cell>
          <cell r="N83">
            <v>250000</v>
          </cell>
          <cell r="O83">
            <v>250000</v>
          </cell>
          <cell r="P83">
            <v>2500</v>
          </cell>
          <cell r="Q83">
            <v>10000</v>
          </cell>
          <cell r="R83">
            <v>0</v>
          </cell>
          <cell r="S83">
            <v>0</v>
          </cell>
          <cell r="T83">
            <v>2500</v>
          </cell>
          <cell r="U83">
            <v>10000</v>
          </cell>
          <cell r="V83" t="str">
            <v>SDN KUIN SELATAN 5</v>
          </cell>
          <cell r="W83" t="str">
            <v>XXX</v>
          </cell>
          <cell r="X83" t="str">
            <v>XXX</v>
          </cell>
          <cell r="Y83" t="str">
            <v>XXX</v>
          </cell>
          <cell r="Z83" t="str">
            <v>B - 30</v>
          </cell>
          <cell r="AA83" t="str">
            <v>1733760662300072</v>
          </cell>
          <cell r="AC83">
            <v>11500</v>
          </cell>
          <cell r="AD83">
            <v>-9000</v>
          </cell>
        </row>
        <row r="84">
          <cell r="A84" t="str">
            <v>198304302022212010</v>
          </cell>
          <cell r="B84" t="str">
            <v>XXX</v>
          </cell>
          <cell r="C84" t="str">
            <v>XXX</v>
          </cell>
          <cell r="D84" t="str">
            <v>XXX</v>
          </cell>
          <cell r="E84" t="str">
            <v>XXX</v>
          </cell>
          <cell r="F84" t="str">
            <v>XXX</v>
          </cell>
          <cell r="G84" t="str">
            <v>XXX</v>
          </cell>
          <cell r="H84" t="str">
            <v>XXX</v>
          </cell>
          <cell r="I84">
            <v>0</v>
          </cell>
          <cell r="J84">
            <v>0</v>
          </cell>
          <cell r="K84" t="str">
            <v>XXX</v>
          </cell>
          <cell r="M84">
            <v>250000</v>
          </cell>
          <cell r="N84">
            <v>250000</v>
          </cell>
          <cell r="O84">
            <v>250000</v>
          </cell>
          <cell r="P84">
            <v>2500</v>
          </cell>
          <cell r="Q84">
            <v>10000</v>
          </cell>
          <cell r="R84">
            <v>0</v>
          </cell>
          <cell r="S84">
            <v>0</v>
          </cell>
          <cell r="T84">
            <v>2500</v>
          </cell>
          <cell r="U84">
            <v>10000</v>
          </cell>
          <cell r="V84" t="str">
            <v>SDN KUIN SELATAN 5</v>
          </cell>
          <cell r="W84" t="str">
            <v>XXX</v>
          </cell>
          <cell r="X84" t="str">
            <v>XXX</v>
          </cell>
          <cell r="Y84" t="str">
            <v>XXX</v>
          </cell>
          <cell r="Z84" t="str">
            <v>B - 30</v>
          </cell>
          <cell r="AA84" t="str">
            <v>5762761662300112</v>
          </cell>
          <cell r="AC84">
            <v>11500</v>
          </cell>
          <cell r="AD84">
            <v>-9000</v>
          </cell>
        </row>
        <row r="85">
          <cell r="A85" t="str">
            <v>199309012022212004</v>
          </cell>
          <cell r="B85" t="str">
            <v>XXX</v>
          </cell>
          <cell r="C85" t="str">
            <v>XXX</v>
          </cell>
          <cell r="D85" t="str">
            <v>XXX</v>
          </cell>
          <cell r="E85" t="str">
            <v>XXX</v>
          </cell>
          <cell r="F85" t="str">
            <v>XXX</v>
          </cell>
          <cell r="G85" t="str">
            <v>XXX</v>
          </cell>
          <cell r="H85" t="str">
            <v>XXX</v>
          </cell>
          <cell r="I85">
            <v>0</v>
          </cell>
          <cell r="J85">
            <v>0</v>
          </cell>
          <cell r="K85" t="str">
            <v>XXX</v>
          </cell>
          <cell r="L85">
            <v>2966500</v>
          </cell>
          <cell r="N85">
            <v>2966500</v>
          </cell>
          <cell r="O85">
            <v>2966500</v>
          </cell>
          <cell r="P85">
            <v>29665</v>
          </cell>
          <cell r="Q85">
            <v>118660</v>
          </cell>
          <cell r="R85">
            <v>0</v>
          </cell>
          <cell r="S85">
            <v>0</v>
          </cell>
          <cell r="T85">
            <v>29665</v>
          </cell>
          <cell r="U85">
            <v>118660</v>
          </cell>
          <cell r="V85" t="str">
            <v>SDN KUIN SELATAN 6</v>
          </cell>
          <cell r="W85" t="str">
            <v>XXX</v>
          </cell>
          <cell r="X85" t="str">
            <v>XXX</v>
          </cell>
          <cell r="Y85" t="str">
            <v>XXX</v>
          </cell>
          <cell r="Z85" t="str">
            <v>B - 31</v>
          </cell>
          <cell r="AA85" t="str">
            <v>8233771672130033</v>
          </cell>
          <cell r="AC85">
            <v>33665</v>
          </cell>
          <cell r="AD85">
            <v>-4000</v>
          </cell>
        </row>
        <row r="86">
          <cell r="A86" t="str">
            <v>199311142022212008</v>
          </cell>
          <cell r="B86" t="str">
            <v>XXX</v>
          </cell>
          <cell r="C86" t="str">
            <v>XXX</v>
          </cell>
          <cell r="D86" t="str">
            <v>XXX</v>
          </cell>
          <cell r="E86" t="str">
            <v>XXX</v>
          </cell>
          <cell r="F86" t="str">
            <v>XXX</v>
          </cell>
          <cell r="G86" t="str">
            <v>XXX</v>
          </cell>
          <cell r="H86" t="str">
            <v>XXX</v>
          </cell>
          <cell r="I86">
            <v>0</v>
          </cell>
          <cell r="J86">
            <v>0</v>
          </cell>
          <cell r="K86" t="str">
            <v>XXX</v>
          </cell>
          <cell r="M86">
            <v>250000</v>
          </cell>
          <cell r="N86">
            <v>250000</v>
          </cell>
          <cell r="O86">
            <v>250000</v>
          </cell>
          <cell r="P86">
            <v>2500</v>
          </cell>
          <cell r="Q86">
            <v>10000</v>
          </cell>
          <cell r="R86">
            <v>0</v>
          </cell>
          <cell r="S86">
            <v>0</v>
          </cell>
          <cell r="T86">
            <v>2500</v>
          </cell>
          <cell r="U86">
            <v>10000</v>
          </cell>
          <cell r="V86" t="str">
            <v>SDN KUIN SELATAN 6</v>
          </cell>
          <cell r="W86" t="str">
            <v>XXX</v>
          </cell>
          <cell r="X86" t="str">
            <v>XXX</v>
          </cell>
          <cell r="Y86" t="str">
            <v>XXX</v>
          </cell>
          <cell r="Z86" t="str">
            <v>B - 31</v>
          </cell>
          <cell r="AA86" t="str">
            <v>4446771672130063</v>
          </cell>
          <cell r="AC86">
            <v>11500</v>
          </cell>
          <cell r="AD86">
            <v>-9000</v>
          </cell>
        </row>
        <row r="87">
          <cell r="A87" t="str">
            <v>199406182022212006</v>
          </cell>
          <cell r="B87" t="str">
            <v>XXX</v>
          </cell>
          <cell r="C87" t="str">
            <v>XXX</v>
          </cell>
          <cell r="D87" t="str">
            <v>XXX</v>
          </cell>
          <cell r="E87" t="str">
            <v>XXX</v>
          </cell>
          <cell r="F87" t="str">
            <v>XXX</v>
          </cell>
          <cell r="G87" t="str">
            <v>XXX</v>
          </cell>
          <cell r="H87" t="str">
            <v>XXX</v>
          </cell>
          <cell r="I87">
            <v>0</v>
          </cell>
          <cell r="J87">
            <v>0</v>
          </cell>
          <cell r="K87" t="str">
            <v>XXX</v>
          </cell>
          <cell r="M87">
            <v>250000</v>
          </cell>
          <cell r="N87">
            <v>250000</v>
          </cell>
          <cell r="O87">
            <v>250000</v>
          </cell>
          <cell r="P87">
            <v>2500</v>
          </cell>
          <cell r="Q87">
            <v>10000</v>
          </cell>
          <cell r="R87">
            <v>0</v>
          </cell>
          <cell r="S87">
            <v>0</v>
          </cell>
          <cell r="T87">
            <v>2500</v>
          </cell>
          <cell r="U87">
            <v>10000</v>
          </cell>
          <cell r="V87" t="str">
            <v>SDN KUIN SELATAN 6</v>
          </cell>
          <cell r="W87" t="str">
            <v>XXX</v>
          </cell>
          <cell r="X87" t="str">
            <v>XXX</v>
          </cell>
          <cell r="Y87" t="str">
            <v>XXX</v>
          </cell>
          <cell r="Z87" t="str">
            <v>B - 31</v>
          </cell>
          <cell r="AA87" t="str">
            <v>7950772672130012</v>
          </cell>
          <cell r="AC87">
            <v>11500</v>
          </cell>
          <cell r="AD87">
            <v>-9000</v>
          </cell>
        </row>
        <row r="88">
          <cell r="A88" t="str">
            <v>199601152022212004</v>
          </cell>
          <cell r="B88" t="str">
            <v>XXX</v>
          </cell>
          <cell r="C88" t="str">
            <v>XXX</v>
          </cell>
          <cell r="D88" t="str">
            <v>XXX</v>
          </cell>
          <cell r="E88" t="str">
            <v>XXX</v>
          </cell>
          <cell r="F88" t="str">
            <v>XXX</v>
          </cell>
          <cell r="G88" t="str">
            <v>XXX</v>
          </cell>
          <cell r="H88" t="str">
            <v>XXX</v>
          </cell>
          <cell r="I88">
            <v>0</v>
          </cell>
          <cell r="J88">
            <v>0</v>
          </cell>
          <cell r="K88" t="str">
            <v>XXX</v>
          </cell>
          <cell r="M88">
            <v>250000</v>
          </cell>
          <cell r="N88">
            <v>250000</v>
          </cell>
          <cell r="O88">
            <v>250000</v>
          </cell>
          <cell r="P88">
            <v>2500</v>
          </cell>
          <cell r="Q88">
            <v>10000</v>
          </cell>
          <cell r="R88">
            <v>0</v>
          </cell>
          <cell r="S88">
            <v>0</v>
          </cell>
          <cell r="T88">
            <v>2500</v>
          </cell>
          <cell r="U88">
            <v>10000</v>
          </cell>
          <cell r="V88" t="str">
            <v>SDN KUIN SELATAN 6</v>
          </cell>
          <cell r="W88" t="str">
            <v>XXX</v>
          </cell>
          <cell r="X88" t="str">
            <v>XXX</v>
          </cell>
          <cell r="Y88" t="str">
            <v>XXX</v>
          </cell>
          <cell r="Z88" t="str">
            <v>B - 31</v>
          </cell>
          <cell r="AA88" t="str">
            <v>6447774675230072</v>
          </cell>
          <cell r="AC88">
            <v>11500</v>
          </cell>
          <cell r="AD88">
            <v>-9000</v>
          </cell>
        </row>
        <row r="89">
          <cell r="A89" t="str">
            <v>198409112022211005</v>
          </cell>
          <cell r="B89" t="str">
            <v>XXX</v>
          </cell>
          <cell r="C89" t="str">
            <v>XXX</v>
          </cell>
          <cell r="D89" t="str">
            <v>XXX</v>
          </cell>
          <cell r="E89" t="str">
            <v>XXX</v>
          </cell>
          <cell r="F89" t="str">
            <v>XXX</v>
          </cell>
          <cell r="G89" t="str">
            <v>XXX</v>
          </cell>
          <cell r="H89" t="str">
            <v>XXX</v>
          </cell>
          <cell r="I89">
            <v>0</v>
          </cell>
          <cell r="J89">
            <v>0</v>
          </cell>
          <cell r="K89" t="str">
            <v>XXX</v>
          </cell>
          <cell r="M89">
            <v>250000</v>
          </cell>
          <cell r="N89">
            <v>250000</v>
          </cell>
          <cell r="O89">
            <v>250000</v>
          </cell>
          <cell r="P89">
            <v>2500</v>
          </cell>
          <cell r="Q89">
            <v>10000</v>
          </cell>
          <cell r="R89">
            <v>0</v>
          </cell>
          <cell r="S89">
            <v>0</v>
          </cell>
          <cell r="T89">
            <v>2500</v>
          </cell>
          <cell r="U89">
            <v>10000</v>
          </cell>
          <cell r="V89" t="str">
            <v>SDN PELAMBUAN 1</v>
          </cell>
          <cell r="W89" t="str">
            <v>XXX</v>
          </cell>
          <cell r="X89" t="str">
            <v>XXX</v>
          </cell>
          <cell r="Y89" t="str">
            <v>XXX</v>
          </cell>
          <cell r="Z89" t="str">
            <v>B - 32</v>
          </cell>
          <cell r="AA89" t="str">
            <v>9243762665200003</v>
          </cell>
          <cell r="AC89">
            <v>11500</v>
          </cell>
          <cell r="AD89">
            <v>-9000</v>
          </cell>
        </row>
        <row r="90">
          <cell r="A90" t="str">
            <v>198703062022212007</v>
          </cell>
          <cell r="B90" t="str">
            <v>XXX</v>
          </cell>
          <cell r="C90" t="str">
            <v>XXX</v>
          </cell>
          <cell r="D90" t="str">
            <v>XXX</v>
          </cell>
          <cell r="E90" t="str">
            <v>XXX</v>
          </cell>
          <cell r="F90" t="str">
            <v>XXX</v>
          </cell>
          <cell r="G90" t="str">
            <v>XXX</v>
          </cell>
          <cell r="H90" t="str">
            <v>XXX</v>
          </cell>
          <cell r="I90">
            <v>0</v>
          </cell>
          <cell r="J90">
            <v>0</v>
          </cell>
          <cell r="K90" t="str">
            <v>XXX</v>
          </cell>
          <cell r="M90">
            <v>250000</v>
          </cell>
          <cell r="N90">
            <v>250000</v>
          </cell>
          <cell r="O90">
            <v>250000</v>
          </cell>
          <cell r="P90">
            <v>2500</v>
          </cell>
          <cell r="Q90">
            <v>10000</v>
          </cell>
          <cell r="R90">
            <v>0</v>
          </cell>
          <cell r="S90">
            <v>0</v>
          </cell>
          <cell r="T90">
            <v>2500</v>
          </cell>
          <cell r="U90">
            <v>10000</v>
          </cell>
          <cell r="V90" t="str">
            <v>SDN PELAMBUAN 1</v>
          </cell>
          <cell r="W90" t="str">
            <v>XXX</v>
          </cell>
          <cell r="X90" t="str">
            <v>XXX</v>
          </cell>
          <cell r="Y90" t="str">
            <v>XXX</v>
          </cell>
          <cell r="Z90" t="str">
            <v>B - 32</v>
          </cell>
          <cell r="AA90" t="str">
            <v>5638765666130172</v>
          </cell>
          <cell r="AC90">
            <v>11500</v>
          </cell>
          <cell r="AD90">
            <v>-9000</v>
          </cell>
        </row>
        <row r="91">
          <cell r="A91" t="str">
            <v>199206082022212005</v>
          </cell>
          <cell r="B91" t="str">
            <v>XXX</v>
          </cell>
          <cell r="C91" t="str">
            <v>XXX</v>
          </cell>
          <cell r="D91" t="str">
            <v>XXX</v>
          </cell>
          <cell r="E91" t="str">
            <v>XXX</v>
          </cell>
          <cell r="F91" t="str">
            <v>XXX</v>
          </cell>
          <cell r="G91" t="str">
            <v>XXX</v>
          </cell>
          <cell r="H91" t="str">
            <v>XXX</v>
          </cell>
          <cell r="I91">
            <v>0</v>
          </cell>
          <cell r="J91">
            <v>0</v>
          </cell>
          <cell r="K91" t="str">
            <v>XXX</v>
          </cell>
          <cell r="L91">
            <v>2966500</v>
          </cell>
          <cell r="N91">
            <v>2966500</v>
          </cell>
          <cell r="O91">
            <v>2966500</v>
          </cell>
          <cell r="P91">
            <v>29665</v>
          </cell>
          <cell r="Q91">
            <v>118660</v>
          </cell>
          <cell r="R91">
            <v>0</v>
          </cell>
          <cell r="S91">
            <v>0</v>
          </cell>
          <cell r="T91">
            <v>29665</v>
          </cell>
          <cell r="U91">
            <v>118660</v>
          </cell>
          <cell r="V91" t="str">
            <v>SDN PELAMBUAN 1</v>
          </cell>
          <cell r="W91" t="str">
            <v>XXX</v>
          </cell>
          <cell r="X91" t="str">
            <v>XXX</v>
          </cell>
          <cell r="Y91" t="str">
            <v>XXX</v>
          </cell>
          <cell r="Z91" t="str">
            <v>B - 32</v>
          </cell>
          <cell r="AA91" t="str">
            <v>9940770671130052</v>
          </cell>
          <cell r="AC91">
            <v>33665</v>
          </cell>
          <cell r="AD91">
            <v>-4000</v>
          </cell>
        </row>
        <row r="92">
          <cell r="A92" t="str">
            <v>199212212022212008</v>
          </cell>
          <cell r="B92" t="str">
            <v>XXX</v>
          </cell>
          <cell r="C92" t="str">
            <v>XXX</v>
          </cell>
          <cell r="D92" t="str">
            <v>XXX</v>
          </cell>
          <cell r="E92" t="str">
            <v>XXX</v>
          </cell>
          <cell r="F92" t="str">
            <v>XXX</v>
          </cell>
          <cell r="G92" t="str">
            <v>XXX</v>
          </cell>
          <cell r="H92" t="str">
            <v>XXX</v>
          </cell>
          <cell r="I92">
            <v>0</v>
          </cell>
          <cell r="J92">
            <v>0</v>
          </cell>
          <cell r="K92" t="str">
            <v>XXX</v>
          </cell>
          <cell r="M92">
            <v>250000</v>
          </cell>
          <cell r="N92">
            <v>250000</v>
          </cell>
          <cell r="O92">
            <v>250000</v>
          </cell>
          <cell r="P92">
            <v>2500</v>
          </cell>
          <cell r="Q92">
            <v>10000</v>
          </cell>
          <cell r="R92">
            <v>0</v>
          </cell>
          <cell r="S92">
            <v>0</v>
          </cell>
          <cell r="T92">
            <v>2500</v>
          </cell>
          <cell r="U92">
            <v>10000</v>
          </cell>
          <cell r="V92" t="str">
            <v>SDN PELAMBUAN 1</v>
          </cell>
          <cell r="W92" t="str">
            <v>XXX</v>
          </cell>
          <cell r="X92" t="str">
            <v>XXX</v>
          </cell>
          <cell r="Y92" t="str">
            <v>XXX</v>
          </cell>
          <cell r="Z92" t="str">
            <v>B - 32</v>
          </cell>
          <cell r="AA92" t="str">
            <v>3553770671130043</v>
          </cell>
          <cell r="AC92">
            <v>11500</v>
          </cell>
          <cell r="AD92">
            <v>-9000</v>
          </cell>
        </row>
        <row r="93">
          <cell r="A93" t="str">
            <v>199602022022211004</v>
          </cell>
          <cell r="B93" t="str">
            <v>XXX</v>
          </cell>
          <cell r="C93" t="str">
            <v>XXX</v>
          </cell>
          <cell r="D93" t="str">
            <v>XXX</v>
          </cell>
          <cell r="E93" t="str">
            <v>XXX</v>
          </cell>
          <cell r="F93" t="str">
            <v>XXX</v>
          </cell>
          <cell r="G93" t="str">
            <v>XXX</v>
          </cell>
          <cell r="H93" t="str">
            <v>XXX</v>
          </cell>
          <cell r="I93">
            <v>0</v>
          </cell>
          <cell r="J93">
            <v>0</v>
          </cell>
          <cell r="K93" t="str">
            <v>XXX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 t="str">
            <v>SDN PELAMBUAN 1</v>
          </cell>
          <cell r="W93" t="str">
            <v>XXX</v>
          </cell>
          <cell r="X93" t="str">
            <v>XXX</v>
          </cell>
          <cell r="Y93" t="str">
            <v>XXX</v>
          </cell>
          <cell r="Z93" t="str">
            <v>B - 32</v>
          </cell>
          <cell r="AA93" t="str">
            <v>7534774675130112</v>
          </cell>
          <cell r="AB93" t="str">
            <v>serdik depag 24</v>
          </cell>
          <cell r="AC93">
            <v>11500</v>
          </cell>
          <cell r="AD93">
            <v>-11500</v>
          </cell>
        </row>
        <row r="94">
          <cell r="A94" t="str">
            <v>196709122022212001</v>
          </cell>
          <cell r="B94" t="str">
            <v>XXX</v>
          </cell>
          <cell r="C94" t="str">
            <v>XXX</v>
          </cell>
          <cell r="D94" t="str">
            <v>XXX</v>
          </cell>
          <cell r="E94" t="str">
            <v>XXX</v>
          </cell>
          <cell r="F94" t="str">
            <v>XXX</v>
          </cell>
          <cell r="G94" t="str">
            <v>XXX</v>
          </cell>
          <cell r="H94" t="str">
            <v>XXX</v>
          </cell>
          <cell r="I94">
            <v>0</v>
          </cell>
          <cell r="J94">
            <v>0</v>
          </cell>
          <cell r="K94" t="str">
            <v>XXX</v>
          </cell>
          <cell r="L94">
            <v>2966500</v>
          </cell>
          <cell r="N94">
            <v>2966500</v>
          </cell>
          <cell r="O94">
            <v>2966500</v>
          </cell>
          <cell r="P94">
            <v>29665</v>
          </cell>
          <cell r="Q94">
            <v>118660</v>
          </cell>
          <cell r="R94">
            <v>0</v>
          </cell>
          <cell r="S94">
            <v>0</v>
          </cell>
          <cell r="T94">
            <v>29665</v>
          </cell>
          <cell r="U94">
            <v>118660</v>
          </cell>
          <cell r="V94" t="str">
            <v>SDN PELAMBUAN 2</v>
          </cell>
          <cell r="W94" t="str">
            <v>XXX</v>
          </cell>
          <cell r="X94" t="str">
            <v>XXX</v>
          </cell>
          <cell r="Y94" t="str">
            <v>XXX</v>
          </cell>
          <cell r="Z94" t="str">
            <v>B - 33</v>
          </cell>
          <cell r="AA94" t="str">
            <v>6244745648300043</v>
          </cell>
          <cell r="AC94">
            <v>33665</v>
          </cell>
          <cell r="AD94">
            <v>-4000</v>
          </cell>
        </row>
        <row r="95">
          <cell r="A95" t="str">
            <v>197504012022212004</v>
          </cell>
          <cell r="B95" t="str">
            <v>XXX</v>
          </cell>
          <cell r="C95" t="str">
            <v>XXX</v>
          </cell>
          <cell r="D95" t="str">
            <v>XXX</v>
          </cell>
          <cell r="E95" t="str">
            <v>XXX</v>
          </cell>
          <cell r="F95" t="str">
            <v>XXX</v>
          </cell>
          <cell r="G95" t="str">
            <v>XXX</v>
          </cell>
          <cell r="H95" t="str">
            <v>XXX</v>
          </cell>
          <cell r="I95">
            <v>0</v>
          </cell>
          <cell r="J95">
            <v>0</v>
          </cell>
          <cell r="K95" t="str">
            <v>XXX</v>
          </cell>
          <cell r="L95">
            <v>2966500</v>
          </cell>
          <cell r="N95">
            <v>2966500</v>
          </cell>
          <cell r="O95">
            <v>2966500</v>
          </cell>
          <cell r="P95">
            <v>29665</v>
          </cell>
          <cell r="Q95">
            <v>118660</v>
          </cell>
          <cell r="R95">
            <v>0</v>
          </cell>
          <cell r="S95">
            <v>0</v>
          </cell>
          <cell r="T95">
            <v>29665</v>
          </cell>
          <cell r="U95">
            <v>118660</v>
          </cell>
          <cell r="V95" t="str">
            <v>SDN PELAMBUAN 2</v>
          </cell>
          <cell r="W95" t="str">
            <v>XXX</v>
          </cell>
          <cell r="X95" t="str">
            <v>XXX</v>
          </cell>
          <cell r="Y95" t="str">
            <v>XXX</v>
          </cell>
          <cell r="Z95" t="str">
            <v>B - 33</v>
          </cell>
          <cell r="AA95" t="str">
            <v>5733753654210082</v>
          </cell>
          <cell r="AC95">
            <v>33665</v>
          </cell>
          <cell r="AD95">
            <v>-4000</v>
          </cell>
        </row>
        <row r="96">
          <cell r="A96" t="str">
            <v>198103302022211003</v>
          </cell>
          <cell r="B96" t="str">
            <v>XXX</v>
          </cell>
          <cell r="C96" t="str">
            <v>XXX</v>
          </cell>
          <cell r="D96" t="str">
            <v>XXX</v>
          </cell>
          <cell r="E96" t="str">
            <v>XXX</v>
          </cell>
          <cell r="F96" t="str">
            <v>XXX</v>
          </cell>
          <cell r="G96" t="str">
            <v>XXX</v>
          </cell>
          <cell r="H96" t="str">
            <v>XXX</v>
          </cell>
          <cell r="I96">
            <v>0</v>
          </cell>
          <cell r="J96">
            <v>0</v>
          </cell>
          <cell r="K96" t="str">
            <v>XXX</v>
          </cell>
          <cell r="M96">
            <v>250000</v>
          </cell>
          <cell r="N96">
            <v>250000</v>
          </cell>
          <cell r="O96">
            <v>250000</v>
          </cell>
          <cell r="P96">
            <v>2500</v>
          </cell>
          <cell r="Q96">
            <v>10000</v>
          </cell>
          <cell r="R96">
            <v>0</v>
          </cell>
          <cell r="S96">
            <v>0</v>
          </cell>
          <cell r="T96">
            <v>2500</v>
          </cell>
          <cell r="U96">
            <v>10000</v>
          </cell>
          <cell r="V96" t="str">
            <v>SDN PELAMBUAN 2</v>
          </cell>
          <cell r="W96" t="str">
            <v>XXX</v>
          </cell>
          <cell r="X96" t="str">
            <v>XXX</v>
          </cell>
          <cell r="Y96" t="str">
            <v>XXX</v>
          </cell>
          <cell r="Z96" t="str">
            <v>B - 33</v>
          </cell>
          <cell r="AA96" t="str">
            <v>9662759660200002</v>
          </cell>
          <cell r="AC96">
            <v>11500</v>
          </cell>
          <cell r="AD96">
            <v>-9000</v>
          </cell>
        </row>
        <row r="97">
          <cell r="A97" t="str">
            <v>199204022022212013</v>
          </cell>
          <cell r="B97" t="str">
            <v>XXX</v>
          </cell>
          <cell r="C97" t="str">
            <v>XXX</v>
          </cell>
          <cell r="D97" t="str">
            <v>XXX</v>
          </cell>
          <cell r="E97" t="str">
            <v>XXX</v>
          </cell>
          <cell r="F97" t="str">
            <v>XXX</v>
          </cell>
          <cell r="G97" t="str">
            <v>XXX</v>
          </cell>
          <cell r="H97" t="str">
            <v>XXX</v>
          </cell>
          <cell r="I97">
            <v>0</v>
          </cell>
          <cell r="J97">
            <v>0</v>
          </cell>
          <cell r="K97" t="str">
            <v>XXX</v>
          </cell>
          <cell r="M97">
            <v>250000</v>
          </cell>
          <cell r="N97">
            <v>250000</v>
          </cell>
          <cell r="O97">
            <v>250000</v>
          </cell>
          <cell r="P97">
            <v>2500</v>
          </cell>
          <cell r="Q97">
            <v>10000</v>
          </cell>
          <cell r="R97">
            <v>0</v>
          </cell>
          <cell r="S97">
            <v>0</v>
          </cell>
          <cell r="T97">
            <v>2500</v>
          </cell>
          <cell r="U97">
            <v>10000</v>
          </cell>
          <cell r="V97" t="str">
            <v>SDN PELAMBUAN 2</v>
          </cell>
          <cell r="W97" t="str">
            <v>XXX</v>
          </cell>
          <cell r="X97" t="str">
            <v>XXX</v>
          </cell>
          <cell r="Y97" t="str">
            <v>XXX</v>
          </cell>
          <cell r="Z97" t="str">
            <v>B - 33</v>
          </cell>
          <cell r="AA97" t="str">
            <v>2734770671130092</v>
          </cell>
          <cell r="AC97">
            <v>11500</v>
          </cell>
          <cell r="AD97">
            <v>-9000</v>
          </cell>
        </row>
        <row r="98">
          <cell r="A98" t="str">
            <v>199406172022211004</v>
          </cell>
          <cell r="B98" t="str">
            <v>XXX</v>
          </cell>
          <cell r="C98" t="str">
            <v>XXX</v>
          </cell>
          <cell r="D98" t="str">
            <v>XXX</v>
          </cell>
          <cell r="E98" t="str">
            <v>XXX</v>
          </cell>
          <cell r="F98" t="str">
            <v>XXX</v>
          </cell>
          <cell r="G98" t="str">
            <v>XXX</v>
          </cell>
          <cell r="H98" t="str">
            <v>XXX</v>
          </cell>
          <cell r="I98">
            <v>0</v>
          </cell>
          <cell r="J98">
            <v>0</v>
          </cell>
          <cell r="K98" t="str">
            <v>XXX</v>
          </cell>
          <cell r="L98">
            <v>2966500</v>
          </cell>
          <cell r="N98">
            <v>2966500</v>
          </cell>
          <cell r="O98">
            <v>2966500</v>
          </cell>
          <cell r="P98">
            <v>29665</v>
          </cell>
          <cell r="Q98">
            <v>118660</v>
          </cell>
          <cell r="R98">
            <v>0</v>
          </cell>
          <cell r="S98">
            <v>0</v>
          </cell>
          <cell r="T98">
            <v>29665</v>
          </cell>
          <cell r="U98">
            <v>118660</v>
          </cell>
          <cell r="V98" t="str">
            <v>SDN PELAMBUAN 2</v>
          </cell>
          <cell r="W98" t="str">
            <v>XXX</v>
          </cell>
          <cell r="X98" t="str">
            <v>XXX</v>
          </cell>
          <cell r="Y98" t="str">
            <v>XXX</v>
          </cell>
          <cell r="Z98" t="str">
            <v>B - 33</v>
          </cell>
          <cell r="AA98" t="str">
            <v>5949772673130022</v>
          </cell>
          <cell r="AC98">
            <v>33665</v>
          </cell>
          <cell r="AD98">
            <v>-4000</v>
          </cell>
        </row>
        <row r="99">
          <cell r="A99" t="str">
            <v>199507052022211001</v>
          </cell>
          <cell r="B99" t="str">
            <v>XXX</v>
          </cell>
          <cell r="C99" t="str">
            <v>XXX</v>
          </cell>
          <cell r="D99" t="str">
            <v>XXX</v>
          </cell>
          <cell r="E99" t="str">
            <v>XXX</v>
          </cell>
          <cell r="F99" t="str">
            <v>XXX</v>
          </cell>
          <cell r="G99" t="str">
            <v>XXX</v>
          </cell>
          <cell r="H99" t="str">
            <v>XXX</v>
          </cell>
          <cell r="I99">
            <v>0</v>
          </cell>
          <cell r="J99">
            <v>0</v>
          </cell>
          <cell r="K99" t="str">
            <v>XXX</v>
          </cell>
          <cell r="M99">
            <v>250000</v>
          </cell>
          <cell r="N99">
            <v>250000</v>
          </cell>
          <cell r="O99">
            <v>250000</v>
          </cell>
          <cell r="P99">
            <v>2500</v>
          </cell>
          <cell r="Q99">
            <v>10000</v>
          </cell>
          <cell r="R99">
            <v>0</v>
          </cell>
          <cell r="S99">
            <v>0</v>
          </cell>
          <cell r="T99">
            <v>2500</v>
          </cell>
          <cell r="U99">
            <v>10000</v>
          </cell>
          <cell r="V99" t="str">
            <v>SDN PELAMBUAN 2</v>
          </cell>
          <cell r="W99" t="str">
            <v>XXX</v>
          </cell>
          <cell r="X99" t="str">
            <v>XXX</v>
          </cell>
          <cell r="Y99" t="str">
            <v>XXX</v>
          </cell>
          <cell r="Z99" t="str">
            <v>B - 33</v>
          </cell>
          <cell r="AA99" t="str">
            <v>1037773674130123</v>
          </cell>
          <cell r="AC99">
            <v>11500</v>
          </cell>
          <cell r="AD99">
            <v>-9000</v>
          </cell>
        </row>
        <row r="100">
          <cell r="A100" t="str">
            <v>196807262022212001</v>
          </cell>
          <cell r="B100" t="str">
            <v>XXX</v>
          </cell>
          <cell r="C100" t="str">
            <v>XXX</v>
          </cell>
          <cell r="D100" t="str">
            <v>XXX</v>
          </cell>
          <cell r="E100" t="str">
            <v>XXX</v>
          </cell>
          <cell r="F100" t="str">
            <v>XXX</v>
          </cell>
          <cell r="G100" t="str">
            <v>XXX</v>
          </cell>
          <cell r="H100" t="str">
            <v>XXX</v>
          </cell>
          <cell r="I100">
            <v>0</v>
          </cell>
          <cell r="J100">
            <v>0</v>
          </cell>
          <cell r="K100" t="str">
            <v>XXX</v>
          </cell>
          <cell r="L100">
            <v>2966500</v>
          </cell>
          <cell r="N100">
            <v>2966500</v>
          </cell>
          <cell r="O100">
            <v>2966500</v>
          </cell>
          <cell r="P100">
            <v>29665</v>
          </cell>
          <cell r="Q100">
            <v>118660</v>
          </cell>
          <cell r="R100">
            <v>0</v>
          </cell>
          <cell r="S100">
            <v>0</v>
          </cell>
          <cell r="T100">
            <v>29665</v>
          </cell>
          <cell r="U100">
            <v>118660</v>
          </cell>
          <cell r="V100" t="str">
            <v>SDN PELAMBUAN 4</v>
          </cell>
          <cell r="W100" t="str">
            <v>XXX</v>
          </cell>
          <cell r="X100" t="str">
            <v>XXX</v>
          </cell>
          <cell r="Y100" t="str">
            <v>XXX</v>
          </cell>
          <cell r="Z100" t="str">
            <v>B - 35</v>
          </cell>
          <cell r="AA100" t="str">
            <v>4058746648300003</v>
          </cell>
          <cell r="AC100">
            <v>33665</v>
          </cell>
          <cell r="AD100">
            <v>-4000</v>
          </cell>
        </row>
        <row r="101">
          <cell r="A101" t="str">
            <v>198206152022212021</v>
          </cell>
          <cell r="B101" t="str">
            <v>XXX</v>
          </cell>
          <cell r="C101" t="str">
            <v>XXX</v>
          </cell>
          <cell r="D101" t="str">
            <v>XXX</v>
          </cell>
          <cell r="E101" t="str">
            <v>XXX</v>
          </cell>
          <cell r="F101" t="str">
            <v>XXX</v>
          </cell>
          <cell r="G101" t="str">
            <v>XXX</v>
          </cell>
          <cell r="H101" t="str">
            <v>XXX</v>
          </cell>
          <cell r="I101">
            <v>0</v>
          </cell>
          <cell r="J101">
            <v>0</v>
          </cell>
          <cell r="K101" t="str">
            <v>XXX</v>
          </cell>
          <cell r="M101">
            <v>250000</v>
          </cell>
          <cell r="N101">
            <v>250000</v>
          </cell>
          <cell r="O101">
            <v>250000</v>
          </cell>
          <cell r="P101">
            <v>2500</v>
          </cell>
          <cell r="Q101">
            <v>10000</v>
          </cell>
          <cell r="R101">
            <v>0</v>
          </cell>
          <cell r="S101">
            <v>0</v>
          </cell>
          <cell r="T101">
            <v>2500</v>
          </cell>
          <cell r="U101">
            <v>10000</v>
          </cell>
          <cell r="V101" t="str">
            <v>SDN PELAMBUAN 4</v>
          </cell>
          <cell r="W101" t="str">
            <v>XXX</v>
          </cell>
          <cell r="X101" t="str">
            <v>XXX</v>
          </cell>
          <cell r="Y101" t="str">
            <v>XXX</v>
          </cell>
          <cell r="Z101" t="str">
            <v>B - 35</v>
          </cell>
          <cell r="AA101" t="str">
            <v>7947760661300022</v>
          </cell>
          <cell r="AC101">
            <v>11500</v>
          </cell>
          <cell r="AD101">
            <v>-9000</v>
          </cell>
        </row>
        <row r="102">
          <cell r="A102" t="str">
            <v>199005022022212011</v>
          </cell>
          <cell r="B102" t="str">
            <v>XXX</v>
          </cell>
          <cell r="C102" t="str">
            <v>XXX</v>
          </cell>
          <cell r="D102" t="str">
            <v>XXX</v>
          </cell>
          <cell r="E102" t="str">
            <v>XXX</v>
          </cell>
          <cell r="F102" t="str">
            <v>XXX</v>
          </cell>
          <cell r="G102" t="str">
            <v>XXX</v>
          </cell>
          <cell r="H102" t="str">
            <v>XXX</v>
          </cell>
          <cell r="I102">
            <v>0</v>
          </cell>
          <cell r="J102">
            <v>0</v>
          </cell>
          <cell r="K102" t="str">
            <v>XXX</v>
          </cell>
          <cell r="M102">
            <v>250000</v>
          </cell>
          <cell r="N102">
            <v>250000</v>
          </cell>
          <cell r="O102">
            <v>250000</v>
          </cell>
          <cell r="P102">
            <v>2500</v>
          </cell>
          <cell r="Q102">
            <v>10000</v>
          </cell>
          <cell r="R102">
            <v>0</v>
          </cell>
          <cell r="S102">
            <v>0</v>
          </cell>
          <cell r="T102">
            <v>2500</v>
          </cell>
          <cell r="U102">
            <v>10000</v>
          </cell>
          <cell r="V102" t="str">
            <v>SDN PELAMBUAN 4</v>
          </cell>
          <cell r="W102" t="str">
            <v>XXX</v>
          </cell>
          <cell r="X102" t="str">
            <v>XXX</v>
          </cell>
          <cell r="Y102" t="str">
            <v>XXX</v>
          </cell>
          <cell r="Z102" t="str">
            <v>B - 35</v>
          </cell>
          <cell r="AA102" t="str">
            <v>7834768669230232</v>
          </cell>
          <cell r="AC102">
            <v>11500</v>
          </cell>
          <cell r="AD102">
            <v>-9000</v>
          </cell>
        </row>
        <row r="103">
          <cell r="A103" t="str">
            <v>199011172022212008</v>
          </cell>
          <cell r="B103" t="str">
            <v>XXX</v>
          </cell>
          <cell r="C103" t="str">
            <v>XXX</v>
          </cell>
          <cell r="D103" t="str">
            <v>XXX</v>
          </cell>
          <cell r="E103" t="str">
            <v>XXX</v>
          </cell>
          <cell r="F103" t="str">
            <v>XXX</v>
          </cell>
          <cell r="G103" t="str">
            <v>XXX</v>
          </cell>
          <cell r="H103" t="str">
            <v>XXX</v>
          </cell>
          <cell r="I103">
            <v>0</v>
          </cell>
          <cell r="J103">
            <v>0</v>
          </cell>
          <cell r="K103" t="str">
            <v>XXX</v>
          </cell>
          <cell r="M103">
            <v>250000</v>
          </cell>
          <cell r="N103">
            <v>250000</v>
          </cell>
          <cell r="O103">
            <v>250000</v>
          </cell>
          <cell r="P103">
            <v>2500</v>
          </cell>
          <cell r="Q103">
            <v>10000</v>
          </cell>
          <cell r="R103">
            <v>0</v>
          </cell>
          <cell r="S103">
            <v>0</v>
          </cell>
          <cell r="T103">
            <v>2500</v>
          </cell>
          <cell r="U103">
            <v>10000</v>
          </cell>
          <cell r="V103" t="str">
            <v>SDN PELAMBUAN 4</v>
          </cell>
          <cell r="W103" t="str">
            <v>XXX</v>
          </cell>
          <cell r="X103" t="str">
            <v>XXX</v>
          </cell>
          <cell r="Y103" t="str">
            <v>XXX</v>
          </cell>
          <cell r="Z103" t="str">
            <v>B - 35</v>
          </cell>
          <cell r="AA103" t="str">
            <v>7449768670130073</v>
          </cell>
          <cell r="AC103">
            <v>11500</v>
          </cell>
          <cell r="AD103">
            <v>-9000</v>
          </cell>
        </row>
        <row r="104">
          <cell r="A104" t="str">
            <v>199110212022211006</v>
          </cell>
          <cell r="B104" t="str">
            <v>XXX</v>
          </cell>
          <cell r="C104" t="str">
            <v>XXX</v>
          </cell>
          <cell r="D104" t="str">
            <v>XXX</v>
          </cell>
          <cell r="E104" t="str">
            <v>XXX</v>
          </cell>
          <cell r="F104" t="str">
            <v>XXX</v>
          </cell>
          <cell r="G104" t="str">
            <v>XXX</v>
          </cell>
          <cell r="H104" t="str">
            <v>XXX</v>
          </cell>
          <cell r="I104">
            <v>0</v>
          </cell>
          <cell r="J104">
            <v>0</v>
          </cell>
          <cell r="K104" t="str">
            <v>XXX</v>
          </cell>
          <cell r="M104">
            <v>250000</v>
          </cell>
          <cell r="N104">
            <v>250000</v>
          </cell>
          <cell r="O104">
            <v>250000</v>
          </cell>
          <cell r="P104">
            <v>2500</v>
          </cell>
          <cell r="Q104">
            <v>10000</v>
          </cell>
          <cell r="R104">
            <v>0</v>
          </cell>
          <cell r="S104">
            <v>0</v>
          </cell>
          <cell r="T104">
            <v>2500</v>
          </cell>
          <cell r="U104">
            <v>10000</v>
          </cell>
          <cell r="V104" t="str">
            <v>SDN PELAMBUAN 4</v>
          </cell>
          <cell r="W104" t="str">
            <v>XXX</v>
          </cell>
          <cell r="X104" t="str">
            <v>XXX</v>
          </cell>
          <cell r="Y104" t="str">
            <v>XXX</v>
          </cell>
          <cell r="Z104" t="str">
            <v>B - 35</v>
          </cell>
          <cell r="AA104" t="str">
            <v>9353769670130163</v>
          </cell>
          <cell r="AC104">
            <v>11500</v>
          </cell>
          <cell r="AD104">
            <v>-9000</v>
          </cell>
        </row>
        <row r="105">
          <cell r="A105" t="str">
            <v>199206222022212008</v>
          </cell>
          <cell r="B105" t="str">
            <v>XXX</v>
          </cell>
          <cell r="C105" t="str">
            <v>XXX</v>
          </cell>
          <cell r="D105" t="str">
            <v>XXX</v>
          </cell>
          <cell r="E105" t="str">
            <v>XXX</v>
          </cell>
          <cell r="F105" t="str">
            <v>XXX</v>
          </cell>
          <cell r="G105" t="str">
            <v>XXX</v>
          </cell>
          <cell r="H105" t="str">
            <v>XXX</v>
          </cell>
          <cell r="I105">
            <v>0</v>
          </cell>
          <cell r="J105">
            <v>0</v>
          </cell>
          <cell r="K105" t="str">
            <v>XXX</v>
          </cell>
          <cell r="M105">
            <v>250000</v>
          </cell>
          <cell r="N105">
            <v>250000</v>
          </cell>
          <cell r="O105">
            <v>250000</v>
          </cell>
          <cell r="P105">
            <v>2500</v>
          </cell>
          <cell r="Q105">
            <v>10000</v>
          </cell>
          <cell r="R105">
            <v>0</v>
          </cell>
          <cell r="S105">
            <v>0</v>
          </cell>
          <cell r="T105">
            <v>2500</v>
          </cell>
          <cell r="U105">
            <v>10000</v>
          </cell>
          <cell r="V105" t="str">
            <v>SDN PELAMBUAN 4</v>
          </cell>
          <cell r="W105" t="str">
            <v>XXX</v>
          </cell>
          <cell r="X105" t="str">
            <v>XXX</v>
          </cell>
          <cell r="Y105" t="str">
            <v>XXX</v>
          </cell>
          <cell r="Z105" t="str">
            <v>B - 35</v>
          </cell>
          <cell r="AA105" t="str">
            <v>1954770671230152</v>
          </cell>
          <cell r="AC105">
            <v>11500</v>
          </cell>
          <cell r="AD105">
            <v>-9000</v>
          </cell>
        </row>
        <row r="106">
          <cell r="A106" t="str">
            <v>199207052022212009</v>
          </cell>
          <cell r="B106" t="str">
            <v>XXX</v>
          </cell>
          <cell r="C106" t="str">
            <v>XXX</v>
          </cell>
          <cell r="D106" t="str">
            <v>XXX</v>
          </cell>
          <cell r="E106" t="str">
            <v>XXX</v>
          </cell>
          <cell r="F106" t="str">
            <v>XXX</v>
          </cell>
          <cell r="G106" t="str">
            <v>XXX</v>
          </cell>
          <cell r="H106" t="str">
            <v>XXX</v>
          </cell>
          <cell r="I106">
            <v>0</v>
          </cell>
          <cell r="J106">
            <v>0</v>
          </cell>
          <cell r="K106" t="str">
            <v>XXX</v>
          </cell>
          <cell r="M106">
            <v>250000</v>
          </cell>
          <cell r="N106">
            <v>250000</v>
          </cell>
          <cell r="O106">
            <v>250000</v>
          </cell>
          <cell r="P106">
            <v>2500</v>
          </cell>
          <cell r="Q106">
            <v>10000</v>
          </cell>
          <cell r="R106">
            <v>0</v>
          </cell>
          <cell r="S106">
            <v>0</v>
          </cell>
          <cell r="T106">
            <v>2500</v>
          </cell>
          <cell r="U106">
            <v>10000</v>
          </cell>
          <cell r="V106" t="str">
            <v>SDN PELAMBUAN 4</v>
          </cell>
          <cell r="W106" t="str">
            <v>XXX</v>
          </cell>
          <cell r="X106" t="str">
            <v>XXX</v>
          </cell>
          <cell r="Y106" t="str">
            <v>XXX</v>
          </cell>
          <cell r="Z106" t="str">
            <v>B - 35</v>
          </cell>
          <cell r="AA106" t="str">
            <v>4037770671230283</v>
          </cell>
          <cell r="AC106">
            <v>11500</v>
          </cell>
          <cell r="AD106">
            <v>-9000</v>
          </cell>
        </row>
        <row r="107">
          <cell r="A107" t="str">
            <v>199405032022212011</v>
          </cell>
          <cell r="B107" t="str">
            <v>XXX</v>
          </cell>
          <cell r="C107" t="str">
            <v>XXX</v>
          </cell>
          <cell r="D107" t="str">
            <v>XXX</v>
          </cell>
          <cell r="E107" t="str">
            <v>XXX</v>
          </cell>
          <cell r="F107" t="str">
            <v>XXX</v>
          </cell>
          <cell r="G107" t="str">
            <v>XXX</v>
          </cell>
          <cell r="H107" t="str">
            <v>XXX</v>
          </cell>
          <cell r="I107">
            <v>0</v>
          </cell>
          <cell r="J107">
            <v>0</v>
          </cell>
          <cell r="K107" t="str">
            <v>XXX</v>
          </cell>
          <cell r="M107">
            <v>250000</v>
          </cell>
          <cell r="N107">
            <v>250000</v>
          </cell>
          <cell r="O107">
            <v>250000</v>
          </cell>
          <cell r="P107">
            <v>2500</v>
          </cell>
          <cell r="Q107">
            <v>10000</v>
          </cell>
          <cell r="R107">
            <v>0</v>
          </cell>
          <cell r="S107">
            <v>0</v>
          </cell>
          <cell r="T107">
            <v>2500</v>
          </cell>
          <cell r="U107">
            <v>10000</v>
          </cell>
          <cell r="V107" t="str">
            <v>SDN PELAMBUAN 4</v>
          </cell>
          <cell r="W107" t="str">
            <v>XXX</v>
          </cell>
          <cell r="X107" t="str">
            <v>XXX</v>
          </cell>
          <cell r="Y107" t="str">
            <v>XXX</v>
          </cell>
          <cell r="Z107" t="str">
            <v>B - 35</v>
          </cell>
          <cell r="AA107" t="str">
            <v>4835772673230112</v>
          </cell>
          <cell r="AC107">
            <v>11500</v>
          </cell>
          <cell r="AD107">
            <v>-9000</v>
          </cell>
        </row>
        <row r="108">
          <cell r="A108" t="str">
            <v>199506162022212007</v>
          </cell>
          <cell r="B108" t="str">
            <v>XXX</v>
          </cell>
          <cell r="C108" t="str">
            <v>XXX</v>
          </cell>
          <cell r="D108" t="str">
            <v>XXX</v>
          </cell>
          <cell r="E108" t="str">
            <v>XXX</v>
          </cell>
          <cell r="F108" t="str">
            <v>XXX</v>
          </cell>
          <cell r="G108" t="str">
            <v>XXX</v>
          </cell>
          <cell r="H108" t="str">
            <v>XXX</v>
          </cell>
          <cell r="I108">
            <v>0</v>
          </cell>
          <cell r="J108">
            <v>0</v>
          </cell>
          <cell r="K108" t="str">
            <v>XXX</v>
          </cell>
          <cell r="M108">
            <v>250000</v>
          </cell>
          <cell r="N108">
            <v>250000</v>
          </cell>
          <cell r="O108">
            <v>250000</v>
          </cell>
          <cell r="P108">
            <v>2500</v>
          </cell>
          <cell r="Q108">
            <v>10000</v>
          </cell>
          <cell r="R108">
            <v>0</v>
          </cell>
          <cell r="S108">
            <v>0</v>
          </cell>
          <cell r="T108">
            <v>2500</v>
          </cell>
          <cell r="U108">
            <v>10000</v>
          </cell>
          <cell r="V108" t="str">
            <v>SDN PELAMBUAN 4</v>
          </cell>
          <cell r="W108" t="str">
            <v>XXX</v>
          </cell>
          <cell r="X108" t="str">
            <v>XXX</v>
          </cell>
          <cell r="Y108" t="str">
            <v>XXX</v>
          </cell>
          <cell r="Z108" t="str">
            <v>B - 35</v>
          </cell>
          <cell r="AA108" t="str">
            <v>6948773674230152</v>
          </cell>
          <cell r="AC108">
            <v>11500</v>
          </cell>
          <cell r="AD108">
            <v>-9000</v>
          </cell>
        </row>
        <row r="109">
          <cell r="A109" t="str">
            <v>199506242022212007</v>
          </cell>
          <cell r="B109" t="str">
            <v>XXX</v>
          </cell>
          <cell r="C109" t="str">
            <v>XXX</v>
          </cell>
          <cell r="D109" t="str">
            <v>XXX</v>
          </cell>
          <cell r="E109" t="str">
            <v>XXX</v>
          </cell>
          <cell r="F109" t="str">
            <v>XXX</v>
          </cell>
          <cell r="G109" t="str">
            <v>XXX</v>
          </cell>
          <cell r="H109" t="str">
            <v>XXX</v>
          </cell>
          <cell r="I109">
            <v>0</v>
          </cell>
          <cell r="J109">
            <v>0</v>
          </cell>
          <cell r="K109" t="str">
            <v>XXX</v>
          </cell>
          <cell r="M109">
            <v>250000</v>
          </cell>
          <cell r="N109">
            <v>250000</v>
          </cell>
          <cell r="O109">
            <v>250000</v>
          </cell>
          <cell r="P109">
            <v>2500</v>
          </cell>
          <cell r="Q109">
            <v>10000</v>
          </cell>
          <cell r="R109">
            <v>0</v>
          </cell>
          <cell r="S109">
            <v>0</v>
          </cell>
          <cell r="T109">
            <v>2500</v>
          </cell>
          <cell r="U109">
            <v>10000</v>
          </cell>
          <cell r="V109" t="str">
            <v>SDN PELAMBUAN 4</v>
          </cell>
          <cell r="W109" t="str">
            <v>XXX</v>
          </cell>
          <cell r="X109" t="str">
            <v>XXX</v>
          </cell>
          <cell r="Y109" t="str">
            <v>XXX</v>
          </cell>
          <cell r="Z109" t="str">
            <v>B - 35</v>
          </cell>
          <cell r="AA109" t="str">
            <v>6956773674130042</v>
          </cell>
          <cell r="AC109">
            <v>11500</v>
          </cell>
          <cell r="AD109">
            <v>-9000</v>
          </cell>
        </row>
        <row r="110">
          <cell r="A110" t="str">
            <v>199604042022212007</v>
          </cell>
          <cell r="B110" t="str">
            <v>XXX</v>
          </cell>
          <cell r="C110" t="str">
            <v>XXX</v>
          </cell>
          <cell r="D110" t="str">
            <v>XXX</v>
          </cell>
          <cell r="E110" t="str">
            <v>XXX</v>
          </cell>
          <cell r="F110" t="str">
            <v>XXX</v>
          </cell>
          <cell r="G110" t="str">
            <v>XXX</v>
          </cell>
          <cell r="H110" t="str">
            <v>XXX</v>
          </cell>
          <cell r="I110">
            <v>0</v>
          </cell>
          <cell r="J110">
            <v>0</v>
          </cell>
          <cell r="K110" t="str">
            <v>XXX</v>
          </cell>
          <cell r="M110">
            <v>250000</v>
          </cell>
          <cell r="N110">
            <v>250000</v>
          </cell>
          <cell r="O110">
            <v>250000</v>
          </cell>
          <cell r="P110">
            <v>2500</v>
          </cell>
          <cell r="Q110">
            <v>10000</v>
          </cell>
          <cell r="R110">
            <v>0</v>
          </cell>
          <cell r="S110">
            <v>0</v>
          </cell>
          <cell r="T110">
            <v>2500</v>
          </cell>
          <cell r="U110">
            <v>10000</v>
          </cell>
          <cell r="V110" t="str">
            <v>SDN PELAMBUAN 4</v>
          </cell>
          <cell r="W110" t="str">
            <v>XXX</v>
          </cell>
          <cell r="X110" t="str">
            <v>XXX</v>
          </cell>
          <cell r="Y110" t="str">
            <v>XXX</v>
          </cell>
          <cell r="Z110" t="str">
            <v>B - 35</v>
          </cell>
          <cell r="AA110" t="str">
            <v>0736774675130012</v>
          </cell>
          <cell r="AC110">
            <v>11500</v>
          </cell>
          <cell r="AD110">
            <v>-9000</v>
          </cell>
        </row>
        <row r="111">
          <cell r="A111" t="str">
            <v>199610052022212006</v>
          </cell>
          <cell r="B111" t="str">
            <v>XXX</v>
          </cell>
          <cell r="C111" t="str">
            <v>XXX</v>
          </cell>
          <cell r="D111" t="str">
            <v>XXX</v>
          </cell>
          <cell r="E111" t="str">
            <v>XXX</v>
          </cell>
          <cell r="F111" t="str">
            <v>XXX</v>
          </cell>
          <cell r="G111" t="str">
            <v>XXX</v>
          </cell>
          <cell r="H111" t="str">
            <v>XXX</v>
          </cell>
          <cell r="I111">
            <v>0</v>
          </cell>
          <cell r="J111">
            <v>0</v>
          </cell>
          <cell r="K111" t="str">
            <v>XXX</v>
          </cell>
          <cell r="M111">
            <v>250000</v>
          </cell>
          <cell r="N111">
            <v>250000</v>
          </cell>
          <cell r="O111">
            <v>250000</v>
          </cell>
          <cell r="P111">
            <v>2500</v>
          </cell>
          <cell r="Q111">
            <v>10000</v>
          </cell>
          <cell r="R111">
            <v>0</v>
          </cell>
          <cell r="S111">
            <v>0</v>
          </cell>
          <cell r="T111">
            <v>2500</v>
          </cell>
          <cell r="U111">
            <v>10000</v>
          </cell>
          <cell r="V111" t="str">
            <v>SDN PELAMBUAN 4</v>
          </cell>
          <cell r="W111" t="str">
            <v>XXX</v>
          </cell>
          <cell r="X111" t="str">
            <v>XXX</v>
          </cell>
          <cell r="Y111" t="str">
            <v>XXX</v>
          </cell>
          <cell r="Z111" t="str">
            <v>B - 35</v>
          </cell>
          <cell r="AA111" t="str">
            <v>7337774675230103</v>
          </cell>
          <cell r="AC111">
            <v>11500</v>
          </cell>
          <cell r="AD111">
            <v>-9000</v>
          </cell>
        </row>
        <row r="112">
          <cell r="A112" t="str">
            <v>198604082022212020</v>
          </cell>
          <cell r="B112" t="str">
            <v>XXX</v>
          </cell>
          <cell r="C112" t="str">
            <v>XXX</v>
          </cell>
          <cell r="D112" t="str">
            <v>XXX</v>
          </cell>
          <cell r="E112" t="str">
            <v>XXX</v>
          </cell>
          <cell r="F112" t="str">
            <v>XXX</v>
          </cell>
          <cell r="G112" t="str">
            <v>XXX</v>
          </cell>
          <cell r="H112" t="str">
            <v>XXX</v>
          </cell>
          <cell r="I112">
            <v>0</v>
          </cell>
          <cell r="J112">
            <v>0</v>
          </cell>
          <cell r="K112" t="str">
            <v>XXX</v>
          </cell>
          <cell r="M112">
            <v>250000</v>
          </cell>
          <cell r="N112">
            <v>250000</v>
          </cell>
          <cell r="O112">
            <v>250000</v>
          </cell>
          <cell r="P112">
            <v>2500</v>
          </cell>
          <cell r="Q112">
            <v>10000</v>
          </cell>
          <cell r="R112">
            <v>0</v>
          </cell>
          <cell r="S112">
            <v>0</v>
          </cell>
          <cell r="T112">
            <v>2500</v>
          </cell>
          <cell r="U112">
            <v>10000</v>
          </cell>
          <cell r="V112" t="str">
            <v>SDN PELAMBUAN 7</v>
          </cell>
          <cell r="W112" t="str">
            <v>XXX</v>
          </cell>
          <cell r="X112" t="str">
            <v>XXX</v>
          </cell>
          <cell r="Y112" t="str">
            <v>XXX</v>
          </cell>
          <cell r="Z112" t="str">
            <v>B - 38</v>
          </cell>
          <cell r="AA112" t="str">
            <v>9740764664300002</v>
          </cell>
          <cell r="AC112">
            <v>11500</v>
          </cell>
          <cell r="AD112">
            <v>-9000</v>
          </cell>
        </row>
        <row r="113">
          <cell r="A113" t="str">
            <v>199109082022212005</v>
          </cell>
          <cell r="B113" t="str">
            <v>XXX</v>
          </cell>
          <cell r="C113" t="str">
            <v>XXX</v>
          </cell>
          <cell r="D113" t="str">
            <v>XXX</v>
          </cell>
          <cell r="E113" t="str">
            <v>XXX</v>
          </cell>
          <cell r="F113" t="str">
            <v>XXX</v>
          </cell>
          <cell r="G113" t="str">
            <v>XXX</v>
          </cell>
          <cell r="H113" t="str">
            <v>XXX</v>
          </cell>
          <cell r="I113">
            <v>0</v>
          </cell>
          <cell r="J113">
            <v>0</v>
          </cell>
          <cell r="K113" t="str">
            <v>XXX</v>
          </cell>
          <cell r="L113">
            <v>2966500</v>
          </cell>
          <cell r="N113">
            <v>2966500</v>
          </cell>
          <cell r="O113">
            <v>2966500</v>
          </cell>
          <cell r="P113">
            <v>29665</v>
          </cell>
          <cell r="Q113">
            <v>118660</v>
          </cell>
          <cell r="R113">
            <v>0</v>
          </cell>
          <cell r="S113">
            <v>0</v>
          </cell>
          <cell r="T113">
            <v>29665</v>
          </cell>
          <cell r="U113">
            <v>118660</v>
          </cell>
          <cell r="V113" t="str">
            <v>SDN PELAMBUAN 7</v>
          </cell>
          <cell r="W113" t="str">
            <v>XXX</v>
          </cell>
          <cell r="X113" t="str">
            <v>XXX</v>
          </cell>
          <cell r="Y113" t="str">
            <v>XXX</v>
          </cell>
          <cell r="Z113" t="str">
            <v>B - 38</v>
          </cell>
          <cell r="AA113" t="str">
            <v>1240769670130073</v>
          </cell>
          <cell r="AC113">
            <v>33665</v>
          </cell>
          <cell r="AD113">
            <v>-4000</v>
          </cell>
        </row>
        <row r="114">
          <cell r="A114" t="str">
            <v>198010282022212011</v>
          </cell>
          <cell r="B114" t="str">
            <v>XXX</v>
          </cell>
          <cell r="C114" t="str">
            <v>XXX</v>
          </cell>
          <cell r="D114" t="str">
            <v>XXX</v>
          </cell>
          <cell r="E114" t="str">
            <v>XXX</v>
          </cell>
          <cell r="F114" t="str">
            <v>XXX</v>
          </cell>
          <cell r="G114" t="str">
            <v>XXX</v>
          </cell>
          <cell r="H114" t="str">
            <v>XXX</v>
          </cell>
          <cell r="I114">
            <v>0</v>
          </cell>
          <cell r="J114">
            <v>0</v>
          </cell>
          <cell r="K114" t="str">
            <v>XXX</v>
          </cell>
          <cell r="M114">
            <v>250000</v>
          </cell>
          <cell r="N114">
            <v>250000</v>
          </cell>
          <cell r="O114">
            <v>250000</v>
          </cell>
          <cell r="P114">
            <v>2500</v>
          </cell>
          <cell r="Q114">
            <v>10000</v>
          </cell>
          <cell r="R114">
            <v>0</v>
          </cell>
          <cell r="S114">
            <v>0</v>
          </cell>
          <cell r="T114">
            <v>2500</v>
          </cell>
          <cell r="U114">
            <v>10000</v>
          </cell>
          <cell r="V114" t="str">
            <v>SDN TELAGA BIRU 1</v>
          </cell>
          <cell r="W114" t="str">
            <v>XXX</v>
          </cell>
          <cell r="X114" t="str">
            <v>XXX</v>
          </cell>
          <cell r="Y114" t="str">
            <v>XXX</v>
          </cell>
          <cell r="Z114" t="str">
            <v>B - 39</v>
          </cell>
          <cell r="AA114" t="str">
            <v>6360758660300033</v>
          </cell>
          <cell r="AC114">
            <v>11500</v>
          </cell>
          <cell r="AD114">
            <v>-9000</v>
          </cell>
        </row>
        <row r="115">
          <cell r="A115" t="str">
            <v>198303272022212015</v>
          </cell>
          <cell r="B115" t="str">
            <v>XXX</v>
          </cell>
          <cell r="C115" t="str">
            <v>XXX</v>
          </cell>
          <cell r="D115" t="str">
            <v>XXX</v>
          </cell>
          <cell r="E115" t="str">
            <v>XXX</v>
          </cell>
          <cell r="F115" t="str">
            <v>XXX</v>
          </cell>
          <cell r="G115" t="str">
            <v>XXX</v>
          </cell>
          <cell r="H115" t="str">
            <v>XXX</v>
          </cell>
          <cell r="I115">
            <v>0</v>
          </cell>
          <cell r="J115">
            <v>0</v>
          </cell>
          <cell r="K115" t="str">
            <v>XXX</v>
          </cell>
          <cell r="M115">
            <v>250000</v>
          </cell>
          <cell r="N115">
            <v>250000</v>
          </cell>
          <cell r="O115">
            <v>250000</v>
          </cell>
          <cell r="P115">
            <v>2500</v>
          </cell>
          <cell r="Q115">
            <v>10000</v>
          </cell>
          <cell r="R115">
            <v>0</v>
          </cell>
          <cell r="S115">
            <v>0</v>
          </cell>
          <cell r="T115">
            <v>2500</v>
          </cell>
          <cell r="U115">
            <v>10000</v>
          </cell>
          <cell r="V115" t="str">
            <v>SDN TELAGA BIRU 1</v>
          </cell>
          <cell r="W115" t="str">
            <v>XXX</v>
          </cell>
          <cell r="X115" t="str">
            <v>XXX</v>
          </cell>
          <cell r="Y115" t="str">
            <v>XXX</v>
          </cell>
          <cell r="Z115" t="str">
            <v>B - 39</v>
          </cell>
          <cell r="AA115" t="str">
            <v>2659761662300082</v>
          </cell>
          <cell r="AC115">
            <v>11500</v>
          </cell>
          <cell r="AD115">
            <v>-9000</v>
          </cell>
        </row>
        <row r="116">
          <cell r="A116" t="str">
            <v>198412112022212012</v>
          </cell>
          <cell r="B116" t="str">
            <v>XXX</v>
          </cell>
          <cell r="C116" t="str">
            <v>XXX</v>
          </cell>
          <cell r="D116" t="str">
            <v>XXX</v>
          </cell>
          <cell r="E116" t="str">
            <v>XXX</v>
          </cell>
          <cell r="F116" t="str">
            <v>XXX</v>
          </cell>
          <cell r="G116" t="str">
            <v>XXX</v>
          </cell>
          <cell r="H116" t="str">
            <v>XXX</v>
          </cell>
          <cell r="I116">
            <v>0</v>
          </cell>
          <cell r="J116">
            <v>0</v>
          </cell>
          <cell r="K116" t="str">
            <v>XXX</v>
          </cell>
          <cell r="M116">
            <v>250000</v>
          </cell>
          <cell r="N116">
            <v>250000</v>
          </cell>
          <cell r="O116">
            <v>250000</v>
          </cell>
          <cell r="P116">
            <v>2500</v>
          </cell>
          <cell r="Q116">
            <v>10000</v>
          </cell>
          <cell r="R116">
            <v>0</v>
          </cell>
          <cell r="S116">
            <v>0</v>
          </cell>
          <cell r="T116">
            <v>2500</v>
          </cell>
          <cell r="U116">
            <v>10000</v>
          </cell>
          <cell r="V116" t="str">
            <v>SDN TELAGA BIRU 1</v>
          </cell>
          <cell r="W116" t="str">
            <v>XXX</v>
          </cell>
          <cell r="X116" t="str">
            <v>XXX</v>
          </cell>
          <cell r="Y116" t="str">
            <v>XXX</v>
          </cell>
          <cell r="Z116" t="str">
            <v>B - 39</v>
          </cell>
          <cell r="AA116" t="str">
            <v>6543762663210093</v>
          </cell>
          <cell r="AC116">
            <v>11500</v>
          </cell>
          <cell r="AD116">
            <v>-9000</v>
          </cell>
        </row>
        <row r="117">
          <cell r="A117" t="str">
            <v>198503202022211014</v>
          </cell>
          <cell r="B117" t="str">
            <v>XXX</v>
          </cell>
          <cell r="C117" t="str">
            <v>XXX</v>
          </cell>
          <cell r="D117" t="str">
            <v>XXX</v>
          </cell>
          <cell r="E117" t="str">
            <v>XXX</v>
          </cell>
          <cell r="F117" t="str">
            <v>XXX</v>
          </cell>
          <cell r="G117" t="str">
            <v>XXX</v>
          </cell>
          <cell r="H117" t="str">
            <v>XXX</v>
          </cell>
          <cell r="I117">
            <v>0</v>
          </cell>
          <cell r="J117">
            <v>0</v>
          </cell>
          <cell r="K117" t="str">
            <v>XXX</v>
          </cell>
          <cell r="M117">
            <v>250000</v>
          </cell>
          <cell r="N117">
            <v>250000</v>
          </cell>
          <cell r="O117">
            <v>250000</v>
          </cell>
          <cell r="P117">
            <v>2500</v>
          </cell>
          <cell r="Q117">
            <v>10000</v>
          </cell>
          <cell r="R117">
            <v>0</v>
          </cell>
          <cell r="S117">
            <v>0</v>
          </cell>
          <cell r="T117">
            <v>2500</v>
          </cell>
          <cell r="U117">
            <v>10000</v>
          </cell>
          <cell r="V117" t="str">
            <v>SDN TELAGA BIRU 1</v>
          </cell>
          <cell r="W117" t="str">
            <v>XXX</v>
          </cell>
          <cell r="X117" t="str">
            <v>XXX</v>
          </cell>
          <cell r="Y117" t="str">
            <v>XXX</v>
          </cell>
          <cell r="Z117" t="str">
            <v>B - 39</v>
          </cell>
          <cell r="AA117" t="str">
            <v>2652763664200002</v>
          </cell>
          <cell r="AC117">
            <v>11500</v>
          </cell>
          <cell r="AD117">
            <v>-9000</v>
          </cell>
        </row>
        <row r="118">
          <cell r="A118" t="str">
            <v>198610212022212008</v>
          </cell>
          <cell r="B118" t="str">
            <v>XXX</v>
          </cell>
          <cell r="C118" t="str">
            <v>XXX</v>
          </cell>
          <cell r="D118" t="str">
            <v>XXX</v>
          </cell>
          <cell r="E118" t="str">
            <v>XXX</v>
          </cell>
          <cell r="F118" t="str">
            <v>XXX</v>
          </cell>
          <cell r="G118" t="str">
            <v>XXX</v>
          </cell>
          <cell r="H118" t="str">
            <v>XXX</v>
          </cell>
          <cell r="I118">
            <v>0</v>
          </cell>
          <cell r="J118">
            <v>0</v>
          </cell>
          <cell r="K118" t="str">
            <v>XXX</v>
          </cell>
          <cell r="M118">
            <v>250000</v>
          </cell>
          <cell r="N118">
            <v>250000</v>
          </cell>
          <cell r="O118">
            <v>250000</v>
          </cell>
          <cell r="P118">
            <v>2500</v>
          </cell>
          <cell r="Q118">
            <v>10000</v>
          </cell>
          <cell r="R118">
            <v>0</v>
          </cell>
          <cell r="S118">
            <v>0</v>
          </cell>
          <cell r="T118">
            <v>2500</v>
          </cell>
          <cell r="U118">
            <v>10000</v>
          </cell>
          <cell r="V118" t="str">
            <v>SDN TELAGA BIRU 1</v>
          </cell>
          <cell r="W118" t="str">
            <v>XXX</v>
          </cell>
          <cell r="X118" t="str">
            <v>XXX</v>
          </cell>
          <cell r="Y118" t="str">
            <v>XXX</v>
          </cell>
          <cell r="Z118" t="str">
            <v>B - 39</v>
          </cell>
          <cell r="AA118" t="str">
            <v>1353764666130123</v>
          </cell>
          <cell r="AC118">
            <v>11500</v>
          </cell>
          <cell r="AD118">
            <v>-9000</v>
          </cell>
        </row>
        <row r="119">
          <cell r="A119" t="str">
            <v>199401042022212002</v>
          </cell>
          <cell r="B119" t="str">
            <v>XXX</v>
          </cell>
          <cell r="C119" t="str">
            <v>XXX</v>
          </cell>
          <cell r="D119" t="str">
            <v>XXX</v>
          </cell>
          <cell r="E119" t="str">
            <v>XXX</v>
          </cell>
          <cell r="F119" t="str">
            <v>XXX</v>
          </cell>
          <cell r="G119" t="str">
            <v>XXX</v>
          </cell>
          <cell r="H119" t="str">
            <v>XXX</v>
          </cell>
          <cell r="I119">
            <v>0</v>
          </cell>
          <cell r="J119">
            <v>0</v>
          </cell>
          <cell r="K119" t="str">
            <v>XXX</v>
          </cell>
          <cell r="M119">
            <v>250000</v>
          </cell>
          <cell r="N119">
            <v>250000</v>
          </cell>
          <cell r="O119">
            <v>250000</v>
          </cell>
          <cell r="P119">
            <v>2500</v>
          </cell>
          <cell r="Q119">
            <v>10000</v>
          </cell>
          <cell r="R119">
            <v>0</v>
          </cell>
          <cell r="S119">
            <v>0</v>
          </cell>
          <cell r="T119">
            <v>2500</v>
          </cell>
          <cell r="U119">
            <v>10000</v>
          </cell>
          <cell r="V119" t="str">
            <v>SDN TELAGA BIRU 1</v>
          </cell>
          <cell r="W119" t="str">
            <v>XXX</v>
          </cell>
          <cell r="X119" t="str">
            <v>XXX</v>
          </cell>
          <cell r="Y119" t="str">
            <v>XXX</v>
          </cell>
          <cell r="Z119" t="str">
            <v>B - 39</v>
          </cell>
          <cell r="AA119" t="str">
            <v>3436772673230182</v>
          </cell>
          <cell r="AC119">
            <v>0</v>
          </cell>
          <cell r="AD119">
            <v>2500</v>
          </cell>
        </row>
        <row r="120">
          <cell r="A120" t="str">
            <v>198009102022211004</v>
          </cell>
          <cell r="B120" t="str">
            <v>XXX</v>
          </cell>
          <cell r="C120" t="str">
            <v>XXX</v>
          </cell>
          <cell r="D120" t="str">
            <v>XXX</v>
          </cell>
          <cell r="E120" t="str">
            <v>XXX</v>
          </cell>
          <cell r="F120" t="str">
            <v>XXX</v>
          </cell>
          <cell r="G120" t="str">
            <v>XXX</v>
          </cell>
          <cell r="H120" t="str">
            <v>XXX</v>
          </cell>
          <cell r="I120">
            <v>0</v>
          </cell>
          <cell r="J120">
            <v>0</v>
          </cell>
          <cell r="K120" t="str">
            <v>XXX</v>
          </cell>
          <cell r="M120">
            <v>250000</v>
          </cell>
          <cell r="N120">
            <v>250000</v>
          </cell>
          <cell r="O120">
            <v>250000</v>
          </cell>
          <cell r="P120">
            <v>2500</v>
          </cell>
          <cell r="Q120">
            <v>10000</v>
          </cell>
          <cell r="R120">
            <v>0</v>
          </cell>
          <cell r="S120">
            <v>0</v>
          </cell>
          <cell r="T120">
            <v>2500</v>
          </cell>
          <cell r="U120">
            <v>10000</v>
          </cell>
          <cell r="V120" t="str">
            <v>SDN TELAGA BIRU 4</v>
          </cell>
          <cell r="W120" t="str">
            <v>XXX</v>
          </cell>
          <cell r="X120" t="str">
            <v>XXX</v>
          </cell>
          <cell r="Y120" t="str">
            <v>XXX</v>
          </cell>
          <cell r="Z120" t="str">
            <v>B - 42</v>
          </cell>
          <cell r="AA120" t="str">
            <v>8242758661200013</v>
          </cell>
          <cell r="AC120">
            <v>11500</v>
          </cell>
          <cell r="AD120">
            <v>-9000</v>
          </cell>
        </row>
        <row r="121">
          <cell r="A121" t="str">
            <v>198506292022212013</v>
          </cell>
          <cell r="B121" t="str">
            <v>XXX</v>
          </cell>
          <cell r="C121" t="str">
            <v>XXX</v>
          </cell>
          <cell r="D121" t="str">
            <v>XXX</v>
          </cell>
          <cell r="E121" t="str">
            <v>XXX</v>
          </cell>
          <cell r="F121" t="str">
            <v>XXX</v>
          </cell>
          <cell r="G121" t="str">
            <v>XXX</v>
          </cell>
          <cell r="H121" t="str">
            <v>XXX</v>
          </cell>
          <cell r="I121">
            <v>0</v>
          </cell>
          <cell r="J121">
            <v>0</v>
          </cell>
          <cell r="K121" t="str">
            <v>XXX</v>
          </cell>
          <cell r="M121">
            <v>250000</v>
          </cell>
          <cell r="N121">
            <v>250000</v>
          </cell>
          <cell r="O121">
            <v>250000</v>
          </cell>
          <cell r="P121">
            <v>2500</v>
          </cell>
          <cell r="Q121">
            <v>10000</v>
          </cell>
          <cell r="R121">
            <v>0</v>
          </cell>
          <cell r="S121">
            <v>0</v>
          </cell>
          <cell r="T121">
            <v>2500</v>
          </cell>
          <cell r="U121">
            <v>10000</v>
          </cell>
          <cell r="V121" t="str">
            <v>SDN TELAGA BIRU 5</v>
          </cell>
          <cell r="W121" t="str">
            <v>XXX</v>
          </cell>
          <cell r="X121" t="str">
            <v>XXX</v>
          </cell>
          <cell r="Y121" t="str">
            <v>XXX</v>
          </cell>
          <cell r="Z121" t="str">
            <v>B - 43</v>
          </cell>
          <cell r="AA121" t="str">
            <v>1961763664130152</v>
          </cell>
          <cell r="AC121">
            <v>11500</v>
          </cell>
          <cell r="AD121">
            <v>-9000</v>
          </cell>
        </row>
        <row r="122">
          <cell r="A122" t="str">
            <v>198904092022211001</v>
          </cell>
          <cell r="B122" t="str">
            <v>XXX</v>
          </cell>
          <cell r="C122" t="str">
            <v>XXX</v>
          </cell>
          <cell r="D122" t="str">
            <v>XXX</v>
          </cell>
          <cell r="E122" t="str">
            <v>XXX</v>
          </cell>
          <cell r="F122" t="str">
            <v>XXX</v>
          </cell>
          <cell r="G122" t="str">
            <v>XXX</v>
          </cell>
          <cell r="H122" t="str">
            <v>XXX</v>
          </cell>
          <cell r="I122">
            <v>0</v>
          </cell>
          <cell r="J122">
            <v>0</v>
          </cell>
          <cell r="K122" t="str">
            <v>XXX</v>
          </cell>
          <cell r="M122">
            <v>250000</v>
          </cell>
          <cell r="N122">
            <v>250000</v>
          </cell>
          <cell r="O122">
            <v>250000</v>
          </cell>
          <cell r="P122">
            <v>2500</v>
          </cell>
          <cell r="Q122">
            <v>10000</v>
          </cell>
          <cell r="R122">
            <v>0</v>
          </cell>
          <cell r="S122">
            <v>0</v>
          </cell>
          <cell r="T122">
            <v>2500</v>
          </cell>
          <cell r="U122">
            <v>10000</v>
          </cell>
          <cell r="V122" t="str">
            <v>SDN TELAGA BIRU 5</v>
          </cell>
          <cell r="W122" t="str">
            <v>XXX</v>
          </cell>
          <cell r="X122" t="str">
            <v>XXX</v>
          </cell>
          <cell r="Y122" t="str">
            <v>XXX</v>
          </cell>
          <cell r="Z122" t="str">
            <v>B - 43</v>
          </cell>
          <cell r="AA122" t="str">
            <v>9741767668130232</v>
          </cell>
          <cell r="AC122">
            <v>11500</v>
          </cell>
          <cell r="AD122">
            <v>-9000</v>
          </cell>
        </row>
        <row r="123">
          <cell r="A123" t="str">
            <v>198910262022212006</v>
          </cell>
          <cell r="B123" t="str">
            <v>XXX</v>
          </cell>
          <cell r="C123" t="str">
            <v>XXX</v>
          </cell>
          <cell r="D123" t="str">
            <v>XXX</v>
          </cell>
          <cell r="E123" t="str">
            <v>XXX</v>
          </cell>
          <cell r="F123" t="str">
            <v>XXX</v>
          </cell>
          <cell r="G123" t="str">
            <v>XXX</v>
          </cell>
          <cell r="H123" t="str">
            <v>XXX</v>
          </cell>
          <cell r="I123">
            <v>0</v>
          </cell>
          <cell r="J123">
            <v>0</v>
          </cell>
          <cell r="K123" t="str">
            <v>XXX</v>
          </cell>
          <cell r="M123">
            <v>250000</v>
          </cell>
          <cell r="N123">
            <v>250000</v>
          </cell>
          <cell r="O123">
            <v>250000</v>
          </cell>
          <cell r="P123">
            <v>2500</v>
          </cell>
          <cell r="Q123">
            <v>10000</v>
          </cell>
          <cell r="R123">
            <v>0</v>
          </cell>
          <cell r="S123">
            <v>0</v>
          </cell>
          <cell r="T123">
            <v>2500</v>
          </cell>
          <cell r="U123">
            <v>10000</v>
          </cell>
          <cell r="V123" t="str">
            <v>SDN TELAGA BIRU 5</v>
          </cell>
          <cell r="W123" t="str">
            <v>XXX</v>
          </cell>
          <cell r="X123" t="str">
            <v>XXX</v>
          </cell>
          <cell r="Y123" t="str">
            <v>XXX</v>
          </cell>
          <cell r="Z123" t="str">
            <v>B - 43</v>
          </cell>
          <cell r="AA123" t="str">
            <v>9358767668130073</v>
          </cell>
          <cell r="AC123">
            <v>11500</v>
          </cell>
          <cell r="AD123">
            <v>-9000</v>
          </cell>
        </row>
        <row r="124">
          <cell r="A124" t="str">
            <v>198904052022212009</v>
          </cell>
          <cell r="B124" t="str">
            <v>XXX</v>
          </cell>
          <cell r="C124" t="str">
            <v>XXX</v>
          </cell>
          <cell r="D124" t="str">
            <v>XXX</v>
          </cell>
          <cell r="E124" t="str">
            <v>XXX</v>
          </cell>
          <cell r="F124" t="str">
            <v>XXX</v>
          </cell>
          <cell r="G124" t="str">
            <v>XXX</v>
          </cell>
          <cell r="H124" t="str">
            <v>XXX</v>
          </cell>
          <cell r="I124">
            <v>0</v>
          </cell>
          <cell r="J124">
            <v>0</v>
          </cell>
          <cell r="K124" t="str">
            <v>XXX</v>
          </cell>
          <cell r="M124">
            <v>250000</v>
          </cell>
          <cell r="N124">
            <v>250000</v>
          </cell>
          <cell r="O124">
            <v>250000</v>
          </cell>
          <cell r="P124">
            <v>2500</v>
          </cell>
          <cell r="Q124">
            <v>10000</v>
          </cell>
          <cell r="R124">
            <v>0</v>
          </cell>
          <cell r="S124">
            <v>0</v>
          </cell>
          <cell r="T124">
            <v>2500</v>
          </cell>
          <cell r="U124">
            <v>10000</v>
          </cell>
          <cell r="V124" t="str">
            <v>SDN TELAGA BIRU 6</v>
          </cell>
          <cell r="W124" t="str">
            <v>XXX</v>
          </cell>
          <cell r="X124" t="str">
            <v>XXX</v>
          </cell>
          <cell r="Y124" t="str">
            <v>XXX</v>
          </cell>
          <cell r="Z124" t="str">
            <v>B - 44</v>
          </cell>
          <cell r="AA124" t="str">
            <v>4737767668130122</v>
          </cell>
          <cell r="AC124">
            <v>11500</v>
          </cell>
          <cell r="AD124">
            <v>-9000</v>
          </cell>
        </row>
        <row r="125">
          <cell r="A125" t="str">
            <v>199101232022212005</v>
          </cell>
          <cell r="B125" t="str">
            <v>XXX</v>
          </cell>
          <cell r="C125" t="str">
            <v>XXX</v>
          </cell>
          <cell r="D125" t="str">
            <v>XXX</v>
          </cell>
          <cell r="E125" t="str">
            <v>XXX</v>
          </cell>
          <cell r="F125" t="str">
            <v>XXX</v>
          </cell>
          <cell r="G125" t="str">
            <v>XXX</v>
          </cell>
          <cell r="H125" t="str">
            <v>XXX</v>
          </cell>
          <cell r="I125">
            <v>0</v>
          </cell>
          <cell r="J125">
            <v>0</v>
          </cell>
          <cell r="K125" t="str">
            <v>XXX</v>
          </cell>
          <cell r="M125">
            <v>250000</v>
          </cell>
          <cell r="N125">
            <v>250000</v>
          </cell>
          <cell r="O125">
            <v>250000</v>
          </cell>
          <cell r="P125">
            <v>2500</v>
          </cell>
          <cell r="Q125">
            <v>10000</v>
          </cell>
          <cell r="R125">
            <v>0</v>
          </cell>
          <cell r="S125">
            <v>0</v>
          </cell>
          <cell r="T125">
            <v>2500</v>
          </cell>
          <cell r="U125">
            <v>10000</v>
          </cell>
          <cell r="V125" t="str">
            <v>SDN TELAGA BIRU 6</v>
          </cell>
          <cell r="W125" t="str">
            <v>XXX</v>
          </cell>
          <cell r="X125" t="str">
            <v>XXX</v>
          </cell>
          <cell r="Y125" t="str">
            <v>XXX</v>
          </cell>
          <cell r="Z125" t="str">
            <v>B - 44</v>
          </cell>
          <cell r="AA125" t="str">
            <v>3455769670130032</v>
          </cell>
          <cell r="AC125">
            <v>11500</v>
          </cell>
          <cell r="AD125">
            <v>-9000</v>
          </cell>
        </row>
        <row r="126">
          <cell r="A126" t="str">
            <v>199607012022212008</v>
          </cell>
          <cell r="B126" t="str">
            <v>XXX</v>
          </cell>
          <cell r="C126" t="str">
            <v>XXX</v>
          </cell>
          <cell r="D126" t="str">
            <v>XXX</v>
          </cell>
          <cell r="E126" t="str">
            <v>XXX</v>
          </cell>
          <cell r="F126" t="str">
            <v>XXX</v>
          </cell>
          <cell r="G126" t="str">
            <v>XXX</v>
          </cell>
          <cell r="H126" t="str">
            <v>XXX</v>
          </cell>
          <cell r="I126">
            <v>0</v>
          </cell>
          <cell r="J126">
            <v>0</v>
          </cell>
          <cell r="K126" t="str">
            <v>XXX</v>
          </cell>
          <cell r="M126">
            <v>250000</v>
          </cell>
          <cell r="N126">
            <v>250000</v>
          </cell>
          <cell r="O126">
            <v>250000</v>
          </cell>
          <cell r="P126">
            <v>2500</v>
          </cell>
          <cell r="Q126">
            <v>10000</v>
          </cell>
          <cell r="R126">
            <v>0</v>
          </cell>
          <cell r="S126">
            <v>0</v>
          </cell>
          <cell r="T126">
            <v>2500</v>
          </cell>
          <cell r="U126">
            <v>10000</v>
          </cell>
          <cell r="V126" t="str">
            <v>SDN TELAGA BIRU 6</v>
          </cell>
          <cell r="W126" t="str">
            <v>XXX</v>
          </cell>
          <cell r="X126" t="str">
            <v>XXX</v>
          </cell>
          <cell r="Y126" t="str">
            <v>XXX</v>
          </cell>
          <cell r="Z126" t="str">
            <v>B - 44</v>
          </cell>
          <cell r="AA126" t="str">
            <v>0033774675230123</v>
          </cell>
          <cell r="AC126">
            <v>11500</v>
          </cell>
          <cell r="AD126">
            <v>-9000</v>
          </cell>
        </row>
        <row r="127">
          <cell r="A127" t="str">
            <v>196605292022212001</v>
          </cell>
          <cell r="B127" t="str">
            <v>XXX</v>
          </cell>
          <cell r="C127" t="str">
            <v>XXX</v>
          </cell>
          <cell r="D127" t="str">
            <v>XXX</v>
          </cell>
          <cell r="E127" t="str">
            <v>XXX</v>
          </cell>
          <cell r="F127" t="str">
            <v>XXX</v>
          </cell>
          <cell r="G127" t="str">
            <v>XXX</v>
          </cell>
          <cell r="H127" t="str">
            <v>XXX</v>
          </cell>
          <cell r="I127">
            <v>0</v>
          </cell>
          <cell r="J127">
            <v>0</v>
          </cell>
          <cell r="K127" t="str">
            <v>XXX</v>
          </cell>
          <cell r="L127">
            <v>2966500</v>
          </cell>
          <cell r="N127">
            <v>2966500</v>
          </cell>
          <cell r="O127">
            <v>2966500</v>
          </cell>
          <cell r="P127">
            <v>29665</v>
          </cell>
          <cell r="Q127">
            <v>118660</v>
          </cell>
          <cell r="R127">
            <v>0</v>
          </cell>
          <cell r="S127">
            <v>0</v>
          </cell>
          <cell r="T127">
            <v>29665</v>
          </cell>
          <cell r="U127">
            <v>118660</v>
          </cell>
          <cell r="V127" t="str">
            <v>SDN TELAGA BIRU 7</v>
          </cell>
          <cell r="W127" t="str">
            <v>XXX</v>
          </cell>
          <cell r="X127" t="str">
            <v>XXX</v>
          </cell>
          <cell r="Y127" t="str">
            <v>XXX</v>
          </cell>
          <cell r="Z127" t="str">
            <v>B - 45</v>
          </cell>
          <cell r="AA127" t="str">
            <v>5861744646300032</v>
          </cell>
          <cell r="AC127">
            <v>33665</v>
          </cell>
          <cell r="AD127">
            <v>-4000</v>
          </cell>
        </row>
        <row r="128">
          <cell r="A128" t="str">
            <v>196709252022212003</v>
          </cell>
          <cell r="B128" t="str">
            <v>XXX</v>
          </cell>
          <cell r="C128" t="str">
            <v>XXX</v>
          </cell>
          <cell r="D128" t="str">
            <v>XXX</v>
          </cell>
          <cell r="E128" t="str">
            <v>XXX</v>
          </cell>
          <cell r="F128" t="str">
            <v>XXX</v>
          </cell>
          <cell r="G128" t="str">
            <v>XXX</v>
          </cell>
          <cell r="H128" t="str">
            <v>XXX</v>
          </cell>
          <cell r="I128">
            <v>0</v>
          </cell>
          <cell r="J128">
            <v>0</v>
          </cell>
          <cell r="K128" t="str">
            <v>XXX</v>
          </cell>
          <cell r="L128">
            <v>2966500</v>
          </cell>
          <cell r="N128">
            <v>2966500</v>
          </cell>
          <cell r="O128">
            <v>2966500</v>
          </cell>
          <cell r="P128">
            <v>29665</v>
          </cell>
          <cell r="Q128">
            <v>118660</v>
          </cell>
          <cell r="R128">
            <v>0</v>
          </cell>
          <cell r="S128">
            <v>0</v>
          </cell>
          <cell r="T128">
            <v>29665</v>
          </cell>
          <cell r="U128">
            <v>118660</v>
          </cell>
          <cell r="V128" t="str">
            <v>SDN TELAGA BIRU 7</v>
          </cell>
          <cell r="W128" t="str">
            <v>XXX</v>
          </cell>
          <cell r="X128" t="str">
            <v>XXX</v>
          </cell>
          <cell r="Y128" t="str">
            <v>XXX</v>
          </cell>
          <cell r="Z128" t="str">
            <v>B - 45</v>
          </cell>
          <cell r="AA128" t="str">
            <v>0257745648300043</v>
          </cell>
          <cell r="AC128">
            <v>33665</v>
          </cell>
          <cell r="AD128">
            <v>-4000</v>
          </cell>
        </row>
        <row r="129">
          <cell r="A129" t="str">
            <v>197104202022212002</v>
          </cell>
          <cell r="B129" t="str">
            <v>XXX</v>
          </cell>
          <cell r="C129" t="str">
            <v>XXX</v>
          </cell>
          <cell r="D129" t="str">
            <v>XXX</v>
          </cell>
          <cell r="E129" t="str">
            <v>XXX</v>
          </cell>
          <cell r="F129" t="str">
            <v>XXX</v>
          </cell>
          <cell r="G129" t="str">
            <v>XXX</v>
          </cell>
          <cell r="H129" t="str">
            <v>XXX</v>
          </cell>
          <cell r="I129">
            <v>0</v>
          </cell>
          <cell r="J129">
            <v>0</v>
          </cell>
          <cell r="K129" t="str">
            <v>XXX</v>
          </cell>
          <cell r="L129">
            <v>2966500</v>
          </cell>
          <cell r="N129">
            <v>2966500</v>
          </cell>
          <cell r="O129">
            <v>2966500</v>
          </cell>
          <cell r="P129">
            <v>29665</v>
          </cell>
          <cell r="Q129">
            <v>118660</v>
          </cell>
          <cell r="R129">
            <v>0</v>
          </cell>
          <cell r="S129">
            <v>0</v>
          </cell>
          <cell r="T129">
            <v>29665</v>
          </cell>
          <cell r="U129">
            <v>118660</v>
          </cell>
          <cell r="V129" t="str">
            <v>SDN TELAGA BIRU 7</v>
          </cell>
          <cell r="W129" t="str">
            <v>XXX</v>
          </cell>
          <cell r="X129" t="str">
            <v>XXX</v>
          </cell>
          <cell r="Y129" t="str">
            <v>XXX</v>
          </cell>
          <cell r="Z129" t="str">
            <v>B - 45</v>
          </cell>
          <cell r="AA129" t="str">
            <v>9752749651300072</v>
          </cell>
          <cell r="AC129">
            <v>33665</v>
          </cell>
          <cell r="AD129">
            <v>-4000</v>
          </cell>
        </row>
        <row r="130">
          <cell r="A130" t="str">
            <v>197403032022211001</v>
          </cell>
          <cell r="B130" t="str">
            <v>XXX</v>
          </cell>
          <cell r="C130" t="str">
            <v>XXX</v>
          </cell>
          <cell r="D130" t="str">
            <v>XXX</v>
          </cell>
          <cell r="E130" t="str">
            <v>XXX</v>
          </cell>
          <cell r="F130" t="str">
            <v>XXX</v>
          </cell>
          <cell r="G130" t="str">
            <v>XXX</v>
          </cell>
          <cell r="H130" t="str">
            <v>XXX</v>
          </cell>
          <cell r="I130">
            <v>0</v>
          </cell>
          <cell r="J130">
            <v>0</v>
          </cell>
          <cell r="K130" t="str">
            <v>XXX</v>
          </cell>
          <cell r="L130">
            <v>2966500</v>
          </cell>
          <cell r="N130">
            <v>2966500</v>
          </cell>
          <cell r="O130">
            <v>2966500</v>
          </cell>
          <cell r="P130">
            <v>29665</v>
          </cell>
          <cell r="Q130">
            <v>118660</v>
          </cell>
          <cell r="R130">
            <v>0</v>
          </cell>
          <cell r="S130">
            <v>0</v>
          </cell>
          <cell r="T130">
            <v>29665</v>
          </cell>
          <cell r="U130">
            <v>118660</v>
          </cell>
          <cell r="V130" t="str">
            <v>SDN TELAGA BIRU 7</v>
          </cell>
          <cell r="W130" t="str">
            <v>XXX</v>
          </cell>
          <cell r="X130" t="str">
            <v>XXX</v>
          </cell>
          <cell r="Y130" t="str">
            <v>XXX</v>
          </cell>
          <cell r="Z130" t="str">
            <v>B - 45</v>
          </cell>
          <cell r="AA130" t="str">
            <v>7635752653200022</v>
          </cell>
          <cell r="AC130">
            <v>33665</v>
          </cell>
          <cell r="AD130">
            <v>-4000</v>
          </cell>
        </row>
        <row r="131">
          <cell r="A131" t="str">
            <v>198809232022212005</v>
          </cell>
          <cell r="B131" t="str">
            <v>XXX</v>
          </cell>
          <cell r="C131" t="str">
            <v>XXX</v>
          </cell>
          <cell r="D131" t="str">
            <v>XXX</v>
          </cell>
          <cell r="E131" t="str">
            <v>XXX</v>
          </cell>
          <cell r="F131" t="str">
            <v>XXX</v>
          </cell>
          <cell r="G131" t="str">
            <v>XXX</v>
          </cell>
          <cell r="H131" t="str">
            <v>XXX</v>
          </cell>
          <cell r="I131">
            <v>0</v>
          </cell>
          <cell r="J131">
            <v>0</v>
          </cell>
          <cell r="K131" t="str">
            <v>XXX</v>
          </cell>
          <cell r="M131">
            <v>250000</v>
          </cell>
          <cell r="N131">
            <v>250000</v>
          </cell>
          <cell r="O131">
            <v>250000</v>
          </cell>
          <cell r="P131">
            <v>2500</v>
          </cell>
          <cell r="Q131">
            <v>10000</v>
          </cell>
          <cell r="R131">
            <v>0</v>
          </cell>
          <cell r="S131">
            <v>0</v>
          </cell>
          <cell r="T131">
            <v>2500</v>
          </cell>
          <cell r="U131">
            <v>10000</v>
          </cell>
          <cell r="V131" t="str">
            <v>SDN TELAGA BIRU 7</v>
          </cell>
          <cell r="W131" t="str">
            <v>XXX</v>
          </cell>
          <cell r="X131" t="str">
            <v>XXX</v>
          </cell>
          <cell r="Y131" t="str">
            <v>XXX</v>
          </cell>
          <cell r="Z131" t="str">
            <v>B - 45</v>
          </cell>
          <cell r="AA131" t="str">
            <v>2255766667300003</v>
          </cell>
          <cell r="AC131">
            <v>11500</v>
          </cell>
          <cell r="AD131">
            <v>-9000</v>
          </cell>
        </row>
        <row r="132">
          <cell r="A132" t="str">
            <v>199607122022212004</v>
          </cell>
          <cell r="B132" t="str">
            <v>XXX</v>
          </cell>
          <cell r="C132" t="str">
            <v>XXX</v>
          </cell>
          <cell r="D132" t="str">
            <v>XXX</v>
          </cell>
          <cell r="E132" t="str">
            <v>XXX</v>
          </cell>
          <cell r="F132" t="str">
            <v>XXX</v>
          </cell>
          <cell r="G132" t="str">
            <v>XXX</v>
          </cell>
          <cell r="H132" t="str">
            <v>XXX</v>
          </cell>
          <cell r="I132">
            <v>0</v>
          </cell>
          <cell r="J132">
            <v>0</v>
          </cell>
          <cell r="K132" t="str">
            <v>XXX</v>
          </cell>
          <cell r="M132">
            <v>250000</v>
          </cell>
          <cell r="N132">
            <v>250000</v>
          </cell>
          <cell r="O132">
            <v>250000</v>
          </cell>
          <cell r="P132">
            <v>2500</v>
          </cell>
          <cell r="Q132">
            <v>10000</v>
          </cell>
          <cell r="R132">
            <v>0</v>
          </cell>
          <cell r="S132">
            <v>0</v>
          </cell>
          <cell r="T132">
            <v>2500</v>
          </cell>
          <cell r="U132">
            <v>10000</v>
          </cell>
          <cell r="V132" t="str">
            <v>SDN TELAGA BIRU 7</v>
          </cell>
          <cell r="W132" t="str">
            <v>XXX</v>
          </cell>
          <cell r="X132" t="str">
            <v>XXX</v>
          </cell>
          <cell r="Y132" t="str">
            <v>XXX</v>
          </cell>
          <cell r="Z132" t="str">
            <v>B - 45</v>
          </cell>
          <cell r="AA132" t="str">
            <v>1044774675230093</v>
          </cell>
          <cell r="AC132">
            <v>11500</v>
          </cell>
          <cell r="AD132">
            <v>-9000</v>
          </cell>
        </row>
        <row r="133">
          <cell r="A133" t="str">
            <v>196802172022212003</v>
          </cell>
          <cell r="B133" t="str">
            <v>XXX</v>
          </cell>
          <cell r="C133" t="str">
            <v>XXX</v>
          </cell>
          <cell r="D133" t="str">
            <v>XXX</v>
          </cell>
          <cell r="E133" t="str">
            <v>XXX</v>
          </cell>
          <cell r="F133" t="str">
            <v>XXX</v>
          </cell>
          <cell r="G133" t="str">
            <v>XXX</v>
          </cell>
          <cell r="H133" t="str">
            <v>XXX</v>
          </cell>
          <cell r="I133">
            <v>0</v>
          </cell>
          <cell r="J133">
            <v>0</v>
          </cell>
          <cell r="K133" t="str">
            <v>XXX</v>
          </cell>
          <cell r="M133">
            <v>250000</v>
          </cell>
          <cell r="N133">
            <v>250000</v>
          </cell>
          <cell r="O133">
            <v>250000</v>
          </cell>
          <cell r="P133">
            <v>2500</v>
          </cell>
          <cell r="Q133">
            <v>10000</v>
          </cell>
          <cell r="R133">
            <v>0</v>
          </cell>
          <cell r="S133">
            <v>0</v>
          </cell>
          <cell r="T133">
            <v>2500</v>
          </cell>
          <cell r="U133">
            <v>10000</v>
          </cell>
          <cell r="V133" t="str">
            <v>SDN TELAGA BIRU 8</v>
          </cell>
          <cell r="W133" t="str">
            <v>XXX</v>
          </cell>
          <cell r="X133" t="str">
            <v>XXX</v>
          </cell>
          <cell r="Y133" t="str">
            <v>XXX</v>
          </cell>
          <cell r="Z133" t="str">
            <v>B - 46</v>
          </cell>
          <cell r="AA133" t="str">
            <v>5549746649300012</v>
          </cell>
          <cell r="AC133">
            <v>11500</v>
          </cell>
          <cell r="AD133">
            <v>-9000</v>
          </cell>
        </row>
        <row r="134">
          <cell r="A134" t="str">
            <v>198307172022211008</v>
          </cell>
          <cell r="B134" t="str">
            <v>XXX</v>
          </cell>
          <cell r="C134" t="str">
            <v>XXX</v>
          </cell>
          <cell r="D134" t="str">
            <v>XXX</v>
          </cell>
          <cell r="E134" t="str">
            <v>XXX</v>
          </cell>
          <cell r="F134" t="str">
            <v>XXX</v>
          </cell>
          <cell r="G134" t="str">
            <v>XXX</v>
          </cell>
          <cell r="H134" t="str">
            <v>XXX</v>
          </cell>
          <cell r="I134">
            <v>0</v>
          </cell>
          <cell r="J134">
            <v>0</v>
          </cell>
          <cell r="K134" t="str">
            <v>XXX</v>
          </cell>
          <cell r="M134">
            <v>250000</v>
          </cell>
          <cell r="N134">
            <v>250000</v>
          </cell>
          <cell r="O134">
            <v>250000</v>
          </cell>
          <cell r="P134">
            <v>2500</v>
          </cell>
          <cell r="Q134">
            <v>10000</v>
          </cell>
          <cell r="R134">
            <v>0</v>
          </cell>
          <cell r="S134">
            <v>0</v>
          </cell>
          <cell r="T134">
            <v>2500</v>
          </cell>
          <cell r="U134">
            <v>10000</v>
          </cell>
          <cell r="V134" t="str">
            <v>SDN TELAGA BIRU 8</v>
          </cell>
          <cell r="W134" t="str">
            <v>XXX</v>
          </cell>
          <cell r="X134" t="str">
            <v>XXX</v>
          </cell>
          <cell r="Y134" t="str">
            <v>XXX</v>
          </cell>
          <cell r="Z134" t="str">
            <v>B - 46</v>
          </cell>
          <cell r="AA134" t="str">
            <v>4049761664200003</v>
          </cell>
          <cell r="AC134">
            <v>11500</v>
          </cell>
          <cell r="AD134">
            <v>-9000</v>
          </cell>
        </row>
        <row r="135">
          <cell r="A135" t="str">
            <v>198905102022212007</v>
          </cell>
          <cell r="B135" t="str">
            <v>XXX</v>
          </cell>
          <cell r="C135" t="str">
            <v>XXX</v>
          </cell>
          <cell r="D135" t="str">
            <v>XXX</v>
          </cell>
          <cell r="E135" t="str">
            <v>XXX</v>
          </cell>
          <cell r="F135" t="str">
            <v>XXX</v>
          </cell>
          <cell r="G135" t="str">
            <v>XXX</v>
          </cell>
          <cell r="H135" t="str">
            <v>XXX</v>
          </cell>
          <cell r="I135">
            <v>0</v>
          </cell>
          <cell r="J135">
            <v>0</v>
          </cell>
          <cell r="K135" t="str">
            <v>XXX</v>
          </cell>
          <cell r="M135">
            <v>250000</v>
          </cell>
          <cell r="N135">
            <v>250000</v>
          </cell>
          <cell r="O135">
            <v>250000</v>
          </cell>
          <cell r="P135">
            <v>2500</v>
          </cell>
          <cell r="Q135">
            <v>10000</v>
          </cell>
          <cell r="R135">
            <v>0</v>
          </cell>
          <cell r="S135">
            <v>0</v>
          </cell>
          <cell r="T135">
            <v>2500</v>
          </cell>
          <cell r="U135">
            <v>10000</v>
          </cell>
          <cell r="V135" t="str">
            <v>SDN TELAGA BIRU 8</v>
          </cell>
          <cell r="W135" t="str">
            <v>XXX</v>
          </cell>
          <cell r="X135" t="str">
            <v>XXX</v>
          </cell>
          <cell r="Y135" t="str">
            <v>XXX</v>
          </cell>
          <cell r="Z135" t="str">
            <v>B - 46</v>
          </cell>
          <cell r="AA135" t="str">
            <v>7842767668230292</v>
          </cell>
          <cell r="AC135">
            <v>11500</v>
          </cell>
          <cell r="AD135">
            <v>-9000</v>
          </cell>
        </row>
        <row r="136">
          <cell r="A136" t="str">
            <v>199401062022211003</v>
          </cell>
          <cell r="B136" t="str">
            <v>XXX</v>
          </cell>
          <cell r="C136" t="str">
            <v>XXX</v>
          </cell>
          <cell r="D136" t="str">
            <v>XXX</v>
          </cell>
          <cell r="E136" t="str">
            <v>XXX</v>
          </cell>
          <cell r="F136" t="str">
            <v>XXX</v>
          </cell>
          <cell r="G136" t="str">
            <v>XXX</v>
          </cell>
          <cell r="H136" t="str">
            <v>XXX</v>
          </cell>
          <cell r="I136">
            <v>0</v>
          </cell>
          <cell r="J136">
            <v>0</v>
          </cell>
          <cell r="K136" t="str">
            <v>XXX</v>
          </cell>
          <cell r="M136">
            <v>250000</v>
          </cell>
          <cell r="N136">
            <v>250000</v>
          </cell>
          <cell r="O136">
            <v>250000</v>
          </cell>
          <cell r="P136">
            <v>2500</v>
          </cell>
          <cell r="Q136">
            <v>10000</v>
          </cell>
          <cell r="R136">
            <v>0</v>
          </cell>
          <cell r="S136">
            <v>0</v>
          </cell>
          <cell r="T136">
            <v>2500</v>
          </cell>
          <cell r="U136">
            <v>10000</v>
          </cell>
          <cell r="V136" t="str">
            <v>SDN TELAGA BIRU 9</v>
          </cell>
          <cell r="W136" t="str">
            <v>XXX</v>
          </cell>
          <cell r="X136" t="str">
            <v>XXX</v>
          </cell>
          <cell r="Y136" t="str">
            <v>XXX</v>
          </cell>
          <cell r="Z136" t="str">
            <v>B - 47</v>
          </cell>
          <cell r="AA136" t="str">
            <v>2438772673130082</v>
          </cell>
          <cell r="AC136">
            <v>11500</v>
          </cell>
          <cell r="AD136">
            <v>-9000</v>
          </cell>
        </row>
        <row r="137">
          <cell r="A137" t="str">
            <v>199402192022212006</v>
          </cell>
          <cell r="B137" t="str">
            <v>XXX</v>
          </cell>
          <cell r="C137" t="str">
            <v>XXX</v>
          </cell>
          <cell r="D137" t="str">
            <v>XXX</v>
          </cell>
          <cell r="E137" t="str">
            <v>XXX</v>
          </cell>
          <cell r="F137" t="str">
            <v>XXX</v>
          </cell>
          <cell r="G137" t="str">
            <v>XXX</v>
          </cell>
          <cell r="H137" t="str">
            <v>XXX</v>
          </cell>
          <cell r="I137">
            <v>0</v>
          </cell>
          <cell r="J137">
            <v>0</v>
          </cell>
          <cell r="K137" t="str">
            <v>XXX</v>
          </cell>
          <cell r="M137">
            <v>250000</v>
          </cell>
          <cell r="N137">
            <v>250000</v>
          </cell>
          <cell r="O137">
            <v>250000</v>
          </cell>
          <cell r="P137">
            <v>2500</v>
          </cell>
          <cell r="Q137">
            <v>10000</v>
          </cell>
          <cell r="R137">
            <v>0</v>
          </cell>
          <cell r="S137">
            <v>0</v>
          </cell>
          <cell r="T137">
            <v>2500</v>
          </cell>
          <cell r="U137">
            <v>10000</v>
          </cell>
          <cell r="V137" t="str">
            <v>SDN TELAGA BIRU 9</v>
          </cell>
          <cell r="W137" t="str">
            <v>XXX</v>
          </cell>
          <cell r="X137" t="str">
            <v>XXX</v>
          </cell>
          <cell r="Y137" t="str">
            <v>XXX</v>
          </cell>
          <cell r="Z137" t="str">
            <v>B - 47</v>
          </cell>
          <cell r="AA137" t="str">
            <v>1551772673130022</v>
          </cell>
          <cell r="AC137">
            <v>11500</v>
          </cell>
          <cell r="AD137">
            <v>-9000</v>
          </cell>
        </row>
        <row r="138">
          <cell r="A138" t="str">
            <v>199412182022212011</v>
          </cell>
          <cell r="B138" t="str">
            <v>XXX</v>
          </cell>
          <cell r="C138" t="str">
            <v>XXX</v>
          </cell>
          <cell r="D138" t="str">
            <v>XXX</v>
          </cell>
          <cell r="E138" t="str">
            <v>XXX</v>
          </cell>
          <cell r="F138" t="str">
            <v>XXX</v>
          </cell>
          <cell r="G138" t="str">
            <v>XXX</v>
          </cell>
          <cell r="H138" t="str">
            <v>XXX</v>
          </cell>
          <cell r="I138">
            <v>0</v>
          </cell>
          <cell r="J138">
            <v>0</v>
          </cell>
          <cell r="K138" t="str">
            <v>XXX</v>
          </cell>
          <cell r="L138">
            <v>2966500</v>
          </cell>
          <cell r="N138">
            <v>2966500</v>
          </cell>
          <cell r="O138">
            <v>2966500</v>
          </cell>
          <cell r="P138">
            <v>29665</v>
          </cell>
          <cell r="Q138">
            <v>118660</v>
          </cell>
          <cell r="R138">
            <v>0</v>
          </cell>
          <cell r="S138">
            <v>0</v>
          </cell>
          <cell r="T138">
            <v>29665</v>
          </cell>
          <cell r="U138">
            <v>118660</v>
          </cell>
          <cell r="V138" t="str">
            <v>SDN TELAGA BIRU 9</v>
          </cell>
          <cell r="W138" t="str">
            <v>XXX</v>
          </cell>
          <cell r="X138" t="str">
            <v>XXX</v>
          </cell>
          <cell r="Y138" t="str">
            <v>XXX</v>
          </cell>
          <cell r="Z138" t="str">
            <v>B - 47</v>
          </cell>
          <cell r="AA138" t="str">
            <v>6550772673130013</v>
          </cell>
          <cell r="AC138">
            <v>33665</v>
          </cell>
          <cell r="AD138">
            <v>-4000</v>
          </cell>
        </row>
        <row r="139">
          <cell r="A139" t="str">
            <v>198507032022212023</v>
          </cell>
          <cell r="B139" t="str">
            <v>XXX</v>
          </cell>
          <cell r="C139" t="str">
            <v>XXX</v>
          </cell>
          <cell r="D139" t="str">
            <v>XXX</v>
          </cell>
          <cell r="E139" t="str">
            <v>XXX</v>
          </cell>
          <cell r="F139" t="str">
            <v>XXX</v>
          </cell>
          <cell r="G139" t="str">
            <v>XXX</v>
          </cell>
          <cell r="H139" t="str">
            <v>XXX</v>
          </cell>
          <cell r="I139">
            <v>0</v>
          </cell>
          <cell r="J139">
            <v>0</v>
          </cell>
          <cell r="K139" t="str">
            <v>XXX</v>
          </cell>
          <cell r="M139">
            <v>250000</v>
          </cell>
          <cell r="N139">
            <v>250000</v>
          </cell>
          <cell r="O139">
            <v>250000</v>
          </cell>
          <cell r="P139">
            <v>2500</v>
          </cell>
          <cell r="Q139">
            <v>10000</v>
          </cell>
          <cell r="R139">
            <v>0</v>
          </cell>
          <cell r="S139">
            <v>0</v>
          </cell>
          <cell r="T139">
            <v>2500</v>
          </cell>
          <cell r="U139">
            <v>10000</v>
          </cell>
          <cell r="V139" t="str">
            <v>SDN TELAGA BIRU 10</v>
          </cell>
          <cell r="W139" t="str">
            <v>XXX</v>
          </cell>
          <cell r="X139" t="str">
            <v>XXX</v>
          </cell>
          <cell r="Y139" t="str">
            <v>XXX</v>
          </cell>
          <cell r="Z139" t="str">
            <v>B - 48</v>
          </cell>
          <cell r="AA139" t="str">
            <v>6035763664300023</v>
          </cell>
          <cell r="AC139">
            <v>11500</v>
          </cell>
          <cell r="AD139">
            <v>-9000</v>
          </cell>
        </row>
        <row r="140">
          <cell r="A140" t="str">
            <v>199003122022212010</v>
          </cell>
          <cell r="B140" t="str">
            <v>XXX</v>
          </cell>
          <cell r="C140" t="str">
            <v>XXX</v>
          </cell>
          <cell r="D140" t="str">
            <v>XXX</v>
          </cell>
          <cell r="E140" t="str">
            <v>XXX</v>
          </cell>
          <cell r="F140" t="str">
            <v>XXX</v>
          </cell>
          <cell r="G140" t="str">
            <v>XXX</v>
          </cell>
          <cell r="H140" t="str">
            <v>XXX</v>
          </cell>
          <cell r="I140">
            <v>0</v>
          </cell>
          <cell r="J140">
            <v>0</v>
          </cell>
          <cell r="K140" t="str">
            <v>XXX</v>
          </cell>
          <cell r="M140">
            <v>250000</v>
          </cell>
          <cell r="N140">
            <v>250000</v>
          </cell>
          <cell r="O140">
            <v>250000</v>
          </cell>
          <cell r="P140">
            <v>2500</v>
          </cell>
          <cell r="Q140">
            <v>10000</v>
          </cell>
          <cell r="R140">
            <v>0</v>
          </cell>
          <cell r="S140">
            <v>0</v>
          </cell>
          <cell r="T140">
            <v>2500</v>
          </cell>
          <cell r="U140">
            <v>10000</v>
          </cell>
          <cell r="V140" t="str">
            <v>SDN TELAGA BIRU 10</v>
          </cell>
          <cell r="W140" t="str">
            <v>XXX</v>
          </cell>
          <cell r="X140" t="str">
            <v>XXX</v>
          </cell>
          <cell r="Y140" t="str">
            <v>XXX</v>
          </cell>
          <cell r="Z140" t="str">
            <v>B - 48</v>
          </cell>
          <cell r="AA140" t="str">
            <v>3644768669130122</v>
          </cell>
          <cell r="AC140">
            <v>11500</v>
          </cell>
          <cell r="AD140">
            <v>-9000</v>
          </cell>
        </row>
        <row r="141">
          <cell r="A141" t="str">
            <v>199307232022212010</v>
          </cell>
          <cell r="B141" t="str">
            <v>XXX</v>
          </cell>
          <cell r="C141" t="str">
            <v>XXX</v>
          </cell>
          <cell r="D141" t="str">
            <v>XXX</v>
          </cell>
          <cell r="E141" t="str">
            <v>XXX</v>
          </cell>
          <cell r="F141" t="str">
            <v>XXX</v>
          </cell>
          <cell r="G141" t="str">
            <v>XXX</v>
          </cell>
          <cell r="H141" t="str">
            <v>XXX</v>
          </cell>
          <cell r="I141">
            <v>0</v>
          </cell>
          <cell r="J141">
            <v>0</v>
          </cell>
          <cell r="K141" t="str">
            <v>XXX</v>
          </cell>
          <cell r="M141">
            <v>250000</v>
          </cell>
          <cell r="N141">
            <v>250000</v>
          </cell>
          <cell r="O141">
            <v>250000</v>
          </cell>
          <cell r="P141">
            <v>2500</v>
          </cell>
          <cell r="Q141">
            <v>10000</v>
          </cell>
          <cell r="R141">
            <v>0</v>
          </cell>
          <cell r="S141">
            <v>0</v>
          </cell>
          <cell r="T141">
            <v>2500</v>
          </cell>
          <cell r="U141">
            <v>10000</v>
          </cell>
          <cell r="V141" t="str">
            <v>SDN TELAWANG 1</v>
          </cell>
          <cell r="W141" t="str">
            <v>XXX</v>
          </cell>
          <cell r="X141" t="str">
            <v>XXX</v>
          </cell>
          <cell r="Y141" t="str">
            <v>XXX</v>
          </cell>
          <cell r="Z141" t="str">
            <v>B - 49</v>
          </cell>
          <cell r="AA141" t="str">
            <v>4055771672130013</v>
          </cell>
          <cell r="AC141">
            <v>11500</v>
          </cell>
          <cell r="AD141">
            <v>-9000</v>
          </cell>
        </row>
        <row r="142">
          <cell r="A142" t="str">
            <v>199402232022212009</v>
          </cell>
          <cell r="B142" t="str">
            <v>XXX</v>
          </cell>
          <cell r="C142" t="str">
            <v>XXX</v>
          </cell>
          <cell r="D142" t="str">
            <v>XXX</v>
          </cell>
          <cell r="E142" t="str">
            <v>XXX</v>
          </cell>
          <cell r="F142" t="str">
            <v>XXX</v>
          </cell>
          <cell r="G142" t="str">
            <v>XXX</v>
          </cell>
          <cell r="H142" t="str">
            <v>XXX</v>
          </cell>
          <cell r="I142">
            <v>0</v>
          </cell>
          <cell r="J142">
            <v>0</v>
          </cell>
          <cell r="K142" t="str">
            <v>XXX</v>
          </cell>
          <cell r="M142">
            <v>250000</v>
          </cell>
          <cell r="N142">
            <v>250000</v>
          </cell>
          <cell r="O142">
            <v>250000</v>
          </cell>
          <cell r="P142">
            <v>2500</v>
          </cell>
          <cell r="Q142">
            <v>10000</v>
          </cell>
          <cell r="R142">
            <v>0</v>
          </cell>
          <cell r="S142">
            <v>0</v>
          </cell>
          <cell r="T142">
            <v>2500</v>
          </cell>
          <cell r="U142">
            <v>10000</v>
          </cell>
          <cell r="V142" t="str">
            <v>SDN TELAWANG 1</v>
          </cell>
          <cell r="W142" t="str">
            <v>XXX</v>
          </cell>
          <cell r="X142" t="str">
            <v>XXX</v>
          </cell>
          <cell r="Y142" t="str">
            <v>XXX</v>
          </cell>
          <cell r="Z142" t="str">
            <v>B - 49</v>
          </cell>
          <cell r="AA142" t="str">
            <v>2555772673130012</v>
          </cell>
          <cell r="AC142">
            <v>11500</v>
          </cell>
          <cell r="AD142">
            <v>-9000</v>
          </cell>
        </row>
        <row r="143">
          <cell r="A143" t="str">
            <v>198111222022212005</v>
          </cell>
          <cell r="B143" t="str">
            <v>XXX</v>
          </cell>
          <cell r="C143" t="str">
            <v>XXX</v>
          </cell>
          <cell r="D143" t="str">
            <v>XXX</v>
          </cell>
          <cell r="E143" t="str">
            <v>XXX</v>
          </cell>
          <cell r="F143" t="str">
            <v>XXX</v>
          </cell>
          <cell r="G143" t="str">
            <v>XXX</v>
          </cell>
          <cell r="H143" t="str">
            <v>XXX</v>
          </cell>
          <cell r="I143">
            <v>0</v>
          </cell>
          <cell r="J143">
            <v>0</v>
          </cell>
          <cell r="K143" t="str">
            <v>XXX</v>
          </cell>
          <cell r="M143">
            <v>250000</v>
          </cell>
          <cell r="N143">
            <v>250000</v>
          </cell>
          <cell r="O143">
            <v>250000</v>
          </cell>
          <cell r="P143">
            <v>2500</v>
          </cell>
          <cell r="Q143">
            <v>10000</v>
          </cell>
          <cell r="R143">
            <v>0</v>
          </cell>
          <cell r="S143">
            <v>0</v>
          </cell>
          <cell r="T143">
            <v>2500</v>
          </cell>
          <cell r="U143">
            <v>10000</v>
          </cell>
          <cell r="V143" t="str">
            <v>SDN TELAWANG 3</v>
          </cell>
          <cell r="W143" t="str">
            <v>XXX</v>
          </cell>
          <cell r="X143" t="str">
            <v>XXX</v>
          </cell>
          <cell r="Y143" t="str">
            <v>XXX</v>
          </cell>
          <cell r="Z143" t="str">
            <v>B - 50</v>
          </cell>
          <cell r="AA143" t="str">
            <v>1454759660130123</v>
          </cell>
          <cell r="AC143">
            <v>11500</v>
          </cell>
          <cell r="AD143">
            <v>-9000</v>
          </cell>
        </row>
        <row r="144">
          <cell r="A144" t="str">
            <v>198503162022212017</v>
          </cell>
          <cell r="B144" t="str">
            <v>XXX</v>
          </cell>
          <cell r="C144" t="str">
            <v>XXX</v>
          </cell>
          <cell r="D144" t="str">
            <v>XXX</v>
          </cell>
          <cell r="E144" t="str">
            <v>XXX</v>
          </cell>
          <cell r="F144" t="str">
            <v>XXX</v>
          </cell>
          <cell r="G144" t="str">
            <v>XXX</v>
          </cell>
          <cell r="H144" t="str">
            <v>XXX</v>
          </cell>
          <cell r="I144">
            <v>0</v>
          </cell>
          <cell r="J144">
            <v>0</v>
          </cell>
          <cell r="K144" t="str">
            <v>XXX</v>
          </cell>
          <cell r="M144">
            <v>250000</v>
          </cell>
          <cell r="N144">
            <v>250000</v>
          </cell>
          <cell r="O144">
            <v>250000</v>
          </cell>
          <cell r="P144">
            <v>2500</v>
          </cell>
          <cell r="Q144">
            <v>10000</v>
          </cell>
          <cell r="R144">
            <v>0</v>
          </cell>
          <cell r="S144">
            <v>0</v>
          </cell>
          <cell r="T144">
            <v>2500</v>
          </cell>
          <cell r="U144">
            <v>10000</v>
          </cell>
          <cell r="V144" t="str">
            <v>SDN TELAWANG 3</v>
          </cell>
          <cell r="W144" t="str">
            <v>XXX</v>
          </cell>
          <cell r="X144" t="str">
            <v>XXX</v>
          </cell>
          <cell r="Y144" t="str">
            <v>XXX</v>
          </cell>
          <cell r="Z144" t="str">
            <v>B - 50</v>
          </cell>
          <cell r="AA144" t="str">
            <v>6648763664130152</v>
          </cell>
          <cell r="AC144">
            <v>11500</v>
          </cell>
          <cell r="AD144">
            <v>-9000</v>
          </cell>
        </row>
        <row r="145">
          <cell r="A145" t="str">
            <v>198808242022211001</v>
          </cell>
          <cell r="B145" t="str">
            <v>XXX</v>
          </cell>
          <cell r="C145" t="str">
            <v>XXX</v>
          </cell>
          <cell r="D145" t="str">
            <v>XXX</v>
          </cell>
          <cell r="E145" t="str">
            <v>XXX</v>
          </cell>
          <cell r="F145" t="str">
            <v>XXX</v>
          </cell>
          <cell r="G145" t="str">
            <v>XXX</v>
          </cell>
          <cell r="H145" t="str">
            <v>XXX</v>
          </cell>
          <cell r="I145">
            <v>0</v>
          </cell>
          <cell r="J145">
            <v>0</v>
          </cell>
          <cell r="K145" t="str">
            <v>XXX</v>
          </cell>
          <cell r="L145">
            <v>2966500</v>
          </cell>
          <cell r="N145">
            <v>2966500</v>
          </cell>
          <cell r="O145">
            <v>2966500</v>
          </cell>
          <cell r="P145">
            <v>29665</v>
          </cell>
          <cell r="Q145">
            <v>118660</v>
          </cell>
          <cell r="R145">
            <v>0</v>
          </cell>
          <cell r="S145">
            <v>0</v>
          </cell>
          <cell r="T145">
            <v>29665</v>
          </cell>
          <cell r="U145">
            <v>118660</v>
          </cell>
          <cell r="V145" t="str">
            <v>SDN TELAWANG 3</v>
          </cell>
          <cell r="W145" t="str">
            <v>XXX</v>
          </cell>
          <cell r="X145" t="str">
            <v>XXX</v>
          </cell>
          <cell r="Y145" t="str">
            <v>XXX</v>
          </cell>
          <cell r="Z145" t="str">
            <v>B - 50</v>
          </cell>
          <cell r="AA145" t="str">
            <v>2156766667130103</v>
          </cell>
          <cell r="AC145">
            <v>33665</v>
          </cell>
          <cell r="AD145">
            <v>-4000</v>
          </cell>
        </row>
        <row r="146">
          <cell r="A146" t="str">
            <v>199102082022211004</v>
          </cell>
          <cell r="B146" t="str">
            <v>XXX</v>
          </cell>
          <cell r="C146" t="str">
            <v>XXX</v>
          </cell>
          <cell r="D146" t="str">
            <v>XXX</v>
          </cell>
          <cell r="E146" t="str">
            <v>XXX</v>
          </cell>
          <cell r="F146" t="str">
            <v>XXX</v>
          </cell>
          <cell r="G146" t="str">
            <v>XXX</v>
          </cell>
          <cell r="H146" t="str">
            <v>XXX</v>
          </cell>
          <cell r="I146">
            <v>0</v>
          </cell>
          <cell r="J146">
            <v>0</v>
          </cell>
          <cell r="K146" t="str">
            <v>XXX</v>
          </cell>
          <cell r="M146">
            <v>250000</v>
          </cell>
          <cell r="N146">
            <v>250000</v>
          </cell>
          <cell r="O146">
            <v>250000</v>
          </cell>
          <cell r="P146">
            <v>2500</v>
          </cell>
          <cell r="Q146">
            <v>10000</v>
          </cell>
          <cell r="R146">
            <v>0</v>
          </cell>
          <cell r="S146">
            <v>0</v>
          </cell>
          <cell r="T146">
            <v>2500</v>
          </cell>
          <cell r="U146">
            <v>10000</v>
          </cell>
          <cell r="V146" t="str">
            <v>SDN TELAWANG 3</v>
          </cell>
          <cell r="W146" t="str">
            <v>XXX</v>
          </cell>
          <cell r="X146" t="str">
            <v>XXX</v>
          </cell>
          <cell r="Y146" t="str">
            <v>XXX</v>
          </cell>
          <cell r="Z146" t="str">
            <v>B - 50</v>
          </cell>
          <cell r="AA146" t="str">
            <v>0540769670130052</v>
          </cell>
          <cell r="AC146">
            <v>11500</v>
          </cell>
          <cell r="AD146">
            <v>-9000</v>
          </cell>
        </row>
        <row r="147">
          <cell r="A147" t="str">
            <v>199103092022212010</v>
          </cell>
          <cell r="B147" t="str">
            <v>XXX</v>
          </cell>
          <cell r="C147" t="str">
            <v>XXX</v>
          </cell>
          <cell r="D147" t="str">
            <v>XXX</v>
          </cell>
          <cell r="E147" t="str">
            <v>XXX</v>
          </cell>
          <cell r="F147" t="str">
            <v>XXX</v>
          </cell>
          <cell r="G147" t="str">
            <v>XXX</v>
          </cell>
          <cell r="H147" t="str">
            <v>XXX</v>
          </cell>
          <cell r="I147">
            <v>0</v>
          </cell>
          <cell r="J147">
            <v>0</v>
          </cell>
          <cell r="K147" t="str">
            <v>XXX</v>
          </cell>
          <cell r="L147">
            <v>2966500</v>
          </cell>
          <cell r="N147">
            <v>2966500</v>
          </cell>
          <cell r="O147">
            <v>2966500</v>
          </cell>
          <cell r="P147">
            <v>29665</v>
          </cell>
          <cell r="Q147">
            <v>118660</v>
          </cell>
          <cell r="R147">
            <v>0</v>
          </cell>
          <cell r="S147">
            <v>0</v>
          </cell>
          <cell r="T147">
            <v>29665</v>
          </cell>
          <cell r="U147">
            <v>118660</v>
          </cell>
          <cell r="V147" t="str">
            <v>SDN TELAWANG 3</v>
          </cell>
          <cell r="W147" t="str">
            <v>XXX</v>
          </cell>
          <cell r="X147" t="str">
            <v>XXX</v>
          </cell>
          <cell r="Y147" t="str">
            <v>XXX</v>
          </cell>
          <cell r="Z147" t="str">
            <v>B - 50</v>
          </cell>
          <cell r="AA147" t="str">
            <v>3641769670130052</v>
          </cell>
          <cell r="AC147">
            <v>33665</v>
          </cell>
          <cell r="AD147">
            <v>-4000</v>
          </cell>
        </row>
        <row r="148">
          <cell r="A148" t="str">
            <v>199204272022211003</v>
          </cell>
          <cell r="B148" t="str">
            <v>XXX</v>
          </cell>
          <cell r="C148" t="str">
            <v>XXX</v>
          </cell>
          <cell r="D148" t="str">
            <v>XXX</v>
          </cell>
          <cell r="E148" t="str">
            <v>XXX</v>
          </cell>
          <cell r="F148" t="str">
            <v>XXX</v>
          </cell>
          <cell r="G148" t="str">
            <v>XXX</v>
          </cell>
          <cell r="H148" t="str">
            <v>XXX</v>
          </cell>
          <cell r="I148">
            <v>0</v>
          </cell>
          <cell r="J148">
            <v>0</v>
          </cell>
          <cell r="K148" t="str">
            <v>XXX</v>
          </cell>
          <cell r="M148">
            <v>250000</v>
          </cell>
          <cell r="N148">
            <v>250000</v>
          </cell>
          <cell r="O148">
            <v>250000</v>
          </cell>
          <cell r="P148">
            <v>2500</v>
          </cell>
          <cell r="Q148">
            <v>10000</v>
          </cell>
          <cell r="R148">
            <v>0</v>
          </cell>
          <cell r="S148">
            <v>0</v>
          </cell>
          <cell r="T148">
            <v>2500</v>
          </cell>
          <cell r="U148">
            <v>10000</v>
          </cell>
          <cell r="V148" t="str">
            <v>SDN TELAWANG 3</v>
          </cell>
          <cell r="W148" t="str">
            <v>XXX</v>
          </cell>
          <cell r="X148" t="str">
            <v>XXX</v>
          </cell>
          <cell r="Y148" t="str">
            <v>XXX</v>
          </cell>
          <cell r="Z148" t="str">
            <v>B - 50</v>
          </cell>
          <cell r="AA148" t="str">
            <v>5759770671130042</v>
          </cell>
          <cell r="AC148">
            <v>11500</v>
          </cell>
          <cell r="AD148">
            <v>-9000</v>
          </cell>
        </row>
        <row r="149">
          <cell r="A149" t="str">
            <v>199212012022211005</v>
          </cell>
          <cell r="B149" t="str">
            <v>XXX</v>
          </cell>
          <cell r="C149" t="str">
            <v>XXX</v>
          </cell>
          <cell r="D149" t="str">
            <v>XXX</v>
          </cell>
          <cell r="E149" t="str">
            <v>XXX</v>
          </cell>
          <cell r="F149" t="str">
            <v>XXX</v>
          </cell>
          <cell r="G149" t="str">
            <v>XXX</v>
          </cell>
          <cell r="H149" t="str">
            <v>XXX</v>
          </cell>
          <cell r="I149">
            <v>0</v>
          </cell>
          <cell r="J149">
            <v>0</v>
          </cell>
          <cell r="K149" t="str">
            <v>XXX</v>
          </cell>
          <cell r="L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SDN TELAWANG 3</v>
          </cell>
          <cell r="W149" t="str">
            <v>XXX</v>
          </cell>
          <cell r="X149" t="str">
            <v>XXX</v>
          </cell>
          <cell r="Y149" t="str">
            <v>XXX</v>
          </cell>
          <cell r="Z149" t="str">
            <v>B - 50</v>
          </cell>
          <cell r="AA149" t="str">
            <v>8533770671130203</v>
          </cell>
          <cell r="AB149" t="str">
            <v>serdik depag 24</v>
          </cell>
          <cell r="AC149">
            <v>11500</v>
          </cell>
          <cell r="AD149">
            <v>-11500</v>
          </cell>
        </row>
        <row r="150">
          <cell r="A150" t="str">
            <v>199609162022212003</v>
          </cell>
          <cell r="B150" t="str">
            <v>XXX</v>
          </cell>
          <cell r="C150" t="str">
            <v>XXX</v>
          </cell>
          <cell r="D150" t="str">
            <v>XXX</v>
          </cell>
          <cell r="E150" t="str">
            <v>XXX</v>
          </cell>
          <cell r="F150" t="str">
            <v>XXX</v>
          </cell>
          <cell r="G150" t="str">
            <v>XXX</v>
          </cell>
          <cell r="H150" t="str">
            <v>XXX</v>
          </cell>
          <cell r="I150">
            <v>0</v>
          </cell>
          <cell r="J150">
            <v>0</v>
          </cell>
          <cell r="K150" t="str">
            <v>XXX</v>
          </cell>
          <cell r="M150">
            <v>250000</v>
          </cell>
          <cell r="N150">
            <v>250000</v>
          </cell>
          <cell r="O150">
            <v>250000</v>
          </cell>
          <cell r="P150">
            <v>2500</v>
          </cell>
          <cell r="Q150">
            <v>10000</v>
          </cell>
          <cell r="R150">
            <v>0</v>
          </cell>
          <cell r="S150">
            <v>0</v>
          </cell>
          <cell r="T150">
            <v>2500</v>
          </cell>
          <cell r="U150">
            <v>10000</v>
          </cell>
          <cell r="V150" t="str">
            <v>SDN TELAWANG 3</v>
          </cell>
          <cell r="W150" t="str">
            <v>XXX</v>
          </cell>
          <cell r="X150" t="str">
            <v>XXX</v>
          </cell>
          <cell r="Y150" t="str">
            <v>XXX</v>
          </cell>
          <cell r="Z150" t="str">
            <v>B - 50</v>
          </cell>
          <cell r="AA150" t="str">
            <v>6248774675230093</v>
          </cell>
          <cell r="AC150">
            <v>11500</v>
          </cell>
          <cell r="AD150">
            <v>-9000</v>
          </cell>
        </row>
        <row r="151">
          <cell r="A151" t="str">
            <v>197004022022211004</v>
          </cell>
          <cell r="B151" t="str">
            <v>XXX</v>
          </cell>
          <cell r="C151" t="str">
            <v>XXX</v>
          </cell>
          <cell r="D151" t="str">
            <v>XXX</v>
          </cell>
          <cell r="E151" t="str">
            <v>XXX</v>
          </cell>
          <cell r="F151" t="str">
            <v>XXX</v>
          </cell>
          <cell r="G151" t="str">
            <v>XXX</v>
          </cell>
          <cell r="H151" t="str">
            <v>XXX</v>
          </cell>
          <cell r="I151">
            <v>0</v>
          </cell>
          <cell r="J151">
            <v>0</v>
          </cell>
          <cell r="K151" t="str">
            <v>XXX</v>
          </cell>
          <cell r="M151">
            <v>250000</v>
          </cell>
          <cell r="N151">
            <v>250000</v>
          </cell>
          <cell r="O151">
            <v>250000</v>
          </cell>
          <cell r="P151">
            <v>2500</v>
          </cell>
          <cell r="Q151">
            <v>10000</v>
          </cell>
          <cell r="R151">
            <v>0</v>
          </cell>
          <cell r="S151">
            <v>0</v>
          </cell>
          <cell r="T151">
            <v>2500</v>
          </cell>
          <cell r="U151">
            <v>10000</v>
          </cell>
          <cell r="V151" t="str">
            <v>SDN TELUK TIRAM 1</v>
          </cell>
          <cell r="W151" t="str">
            <v>XXX</v>
          </cell>
          <cell r="X151" t="str">
            <v>XXX</v>
          </cell>
          <cell r="Y151" t="str">
            <v>XXX</v>
          </cell>
          <cell r="Z151" t="str">
            <v>B - 52</v>
          </cell>
          <cell r="AA151" t="str">
            <v>9734748650200022</v>
          </cell>
          <cell r="AC151">
            <v>11500</v>
          </cell>
          <cell r="AD151">
            <v>-9000</v>
          </cell>
        </row>
        <row r="152">
          <cell r="A152" t="str">
            <v>197107312022212001</v>
          </cell>
          <cell r="B152" t="str">
            <v>XXX</v>
          </cell>
          <cell r="C152" t="str">
            <v>XXX</v>
          </cell>
          <cell r="D152" t="str">
            <v>XXX</v>
          </cell>
          <cell r="E152" t="str">
            <v>XXX</v>
          </cell>
          <cell r="F152" t="str">
            <v>XXX</v>
          </cell>
          <cell r="G152" t="str">
            <v>XXX</v>
          </cell>
          <cell r="H152" t="str">
            <v>XXX</v>
          </cell>
          <cell r="I152">
            <v>0</v>
          </cell>
          <cell r="J152">
            <v>0</v>
          </cell>
          <cell r="K152" t="str">
            <v>XXX</v>
          </cell>
          <cell r="M152">
            <v>250000</v>
          </cell>
          <cell r="N152">
            <v>250000</v>
          </cell>
          <cell r="O152">
            <v>250000</v>
          </cell>
          <cell r="P152">
            <v>2500</v>
          </cell>
          <cell r="Q152">
            <v>10000</v>
          </cell>
          <cell r="R152">
            <v>0</v>
          </cell>
          <cell r="S152">
            <v>0</v>
          </cell>
          <cell r="T152">
            <v>2500</v>
          </cell>
          <cell r="U152">
            <v>10000</v>
          </cell>
          <cell r="V152" t="str">
            <v>SDN TELUK TIRAM 1</v>
          </cell>
          <cell r="W152" t="str">
            <v>XXX</v>
          </cell>
          <cell r="X152" t="str">
            <v>XXX</v>
          </cell>
          <cell r="Y152" t="str">
            <v>XXX</v>
          </cell>
          <cell r="Z152" t="str">
            <v>B - 52</v>
          </cell>
          <cell r="AA152" t="str">
            <v>3063749650300013</v>
          </cell>
          <cell r="AC152">
            <v>11500</v>
          </cell>
          <cell r="AD152">
            <v>-9000</v>
          </cell>
        </row>
        <row r="153">
          <cell r="A153" t="str">
            <v>197211212022212002</v>
          </cell>
          <cell r="B153" t="str">
            <v>XXX</v>
          </cell>
          <cell r="C153" t="str">
            <v>XXX</v>
          </cell>
          <cell r="D153" t="str">
            <v>XXX</v>
          </cell>
          <cell r="E153" t="str">
            <v>XXX</v>
          </cell>
          <cell r="F153" t="str">
            <v>XXX</v>
          </cell>
          <cell r="G153" t="str">
            <v>XXX</v>
          </cell>
          <cell r="H153" t="str">
            <v>XXX</v>
          </cell>
          <cell r="I153">
            <v>0</v>
          </cell>
          <cell r="J153">
            <v>0</v>
          </cell>
          <cell r="K153" t="str">
            <v>XXX</v>
          </cell>
          <cell r="L153">
            <v>2966500</v>
          </cell>
          <cell r="N153">
            <v>2966500</v>
          </cell>
          <cell r="O153">
            <v>2966500</v>
          </cell>
          <cell r="P153">
            <v>29665</v>
          </cell>
          <cell r="Q153">
            <v>118660</v>
          </cell>
          <cell r="R153">
            <v>0</v>
          </cell>
          <cell r="S153">
            <v>0</v>
          </cell>
          <cell r="T153">
            <v>29665</v>
          </cell>
          <cell r="U153">
            <v>118660</v>
          </cell>
          <cell r="V153" t="str">
            <v>SDN TELUK TIRAM 1</v>
          </cell>
          <cell r="W153" t="str">
            <v>XXX</v>
          </cell>
          <cell r="X153" t="str">
            <v>XXX</v>
          </cell>
          <cell r="Y153" t="str">
            <v>XXX</v>
          </cell>
          <cell r="Z153" t="str">
            <v>B - 52</v>
          </cell>
          <cell r="AA153" t="str">
            <v>9453750653300013</v>
          </cell>
          <cell r="AC153">
            <v>33665</v>
          </cell>
          <cell r="AD153">
            <v>-4000</v>
          </cell>
        </row>
        <row r="154">
          <cell r="A154" t="str">
            <v>199409152022211003</v>
          </cell>
          <cell r="B154" t="str">
            <v>XXX</v>
          </cell>
          <cell r="C154" t="str">
            <v>XXX</v>
          </cell>
          <cell r="D154" t="str">
            <v>XXX</v>
          </cell>
          <cell r="E154" t="str">
            <v>XXX</v>
          </cell>
          <cell r="F154" t="str">
            <v>XXX</v>
          </cell>
          <cell r="G154" t="str">
            <v>XXX</v>
          </cell>
          <cell r="H154" t="str">
            <v>XXX</v>
          </cell>
          <cell r="I154">
            <v>0</v>
          </cell>
          <cell r="J154">
            <v>0</v>
          </cell>
          <cell r="K154" t="str">
            <v>XXX</v>
          </cell>
          <cell r="M154">
            <v>250000</v>
          </cell>
          <cell r="N154">
            <v>250000</v>
          </cell>
          <cell r="O154">
            <v>250000</v>
          </cell>
          <cell r="P154">
            <v>2500</v>
          </cell>
          <cell r="Q154">
            <v>10000</v>
          </cell>
          <cell r="R154">
            <v>0</v>
          </cell>
          <cell r="S154">
            <v>0</v>
          </cell>
          <cell r="T154">
            <v>2500</v>
          </cell>
          <cell r="U154">
            <v>10000</v>
          </cell>
          <cell r="V154" t="str">
            <v>SDN TELUK TIRAM 1</v>
          </cell>
          <cell r="W154" t="str">
            <v>XXX</v>
          </cell>
          <cell r="X154" t="str">
            <v>XXX</v>
          </cell>
          <cell r="Y154" t="str">
            <v>XXX</v>
          </cell>
          <cell r="Z154" t="str">
            <v>B - 52</v>
          </cell>
          <cell r="AA154" t="str">
            <v>1247772673130183</v>
          </cell>
          <cell r="AC154">
            <v>11500</v>
          </cell>
          <cell r="AD154">
            <v>-9000</v>
          </cell>
        </row>
        <row r="155">
          <cell r="A155" t="str">
            <v>199801112022212003</v>
          </cell>
          <cell r="B155" t="str">
            <v>XXX</v>
          </cell>
          <cell r="C155" t="str">
            <v>XXX</v>
          </cell>
          <cell r="D155" t="str">
            <v>XXX</v>
          </cell>
          <cell r="E155" t="str">
            <v>XXX</v>
          </cell>
          <cell r="F155" t="str">
            <v>XXX</v>
          </cell>
          <cell r="G155" t="str">
            <v>XXX</v>
          </cell>
          <cell r="H155" t="str">
            <v>XXX</v>
          </cell>
          <cell r="I155">
            <v>0</v>
          </cell>
          <cell r="J155">
            <v>0</v>
          </cell>
          <cell r="K155" t="str">
            <v>XXX</v>
          </cell>
          <cell r="M155">
            <v>250000</v>
          </cell>
          <cell r="N155">
            <v>250000</v>
          </cell>
          <cell r="O155">
            <v>250000</v>
          </cell>
          <cell r="P155">
            <v>2500</v>
          </cell>
          <cell r="Q155">
            <v>10000</v>
          </cell>
          <cell r="R155">
            <v>0</v>
          </cell>
          <cell r="S155">
            <v>0</v>
          </cell>
          <cell r="T155">
            <v>2500</v>
          </cell>
          <cell r="U155">
            <v>10000</v>
          </cell>
          <cell r="V155" t="str">
            <v>SDN TELUK TIRAM 1</v>
          </cell>
          <cell r="W155" t="str">
            <v>XXX</v>
          </cell>
          <cell r="X155" t="str">
            <v>XXX</v>
          </cell>
          <cell r="Y155" t="str">
            <v>XXX</v>
          </cell>
          <cell r="Z155" t="str">
            <v>B - 52</v>
          </cell>
          <cell r="AA155" t="str">
            <v>0443776677230022</v>
          </cell>
          <cell r="AC155">
            <v>11500</v>
          </cell>
          <cell r="AD155">
            <v>-9000</v>
          </cell>
        </row>
        <row r="156">
          <cell r="A156" t="str">
            <v>198208202022212015</v>
          </cell>
          <cell r="B156" t="str">
            <v>XXX</v>
          </cell>
          <cell r="C156" t="str">
            <v>XXX</v>
          </cell>
          <cell r="D156" t="str">
            <v>XXX</v>
          </cell>
          <cell r="E156" t="str">
            <v>XXX</v>
          </cell>
          <cell r="F156" t="str">
            <v>XXX</v>
          </cell>
          <cell r="G156" t="str">
            <v>XXX</v>
          </cell>
          <cell r="H156" t="str">
            <v>XXX</v>
          </cell>
          <cell r="I156">
            <v>0</v>
          </cell>
          <cell r="J156">
            <v>0</v>
          </cell>
          <cell r="K156" t="str">
            <v>XXX</v>
          </cell>
          <cell r="M156">
            <v>250000</v>
          </cell>
          <cell r="N156">
            <v>250000</v>
          </cell>
          <cell r="O156">
            <v>250000</v>
          </cell>
          <cell r="P156">
            <v>2500</v>
          </cell>
          <cell r="Q156">
            <v>10000</v>
          </cell>
          <cell r="R156">
            <v>0</v>
          </cell>
          <cell r="S156">
            <v>0</v>
          </cell>
          <cell r="T156">
            <v>2500</v>
          </cell>
          <cell r="U156">
            <v>10000</v>
          </cell>
          <cell r="V156" t="str">
            <v>SDN TELUK TIRAM 2</v>
          </cell>
          <cell r="W156" t="str">
            <v>XXX</v>
          </cell>
          <cell r="X156" t="str">
            <v>XXX</v>
          </cell>
          <cell r="Y156" t="str">
            <v>XXX</v>
          </cell>
          <cell r="Z156" t="str">
            <v>B - 53</v>
          </cell>
          <cell r="AA156" t="str">
            <v>9153759661300083</v>
          </cell>
          <cell r="AC156">
            <v>11500</v>
          </cell>
          <cell r="AD156">
            <v>-9000</v>
          </cell>
        </row>
        <row r="157">
          <cell r="A157" t="str">
            <v>199011022022212008</v>
          </cell>
          <cell r="B157" t="str">
            <v>XXX</v>
          </cell>
          <cell r="C157" t="str">
            <v>XXX</v>
          </cell>
          <cell r="D157" t="str">
            <v>XXX</v>
          </cell>
          <cell r="E157" t="str">
            <v>XXX</v>
          </cell>
          <cell r="F157" t="str">
            <v>XXX</v>
          </cell>
          <cell r="G157" t="str">
            <v>XXX</v>
          </cell>
          <cell r="H157" t="str">
            <v>XXX</v>
          </cell>
          <cell r="I157">
            <v>0</v>
          </cell>
          <cell r="J157">
            <v>0</v>
          </cell>
          <cell r="K157" t="str">
            <v>XXX</v>
          </cell>
          <cell r="M157">
            <v>250000</v>
          </cell>
          <cell r="N157">
            <v>250000</v>
          </cell>
          <cell r="O157">
            <v>250000</v>
          </cell>
          <cell r="P157">
            <v>2500</v>
          </cell>
          <cell r="Q157">
            <v>10000</v>
          </cell>
          <cell r="R157">
            <v>0</v>
          </cell>
          <cell r="S157">
            <v>0</v>
          </cell>
          <cell r="T157">
            <v>2500</v>
          </cell>
          <cell r="U157">
            <v>10000</v>
          </cell>
          <cell r="V157" t="str">
            <v>SDN TELUK TIRAM 2</v>
          </cell>
          <cell r="W157" t="str">
            <v>XXX</v>
          </cell>
          <cell r="X157" t="str">
            <v>XXX</v>
          </cell>
          <cell r="Y157" t="str">
            <v>XXX</v>
          </cell>
          <cell r="Z157" t="str">
            <v>B - 53</v>
          </cell>
          <cell r="AA157" t="str">
            <v>0434768669230213</v>
          </cell>
          <cell r="AC157">
            <v>11500</v>
          </cell>
          <cell r="AD157">
            <v>-9000</v>
          </cell>
        </row>
        <row r="158">
          <cell r="A158" t="str">
            <v>199312282022212007</v>
          </cell>
          <cell r="B158" t="str">
            <v>XXX</v>
          </cell>
          <cell r="C158" t="str">
            <v>XXX</v>
          </cell>
          <cell r="D158" t="str">
            <v>XXX</v>
          </cell>
          <cell r="E158" t="str">
            <v>XXX</v>
          </cell>
          <cell r="F158" t="str">
            <v>XXX</v>
          </cell>
          <cell r="G158" t="str">
            <v>XXX</v>
          </cell>
          <cell r="H158" t="str">
            <v>XXX</v>
          </cell>
          <cell r="I158">
            <v>0</v>
          </cell>
          <cell r="J158">
            <v>0</v>
          </cell>
          <cell r="K158" t="str">
            <v>XXX</v>
          </cell>
          <cell r="L158">
            <v>2966500</v>
          </cell>
          <cell r="N158">
            <v>2966500</v>
          </cell>
          <cell r="O158">
            <v>2966500</v>
          </cell>
          <cell r="P158">
            <v>29665</v>
          </cell>
          <cell r="Q158">
            <v>118660</v>
          </cell>
          <cell r="R158">
            <v>0</v>
          </cell>
          <cell r="S158">
            <v>0</v>
          </cell>
          <cell r="T158">
            <v>29665</v>
          </cell>
          <cell r="U158">
            <v>118660</v>
          </cell>
          <cell r="V158" t="str">
            <v>SDN TELUK TIRAM 2</v>
          </cell>
          <cell r="W158" t="str">
            <v>XXX</v>
          </cell>
          <cell r="X158" t="str">
            <v>XXX</v>
          </cell>
          <cell r="Y158" t="str">
            <v>XXX</v>
          </cell>
          <cell r="Z158" t="str">
            <v>B - 53</v>
          </cell>
          <cell r="AA158" t="str">
            <v>1560771672130033</v>
          </cell>
          <cell r="AC158">
            <v>33665</v>
          </cell>
          <cell r="AD158">
            <v>-4000</v>
          </cell>
        </row>
        <row r="159">
          <cell r="A159" t="str">
            <v>199712212022211002</v>
          </cell>
          <cell r="B159" t="str">
            <v>XXX</v>
          </cell>
          <cell r="C159" t="str">
            <v>XXX</v>
          </cell>
          <cell r="D159" t="str">
            <v>XXX</v>
          </cell>
          <cell r="E159" t="str">
            <v>XXX</v>
          </cell>
          <cell r="F159" t="str">
            <v>XXX</v>
          </cell>
          <cell r="G159" t="str">
            <v>XXX</v>
          </cell>
          <cell r="H159" t="str">
            <v>XXX</v>
          </cell>
          <cell r="I159">
            <v>0</v>
          </cell>
          <cell r="J159">
            <v>0</v>
          </cell>
          <cell r="K159" t="str">
            <v>XXX</v>
          </cell>
          <cell r="M159">
            <v>250000</v>
          </cell>
          <cell r="N159">
            <v>250000</v>
          </cell>
          <cell r="O159">
            <v>250000</v>
          </cell>
          <cell r="P159">
            <v>2500</v>
          </cell>
          <cell r="Q159">
            <v>10000</v>
          </cell>
          <cell r="R159">
            <v>0</v>
          </cell>
          <cell r="S159">
            <v>0</v>
          </cell>
          <cell r="T159">
            <v>2500</v>
          </cell>
          <cell r="U159">
            <v>10000</v>
          </cell>
          <cell r="V159" t="str">
            <v>SDN TELUK TIRAM 2</v>
          </cell>
          <cell r="W159" t="str">
            <v>XXX</v>
          </cell>
          <cell r="X159" t="str">
            <v>XXX</v>
          </cell>
          <cell r="Y159" t="str">
            <v>XXX</v>
          </cell>
          <cell r="Z159" t="str">
            <v>B - 53</v>
          </cell>
          <cell r="AA159" t="str">
            <v>6553775676130023</v>
          </cell>
          <cell r="AC159">
            <v>11500</v>
          </cell>
          <cell r="AD159">
            <v>-9000</v>
          </cell>
        </row>
        <row r="160">
          <cell r="A160" t="str">
            <v>197805042022211005</v>
          </cell>
          <cell r="B160" t="str">
            <v>XXX</v>
          </cell>
          <cell r="C160" t="str">
            <v>XXX</v>
          </cell>
          <cell r="D160" t="str">
            <v>XXX</v>
          </cell>
          <cell r="E160" t="str">
            <v>XXX</v>
          </cell>
          <cell r="F160" t="str">
            <v>XXX</v>
          </cell>
          <cell r="G160" t="str">
            <v>XXX</v>
          </cell>
          <cell r="H160" t="str">
            <v>XXX</v>
          </cell>
          <cell r="I160">
            <v>0</v>
          </cell>
          <cell r="J160">
            <v>0</v>
          </cell>
          <cell r="K160" t="str">
            <v>XXX</v>
          </cell>
          <cell r="M160">
            <v>250000</v>
          </cell>
          <cell r="N160">
            <v>250000</v>
          </cell>
          <cell r="O160">
            <v>250000</v>
          </cell>
          <cell r="P160">
            <v>2500</v>
          </cell>
          <cell r="Q160">
            <v>10000</v>
          </cell>
          <cell r="R160">
            <v>0</v>
          </cell>
          <cell r="S160">
            <v>0</v>
          </cell>
          <cell r="T160">
            <v>2500</v>
          </cell>
          <cell r="U160">
            <v>10000</v>
          </cell>
          <cell r="V160" t="str">
            <v>SDN TELUK TIRAM 5</v>
          </cell>
          <cell r="W160" t="str">
            <v>XXX</v>
          </cell>
          <cell r="X160" t="str">
            <v>XXX</v>
          </cell>
          <cell r="Y160" t="str">
            <v>XXX</v>
          </cell>
          <cell r="Z160" t="str">
            <v>B - 56</v>
          </cell>
          <cell r="AA160" t="str">
            <v>0836756658200042</v>
          </cell>
          <cell r="AC160">
            <v>11500</v>
          </cell>
          <cell r="AD160">
            <v>-9000</v>
          </cell>
        </row>
        <row r="161">
          <cell r="A161" t="str">
            <v>199701182022212001</v>
          </cell>
          <cell r="B161" t="str">
            <v>XXX</v>
          </cell>
          <cell r="C161" t="str">
            <v>XXX</v>
          </cell>
          <cell r="D161" t="str">
            <v>XXX</v>
          </cell>
          <cell r="E161" t="str">
            <v>XXX</v>
          </cell>
          <cell r="F161" t="str">
            <v>XXX</v>
          </cell>
          <cell r="G161" t="str">
            <v>XXX</v>
          </cell>
          <cell r="H161" t="str">
            <v>XXX</v>
          </cell>
          <cell r="I161">
            <v>0</v>
          </cell>
          <cell r="J161">
            <v>0</v>
          </cell>
          <cell r="K161" t="str">
            <v>XXX</v>
          </cell>
          <cell r="M161">
            <v>250000</v>
          </cell>
          <cell r="N161">
            <v>250000</v>
          </cell>
          <cell r="O161">
            <v>250000</v>
          </cell>
          <cell r="P161">
            <v>2500</v>
          </cell>
          <cell r="Q161">
            <v>10000</v>
          </cell>
          <cell r="R161">
            <v>0</v>
          </cell>
          <cell r="S161">
            <v>0</v>
          </cell>
          <cell r="T161">
            <v>2500</v>
          </cell>
          <cell r="U161">
            <v>10000</v>
          </cell>
          <cell r="V161" t="str">
            <v>SDN TELUK TIRAM 5</v>
          </cell>
          <cell r="W161" t="str">
            <v>XXX</v>
          </cell>
          <cell r="X161" t="str">
            <v>XXX</v>
          </cell>
          <cell r="Y161" t="str">
            <v>XXX</v>
          </cell>
          <cell r="Z161" t="str">
            <v>B - 56</v>
          </cell>
          <cell r="AA161" t="str">
            <v>1450775676230052</v>
          </cell>
          <cell r="AC161">
            <v>11500</v>
          </cell>
          <cell r="AD161">
            <v>-9000</v>
          </cell>
        </row>
        <row r="162">
          <cell r="A162" t="str">
            <v>199807152022212001</v>
          </cell>
          <cell r="B162" t="str">
            <v>XXX</v>
          </cell>
          <cell r="C162" t="str">
            <v>XXX</v>
          </cell>
          <cell r="D162" t="str">
            <v>XXX</v>
          </cell>
          <cell r="E162" t="str">
            <v>XXX</v>
          </cell>
          <cell r="F162" t="str">
            <v>XXX</v>
          </cell>
          <cell r="G162" t="str">
            <v>XXX</v>
          </cell>
          <cell r="H162" t="str">
            <v>XXX</v>
          </cell>
          <cell r="I162">
            <v>0</v>
          </cell>
          <cell r="J162">
            <v>0</v>
          </cell>
          <cell r="K162" t="str">
            <v>XXX</v>
          </cell>
          <cell r="M162">
            <v>250000</v>
          </cell>
          <cell r="N162">
            <v>250000</v>
          </cell>
          <cell r="O162">
            <v>250000</v>
          </cell>
          <cell r="P162">
            <v>2500</v>
          </cell>
          <cell r="Q162">
            <v>10000</v>
          </cell>
          <cell r="R162">
            <v>0</v>
          </cell>
          <cell r="S162">
            <v>0</v>
          </cell>
          <cell r="T162">
            <v>2500</v>
          </cell>
          <cell r="U162">
            <v>10000</v>
          </cell>
          <cell r="V162" t="str">
            <v>SDN TELUK TIRAM 5</v>
          </cell>
          <cell r="W162" t="str">
            <v>XXX</v>
          </cell>
          <cell r="X162" t="str">
            <v>XXX</v>
          </cell>
          <cell r="Y162" t="str">
            <v>XXX</v>
          </cell>
          <cell r="Z162" t="str">
            <v>B - 56</v>
          </cell>
          <cell r="AA162" t="str">
            <v>6047776677230023</v>
          </cell>
          <cell r="AC162">
            <v>11500</v>
          </cell>
          <cell r="AD162">
            <v>-9000</v>
          </cell>
        </row>
        <row r="163">
          <cell r="A163" t="str">
            <v>198010242022212007</v>
          </cell>
          <cell r="B163" t="str">
            <v>XXX</v>
          </cell>
          <cell r="C163" t="str">
            <v>XXX</v>
          </cell>
          <cell r="D163" t="str">
            <v>XXX</v>
          </cell>
          <cell r="E163" t="str">
            <v>XXX</v>
          </cell>
          <cell r="F163" t="str">
            <v>XXX</v>
          </cell>
          <cell r="G163" t="str">
            <v>XXX</v>
          </cell>
          <cell r="H163" t="str">
            <v>XXX</v>
          </cell>
          <cell r="I163">
            <v>0</v>
          </cell>
          <cell r="J163">
            <v>0</v>
          </cell>
          <cell r="K163" t="str">
            <v>XXX</v>
          </cell>
          <cell r="M163">
            <v>250000</v>
          </cell>
          <cell r="N163">
            <v>250000</v>
          </cell>
          <cell r="O163">
            <v>250000</v>
          </cell>
          <cell r="P163">
            <v>2500</v>
          </cell>
          <cell r="Q163">
            <v>10000</v>
          </cell>
          <cell r="R163">
            <v>0</v>
          </cell>
          <cell r="S163">
            <v>0</v>
          </cell>
          <cell r="T163">
            <v>2500</v>
          </cell>
          <cell r="U163">
            <v>10000</v>
          </cell>
          <cell r="V163" t="str">
            <v>SDN TELUK TIRAM 6</v>
          </cell>
          <cell r="W163" t="str">
            <v>XXX</v>
          </cell>
          <cell r="X163" t="str">
            <v>XXX</v>
          </cell>
          <cell r="Y163" t="str">
            <v>XXX</v>
          </cell>
          <cell r="Z163" t="str">
            <v>B - 57</v>
          </cell>
          <cell r="AA163" t="str">
            <v>4356758659300033</v>
          </cell>
          <cell r="AC163">
            <v>11500</v>
          </cell>
          <cell r="AD163">
            <v>-9000</v>
          </cell>
        </row>
        <row r="164">
          <cell r="A164" t="str">
            <v>198303172022211005</v>
          </cell>
          <cell r="B164" t="str">
            <v>XXX</v>
          </cell>
          <cell r="C164" t="str">
            <v>XXX</v>
          </cell>
          <cell r="D164" t="str">
            <v>XXX</v>
          </cell>
          <cell r="E164" t="str">
            <v>XXX</v>
          </cell>
          <cell r="F164" t="str">
            <v>XXX</v>
          </cell>
          <cell r="G164" t="str">
            <v>XXX</v>
          </cell>
          <cell r="H164" t="str">
            <v>XXX</v>
          </cell>
          <cell r="I164">
            <v>0</v>
          </cell>
          <cell r="J164">
            <v>0</v>
          </cell>
          <cell r="K164" t="str">
            <v>XXX</v>
          </cell>
          <cell r="M164">
            <v>250000</v>
          </cell>
          <cell r="N164">
            <v>250000</v>
          </cell>
          <cell r="O164">
            <v>250000</v>
          </cell>
          <cell r="P164">
            <v>2500</v>
          </cell>
          <cell r="Q164">
            <v>10000</v>
          </cell>
          <cell r="R164">
            <v>0</v>
          </cell>
          <cell r="S164">
            <v>0</v>
          </cell>
          <cell r="T164">
            <v>2500</v>
          </cell>
          <cell r="U164">
            <v>10000</v>
          </cell>
          <cell r="V164" t="str">
            <v>SDN TELUK TIRAM 6</v>
          </cell>
          <cell r="W164" t="str">
            <v>XXX</v>
          </cell>
          <cell r="X164" t="str">
            <v>XXX</v>
          </cell>
          <cell r="Y164" t="str">
            <v>XXX</v>
          </cell>
          <cell r="Z164" t="str">
            <v>B - 57</v>
          </cell>
          <cell r="AA164" t="str">
            <v>8649761663200022</v>
          </cell>
          <cell r="AC164">
            <v>11500</v>
          </cell>
          <cell r="AD164">
            <v>-9000</v>
          </cell>
        </row>
        <row r="165">
          <cell r="A165" t="str">
            <v>198307272022212011</v>
          </cell>
          <cell r="B165" t="str">
            <v>XXX</v>
          </cell>
          <cell r="C165" t="str">
            <v>XXX</v>
          </cell>
          <cell r="D165" t="str">
            <v>XXX</v>
          </cell>
          <cell r="E165" t="str">
            <v>XXX</v>
          </cell>
          <cell r="F165" t="str">
            <v>XXX</v>
          </cell>
          <cell r="G165" t="str">
            <v>XXX</v>
          </cell>
          <cell r="H165" t="str">
            <v>XXX</v>
          </cell>
          <cell r="I165">
            <v>0</v>
          </cell>
          <cell r="J165">
            <v>0</v>
          </cell>
          <cell r="K165" t="str">
            <v>XXX</v>
          </cell>
          <cell r="M165">
            <v>250000</v>
          </cell>
          <cell r="N165">
            <v>250000</v>
          </cell>
          <cell r="O165">
            <v>250000</v>
          </cell>
          <cell r="P165">
            <v>2500</v>
          </cell>
          <cell r="Q165">
            <v>10000</v>
          </cell>
          <cell r="R165">
            <v>0</v>
          </cell>
          <cell r="S165">
            <v>0</v>
          </cell>
          <cell r="T165">
            <v>2500</v>
          </cell>
          <cell r="U165">
            <v>10000</v>
          </cell>
          <cell r="V165" t="str">
            <v>SDN TELUK TIRAM 6</v>
          </cell>
          <cell r="W165" t="str">
            <v>XXX</v>
          </cell>
          <cell r="X165" t="str">
            <v>XXX</v>
          </cell>
          <cell r="Y165" t="str">
            <v>XXX</v>
          </cell>
          <cell r="Z165" t="str">
            <v>B - 57</v>
          </cell>
          <cell r="AA165" t="str">
            <v>4059761663300083</v>
          </cell>
          <cell r="AC165">
            <v>11500</v>
          </cell>
          <cell r="AD165">
            <v>-9000</v>
          </cell>
        </row>
        <row r="166">
          <cell r="A166" t="str">
            <v>198905012022212013</v>
          </cell>
          <cell r="B166" t="str">
            <v>XXX</v>
          </cell>
          <cell r="C166" t="str">
            <v>XXX</v>
          </cell>
          <cell r="D166" t="str">
            <v>XXX</v>
          </cell>
          <cell r="E166" t="str">
            <v>XXX</v>
          </cell>
          <cell r="F166" t="str">
            <v>XXX</v>
          </cell>
          <cell r="G166" t="str">
            <v>XXX</v>
          </cell>
          <cell r="H166" t="str">
            <v>XXX</v>
          </cell>
          <cell r="I166">
            <v>0</v>
          </cell>
          <cell r="J166">
            <v>0</v>
          </cell>
          <cell r="K166" t="str">
            <v>XXX</v>
          </cell>
          <cell r="M166">
            <v>250000</v>
          </cell>
          <cell r="N166">
            <v>250000</v>
          </cell>
          <cell r="O166">
            <v>250000</v>
          </cell>
          <cell r="P166">
            <v>2500</v>
          </cell>
          <cell r="Q166">
            <v>10000</v>
          </cell>
          <cell r="R166">
            <v>0</v>
          </cell>
          <cell r="S166">
            <v>0</v>
          </cell>
          <cell r="T166">
            <v>2500</v>
          </cell>
          <cell r="U166">
            <v>10000</v>
          </cell>
          <cell r="V166" t="str">
            <v>SDN TELUK TIRAM 6</v>
          </cell>
          <cell r="W166" t="str">
            <v>XXX</v>
          </cell>
          <cell r="X166" t="str">
            <v>XXX</v>
          </cell>
          <cell r="Y166" t="str">
            <v>XXX</v>
          </cell>
          <cell r="Z166" t="str">
            <v>B - 57</v>
          </cell>
          <cell r="AA166" t="str">
            <v>9833767668130092</v>
          </cell>
          <cell r="AC166">
            <v>11500</v>
          </cell>
          <cell r="AD166">
            <v>-9000</v>
          </cell>
        </row>
        <row r="167">
          <cell r="A167" t="str">
            <v>199202072022212007</v>
          </cell>
          <cell r="B167" t="str">
            <v>XXX</v>
          </cell>
          <cell r="C167" t="str">
            <v>XXX</v>
          </cell>
          <cell r="D167" t="str">
            <v>XXX</v>
          </cell>
          <cell r="E167" t="str">
            <v>XXX</v>
          </cell>
          <cell r="F167" t="str">
            <v>XXX</v>
          </cell>
          <cell r="G167" t="str">
            <v>XXX</v>
          </cell>
          <cell r="H167" t="str">
            <v>XXX</v>
          </cell>
          <cell r="I167">
            <v>0</v>
          </cell>
          <cell r="J167">
            <v>0</v>
          </cell>
          <cell r="K167" t="str">
            <v>XXX</v>
          </cell>
          <cell r="M167">
            <v>250000</v>
          </cell>
          <cell r="N167">
            <v>250000</v>
          </cell>
          <cell r="O167">
            <v>250000</v>
          </cell>
          <cell r="P167">
            <v>2500</v>
          </cell>
          <cell r="Q167">
            <v>10000</v>
          </cell>
          <cell r="R167">
            <v>0</v>
          </cell>
          <cell r="S167">
            <v>0</v>
          </cell>
          <cell r="T167">
            <v>2500</v>
          </cell>
          <cell r="U167">
            <v>10000</v>
          </cell>
          <cell r="V167" t="str">
            <v>SDN TELUK TIRAM 6</v>
          </cell>
          <cell r="W167" t="str">
            <v>XXX</v>
          </cell>
          <cell r="X167" t="str">
            <v>XXX</v>
          </cell>
          <cell r="Y167" t="str">
            <v>XXX</v>
          </cell>
          <cell r="Z167" t="str">
            <v>B - 57</v>
          </cell>
          <cell r="AA167" t="str">
            <v>5539770671130072</v>
          </cell>
          <cell r="AC167">
            <v>11500</v>
          </cell>
          <cell r="AD167">
            <v>-9000</v>
          </cell>
        </row>
        <row r="168">
          <cell r="A168" t="str">
            <v>199304272022212011</v>
          </cell>
          <cell r="B168" t="str">
            <v>XXX</v>
          </cell>
          <cell r="C168" t="str">
            <v>XXX</v>
          </cell>
          <cell r="D168" t="str">
            <v>XXX</v>
          </cell>
          <cell r="E168" t="str">
            <v>XXX</v>
          </cell>
          <cell r="F168" t="str">
            <v>XXX</v>
          </cell>
          <cell r="G168" t="str">
            <v>XXX</v>
          </cell>
          <cell r="H168" t="str">
            <v>XXX</v>
          </cell>
          <cell r="I168">
            <v>0</v>
          </cell>
          <cell r="J168">
            <v>0</v>
          </cell>
          <cell r="K168" t="str">
            <v>XXX</v>
          </cell>
          <cell r="L168">
            <v>2966500</v>
          </cell>
          <cell r="N168">
            <v>2966500</v>
          </cell>
          <cell r="O168">
            <v>2966500</v>
          </cell>
          <cell r="P168">
            <v>29665</v>
          </cell>
          <cell r="Q168">
            <v>118660</v>
          </cell>
          <cell r="R168">
            <v>0</v>
          </cell>
          <cell r="S168">
            <v>0</v>
          </cell>
          <cell r="T168">
            <v>29665</v>
          </cell>
          <cell r="U168">
            <v>118660</v>
          </cell>
          <cell r="V168" t="str">
            <v>SDN TELUK TIRAM 6</v>
          </cell>
          <cell r="W168" t="str">
            <v>XXX</v>
          </cell>
          <cell r="X168" t="str">
            <v>XXX</v>
          </cell>
          <cell r="Y168" t="str">
            <v>XXX</v>
          </cell>
          <cell r="Z168" t="str">
            <v>B - 57</v>
          </cell>
          <cell r="AA168" t="str">
            <v>6759771672130092</v>
          </cell>
          <cell r="AC168">
            <v>33665</v>
          </cell>
          <cell r="AD168">
            <v>-4000</v>
          </cell>
        </row>
        <row r="169">
          <cell r="A169" t="str">
            <v>199409202022212003</v>
          </cell>
          <cell r="B169" t="str">
            <v>XXX</v>
          </cell>
          <cell r="C169" t="str">
            <v>XXX</v>
          </cell>
          <cell r="D169" t="str">
            <v>XXX</v>
          </cell>
          <cell r="E169" t="str">
            <v>XXX</v>
          </cell>
          <cell r="F169" t="str">
            <v>XXX</v>
          </cell>
          <cell r="G169" t="str">
            <v>XXX</v>
          </cell>
          <cell r="H169" t="str">
            <v>XXX</v>
          </cell>
          <cell r="I169">
            <v>0</v>
          </cell>
          <cell r="J169">
            <v>0</v>
          </cell>
          <cell r="K169" t="str">
            <v>XXX</v>
          </cell>
          <cell r="M169">
            <v>250000</v>
          </cell>
          <cell r="N169">
            <v>250000</v>
          </cell>
          <cell r="O169">
            <v>250000</v>
          </cell>
          <cell r="P169">
            <v>2500</v>
          </cell>
          <cell r="Q169">
            <v>10000</v>
          </cell>
          <cell r="R169">
            <v>0</v>
          </cell>
          <cell r="S169">
            <v>0</v>
          </cell>
          <cell r="T169">
            <v>2500</v>
          </cell>
          <cell r="U169">
            <v>10000</v>
          </cell>
          <cell r="V169" t="str">
            <v>SDN TELUK TIRAM 6</v>
          </cell>
          <cell r="W169" t="str">
            <v>XXX</v>
          </cell>
          <cell r="X169" t="str">
            <v>XXX</v>
          </cell>
          <cell r="Y169" t="str">
            <v>XXX</v>
          </cell>
          <cell r="Z169" t="str">
            <v>B - 57</v>
          </cell>
          <cell r="AA169" t="str">
            <v>6252772673130063</v>
          </cell>
          <cell r="AC169">
            <v>11500</v>
          </cell>
          <cell r="AD169">
            <v>-9000</v>
          </cell>
        </row>
        <row r="170">
          <cell r="A170" t="str">
            <v>199711082022212005</v>
          </cell>
          <cell r="B170" t="str">
            <v>XXX</v>
          </cell>
          <cell r="C170" t="str">
            <v>XXX</v>
          </cell>
          <cell r="D170" t="str">
            <v>XXX</v>
          </cell>
          <cell r="E170" t="str">
            <v>XXX</v>
          </cell>
          <cell r="F170" t="str">
            <v>XXX</v>
          </cell>
          <cell r="G170" t="str">
            <v>XXX</v>
          </cell>
          <cell r="H170" t="str">
            <v>XXX</v>
          </cell>
          <cell r="I170">
            <v>0</v>
          </cell>
          <cell r="J170">
            <v>0</v>
          </cell>
          <cell r="K170" t="str">
            <v>XXX</v>
          </cell>
          <cell r="M170">
            <v>250000</v>
          </cell>
          <cell r="N170">
            <v>250000</v>
          </cell>
          <cell r="O170">
            <v>250000</v>
          </cell>
          <cell r="P170">
            <v>2500</v>
          </cell>
          <cell r="Q170">
            <v>10000</v>
          </cell>
          <cell r="R170">
            <v>0</v>
          </cell>
          <cell r="S170">
            <v>0</v>
          </cell>
          <cell r="T170">
            <v>2500</v>
          </cell>
          <cell r="U170">
            <v>10000</v>
          </cell>
          <cell r="V170" t="str">
            <v>SDN TELUK TIRAM 6</v>
          </cell>
          <cell r="W170" t="str">
            <v>XXX</v>
          </cell>
          <cell r="X170" t="str">
            <v>XXX</v>
          </cell>
          <cell r="Y170" t="str">
            <v>XXX</v>
          </cell>
          <cell r="Z170" t="str">
            <v>B - 57</v>
          </cell>
          <cell r="AA170" t="str">
            <v>0440775676230043</v>
          </cell>
          <cell r="AC170">
            <v>11500</v>
          </cell>
          <cell r="AD170">
            <v>-9000</v>
          </cell>
        </row>
        <row r="171">
          <cell r="A171" t="str">
            <v>197405052022212002</v>
          </cell>
          <cell r="B171" t="str">
            <v>XXX</v>
          </cell>
          <cell r="C171" t="str">
            <v>XXX</v>
          </cell>
          <cell r="D171" t="str">
            <v>XXX</v>
          </cell>
          <cell r="E171" t="str">
            <v>XXX</v>
          </cell>
          <cell r="F171" t="str">
            <v>XXX</v>
          </cell>
          <cell r="G171" t="str">
            <v>XXX</v>
          </cell>
          <cell r="H171" t="str">
            <v>XXX</v>
          </cell>
          <cell r="I171">
            <v>0</v>
          </cell>
          <cell r="J171">
            <v>0</v>
          </cell>
          <cell r="K171" t="str">
            <v>XXX</v>
          </cell>
          <cell r="L171">
            <v>2966500</v>
          </cell>
          <cell r="N171">
            <v>2966500</v>
          </cell>
          <cell r="O171">
            <v>2966500</v>
          </cell>
          <cell r="P171">
            <v>29665</v>
          </cell>
          <cell r="Q171">
            <v>118660</v>
          </cell>
          <cell r="R171">
            <v>0</v>
          </cell>
          <cell r="S171">
            <v>0</v>
          </cell>
          <cell r="T171">
            <v>29665</v>
          </cell>
          <cell r="U171">
            <v>118660</v>
          </cell>
          <cell r="V171" t="str">
            <v>SDN TELUK TIRAM 8</v>
          </cell>
          <cell r="W171" t="str">
            <v>XXX</v>
          </cell>
          <cell r="X171" t="str">
            <v>XXX</v>
          </cell>
          <cell r="Y171" t="str">
            <v>XXX</v>
          </cell>
          <cell r="Z171" t="str">
            <v>B - 58</v>
          </cell>
          <cell r="AA171" t="str">
            <v>6837752653300032</v>
          </cell>
          <cell r="AC171">
            <v>33665</v>
          </cell>
          <cell r="AD171">
            <v>-4000</v>
          </cell>
        </row>
        <row r="172">
          <cell r="A172" t="str">
            <v>198602062022212018</v>
          </cell>
          <cell r="B172" t="str">
            <v>XXX</v>
          </cell>
          <cell r="C172" t="str">
            <v>XXX</v>
          </cell>
          <cell r="D172" t="str">
            <v>XXX</v>
          </cell>
          <cell r="E172" t="str">
            <v>XXX</v>
          </cell>
          <cell r="F172" t="str">
            <v>XXX</v>
          </cell>
          <cell r="G172" t="str">
            <v>XXX</v>
          </cell>
          <cell r="H172" t="str">
            <v>XXX</v>
          </cell>
          <cell r="I172">
            <v>0</v>
          </cell>
          <cell r="J172">
            <v>0</v>
          </cell>
          <cell r="K172" t="str">
            <v>XXX</v>
          </cell>
          <cell r="L172">
            <v>2966500</v>
          </cell>
          <cell r="N172">
            <v>2966500</v>
          </cell>
          <cell r="O172">
            <v>2966500</v>
          </cell>
          <cell r="P172">
            <v>29665</v>
          </cell>
          <cell r="Q172">
            <v>118660</v>
          </cell>
          <cell r="R172">
            <v>0</v>
          </cell>
          <cell r="S172">
            <v>0</v>
          </cell>
          <cell r="T172">
            <v>29665</v>
          </cell>
          <cell r="U172">
            <v>118660</v>
          </cell>
          <cell r="V172" t="str">
            <v>SDN TELUK TIRAM 8</v>
          </cell>
          <cell r="W172" t="str">
            <v>XXX</v>
          </cell>
          <cell r="X172" t="str">
            <v>XXX</v>
          </cell>
          <cell r="Y172" t="str">
            <v>XXX</v>
          </cell>
          <cell r="Z172" t="str">
            <v>B - 58</v>
          </cell>
          <cell r="AA172" t="str">
            <v>9538764665300052</v>
          </cell>
          <cell r="AC172">
            <v>33665</v>
          </cell>
          <cell r="AD172">
            <v>-4000</v>
          </cell>
        </row>
        <row r="173">
          <cell r="A173" t="str">
            <v>196609302022211001</v>
          </cell>
          <cell r="B173" t="str">
            <v>XXX</v>
          </cell>
          <cell r="C173" t="str">
            <v>XXX</v>
          </cell>
          <cell r="D173" t="str">
            <v>XXX</v>
          </cell>
          <cell r="E173" t="str">
            <v>XXX</v>
          </cell>
          <cell r="F173" t="str">
            <v>XXX</v>
          </cell>
          <cell r="G173" t="str">
            <v>XXX</v>
          </cell>
          <cell r="H173" t="str">
            <v>XXX</v>
          </cell>
          <cell r="I173">
            <v>0</v>
          </cell>
          <cell r="J173">
            <v>0</v>
          </cell>
          <cell r="K173" t="str">
            <v>XXX</v>
          </cell>
          <cell r="L173">
            <v>2966500</v>
          </cell>
          <cell r="N173">
            <v>2966500</v>
          </cell>
          <cell r="O173">
            <v>2966500</v>
          </cell>
          <cell r="P173">
            <v>29665</v>
          </cell>
          <cell r="Q173">
            <v>118660</v>
          </cell>
          <cell r="R173">
            <v>0</v>
          </cell>
          <cell r="S173">
            <v>0</v>
          </cell>
          <cell r="T173">
            <v>29665</v>
          </cell>
          <cell r="U173">
            <v>118660</v>
          </cell>
          <cell r="V173" t="str">
            <v>SDN TELAWANG 4</v>
          </cell>
          <cell r="W173" t="str">
            <v>XXX</v>
          </cell>
          <cell r="X173" t="str">
            <v>XXX</v>
          </cell>
          <cell r="Y173" t="str">
            <v>XXX</v>
          </cell>
          <cell r="Z173" t="str">
            <v>B - 60</v>
          </cell>
          <cell r="AA173" t="str">
            <v>3262744646200033</v>
          </cell>
          <cell r="AC173">
            <v>33665</v>
          </cell>
          <cell r="AD173">
            <v>-4000</v>
          </cell>
        </row>
        <row r="174">
          <cell r="A174" t="str">
            <v>198505182022212013</v>
          </cell>
          <cell r="B174" t="str">
            <v>XXX</v>
          </cell>
          <cell r="C174" t="str">
            <v>XXX</v>
          </cell>
          <cell r="D174" t="str">
            <v>XXX</v>
          </cell>
          <cell r="E174" t="str">
            <v>XXX</v>
          </cell>
          <cell r="F174" t="str">
            <v>XXX</v>
          </cell>
          <cell r="G174" t="str">
            <v>XXX</v>
          </cell>
          <cell r="H174" t="str">
            <v>XXX</v>
          </cell>
          <cell r="I174">
            <v>0</v>
          </cell>
          <cell r="J174">
            <v>0</v>
          </cell>
          <cell r="K174" t="str">
            <v>XXX</v>
          </cell>
          <cell r="M174">
            <v>250000</v>
          </cell>
          <cell r="N174">
            <v>250000</v>
          </cell>
          <cell r="O174">
            <v>250000</v>
          </cell>
          <cell r="P174">
            <v>2500</v>
          </cell>
          <cell r="Q174">
            <v>10000</v>
          </cell>
          <cell r="R174">
            <v>0</v>
          </cell>
          <cell r="S174">
            <v>0</v>
          </cell>
          <cell r="T174">
            <v>2500</v>
          </cell>
          <cell r="U174">
            <v>10000</v>
          </cell>
          <cell r="V174" t="str">
            <v>SDN TELAWANG 4</v>
          </cell>
          <cell r="W174" t="str">
            <v>XXX</v>
          </cell>
          <cell r="X174" t="str">
            <v>XXX</v>
          </cell>
          <cell r="Y174" t="str">
            <v>XXX</v>
          </cell>
          <cell r="Z174" t="str">
            <v>B - 60</v>
          </cell>
          <cell r="AA174" t="str">
            <v>5850763664130172</v>
          </cell>
          <cell r="AC174">
            <v>11500</v>
          </cell>
          <cell r="AD174">
            <v>-9000</v>
          </cell>
        </row>
        <row r="175">
          <cell r="A175" t="str">
            <v>198507062022212022</v>
          </cell>
          <cell r="B175" t="str">
            <v>XXX</v>
          </cell>
          <cell r="C175" t="str">
            <v>XXX</v>
          </cell>
          <cell r="D175" t="str">
            <v>XXX</v>
          </cell>
          <cell r="E175" t="str">
            <v>XXX</v>
          </cell>
          <cell r="F175" t="str">
            <v>XXX</v>
          </cell>
          <cell r="G175" t="str">
            <v>XXX</v>
          </cell>
          <cell r="H175" t="str">
            <v>XXX</v>
          </cell>
          <cell r="I175">
            <v>0</v>
          </cell>
          <cell r="J175">
            <v>0</v>
          </cell>
          <cell r="K175" t="str">
            <v>XXX</v>
          </cell>
          <cell r="M175">
            <v>250000</v>
          </cell>
          <cell r="N175">
            <v>250000</v>
          </cell>
          <cell r="O175">
            <v>250000</v>
          </cell>
          <cell r="P175">
            <v>2500</v>
          </cell>
          <cell r="Q175">
            <v>10000</v>
          </cell>
          <cell r="R175">
            <v>0</v>
          </cell>
          <cell r="S175">
            <v>0</v>
          </cell>
          <cell r="T175">
            <v>2500</v>
          </cell>
          <cell r="U175">
            <v>10000</v>
          </cell>
          <cell r="V175" t="str">
            <v>SDN TELAWANG 4</v>
          </cell>
          <cell r="W175" t="str">
            <v>XXX</v>
          </cell>
          <cell r="X175" t="str">
            <v>XXX</v>
          </cell>
          <cell r="Y175" t="str">
            <v>XXX</v>
          </cell>
          <cell r="Z175" t="str">
            <v>B - 60</v>
          </cell>
          <cell r="AA175" t="str">
            <v>5038763664300063</v>
          </cell>
          <cell r="AC175">
            <v>11500</v>
          </cell>
          <cell r="AD175">
            <v>-9000</v>
          </cell>
        </row>
        <row r="176">
          <cell r="A176" t="str">
            <v>198901182022212006</v>
          </cell>
          <cell r="B176" t="str">
            <v>XXX</v>
          </cell>
          <cell r="C176" t="str">
            <v>XXX</v>
          </cell>
          <cell r="D176" t="str">
            <v>XXX</v>
          </cell>
          <cell r="E176" t="str">
            <v>XXX</v>
          </cell>
          <cell r="F176" t="str">
            <v>XXX</v>
          </cell>
          <cell r="G176" t="str">
            <v>XXX</v>
          </cell>
          <cell r="H176" t="str">
            <v>XXX</v>
          </cell>
          <cell r="I176">
            <v>0</v>
          </cell>
          <cell r="J176">
            <v>0</v>
          </cell>
          <cell r="K176" t="str">
            <v>XXX</v>
          </cell>
          <cell r="M176">
            <v>250000</v>
          </cell>
          <cell r="N176">
            <v>250000</v>
          </cell>
          <cell r="O176">
            <v>250000</v>
          </cell>
          <cell r="P176">
            <v>2500</v>
          </cell>
          <cell r="Q176">
            <v>10000</v>
          </cell>
          <cell r="R176">
            <v>0</v>
          </cell>
          <cell r="S176">
            <v>0</v>
          </cell>
          <cell r="T176">
            <v>2500</v>
          </cell>
          <cell r="U176">
            <v>10000</v>
          </cell>
          <cell r="V176" t="str">
            <v>SDN TELAWANG 4</v>
          </cell>
          <cell r="W176" t="str">
            <v>XXX</v>
          </cell>
          <cell r="X176" t="str">
            <v>XXX</v>
          </cell>
          <cell r="Y176" t="str">
            <v>XXX</v>
          </cell>
          <cell r="Z176" t="str">
            <v>B - 60</v>
          </cell>
          <cell r="AA176" t="str">
            <v>4450767667130052</v>
          </cell>
          <cell r="AC176">
            <v>11500</v>
          </cell>
          <cell r="AD176">
            <v>-9000</v>
          </cell>
        </row>
        <row r="177">
          <cell r="A177" t="str">
            <v>198903292022211003</v>
          </cell>
          <cell r="B177" t="str">
            <v>XXX</v>
          </cell>
          <cell r="C177" t="str">
            <v>XXX</v>
          </cell>
          <cell r="D177" t="str">
            <v>XXX</v>
          </cell>
          <cell r="E177" t="str">
            <v>XXX</v>
          </cell>
          <cell r="F177" t="str">
            <v>XXX</v>
          </cell>
          <cell r="G177" t="str">
            <v>XXX</v>
          </cell>
          <cell r="H177" t="str">
            <v>XXX</v>
          </cell>
          <cell r="I177">
            <v>0</v>
          </cell>
          <cell r="J177">
            <v>0</v>
          </cell>
          <cell r="K177" t="str">
            <v>XXX</v>
          </cell>
          <cell r="M177">
            <v>250000</v>
          </cell>
          <cell r="N177">
            <v>250000</v>
          </cell>
          <cell r="O177">
            <v>250000</v>
          </cell>
          <cell r="P177">
            <v>2500</v>
          </cell>
          <cell r="Q177">
            <v>10000</v>
          </cell>
          <cell r="R177">
            <v>0</v>
          </cell>
          <cell r="S177">
            <v>0</v>
          </cell>
          <cell r="T177">
            <v>2500</v>
          </cell>
          <cell r="U177">
            <v>10000</v>
          </cell>
          <cell r="V177" t="str">
            <v>SDN TELAWANG 4</v>
          </cell>
          <cell r="W177" t="str">
            <v>XXX</v>
          </cell>
          <cell r="X177" t="str">
            <v>XXX</v>
          </cell>
          <cell r="Y177" t="str">
            <v>XXX</v>
          </cell>
          <cell r="Z177" t="str">
            <v>B - 60</v>
          </cell>
          <cell r="AA177" t="str">
            <v>7661767668130092</v>
          </cell>
          <cell r="AC177">
            <v>11500</v>
          </cell>
          <cell r="AD177">
            <v>-9000</v>
          </cell>
        </row>
        <row r="178">
          <cell r="A178" t="str">
            <v>199306012022211006</v>
          </cell>
          <cell r="B178" t="str">
            <v>XXX</v>
          </cell>
          <cell r="C178" t="str">
            <v>XXX</v>
          </cell>
          <cell r="D178" t="str">
            <v>XXX</v>
          </cell>
          <cell r="E178" t="str">
            <v>XXX</v>
          </cell>
          <cell r="F178" t="str">
            <v>XXX</v>
          </cell>
          <cell r="G178" t="str">
            <v>XXX</v>
          </cell>
          <cell r="H178" t="str">
            <v>XXX</v>
          </cell>
          <cell r="I178">
            <v>0</v>
          </cell>
          <cell r="J178">
            <v>0</v>
          </cell>
          <cell r="K178" t="str">
            <v>XXX</v>
          </cell>
          <cell r="M178">
            <v>250000</v>
          </cell>
          <cell r="N178">
            <v>250000</v>
          </cell>
          <cell r="O178">
            <v>250000</v>
          </cell>
          <cell r="P178">
            <v>2500</v>
          </cell>
          <cell r="Q178">
            <v>10000</v>
          </cell>
          <cell r="R178">
            <v>0</v>
          </cell>
          <cell r="S178">
            <v>0</v>
          </cell>
          <cell r="T178">
            <v>2500</v>
          </cell>
          <cell r="U178">
            <v>10000</v>
          </cell>
          <cell r="V178" t="str">
            <v>SDN TELAWANG 4</v>
          </cell>
          <cell r="W178" t="str">
            <v>XXX</v>
          </cell>
          <cell r="X178" t="str">
            <v>XXX</v>
          </cell>
          <cell r="Y178" t="str">
            <v>XXX</v>
          </cell>
          <cell r="Z178" t="str">
            <v>B - 60</v>
          </cell>
          <cell r="AA178" t="str">
            <v>9933771672130242</v>
          </cell>
          <cell r="AC178">
            <v>11500</v>
          </cell>
          <cell r="AD178">
            <v>-9000</v>
          </cell>
        </row>
        <row r="180">
          <cell r="A180">
            <v>171</v>
          </cell>
          <cell r="B180" t="str">
            <v>JUMLAH ASN PPPK GURU SD B.BARAT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109760500</v>
          </cell>
          <cell r="M180">
            <v>33000000</v>
          </cell>
          <cell r="N180">
            <v>142760500</v>
          </cell>
          <cell r="O180">
            <v>142760500</v>
          </cell>
          <cell r="P180">
            <v>1427605</v>
          </cell>
          <cell r="Q180">
            <v>5710420</v>
          </cell>
          <cell r="R180">
            <v>0</v>
          </cell>
          <cell r="S180">
            <v>0</v>
          </cell>
          <cell r="T180">
            <v>1427605</v>
          </cell>
          <cell r="U180">
            <v>5710420</v>
          </cell>
          <cell r="AC180">
            <v>2755345</v>
          </cell>
        </row>
        <row r="183">
          <cell r="A183" t="str">
            <v>FORMAT PERHITUNGAN PEMBAYARAN IURAN JAMINAN KESEHATAN ( GAJI &amp; TUNJANGAN )</v>
          </cell>
          <cell r="T183" t="str">
            <v>APR dbyr MEI</v>
          </cell>
          <cell r="AC183" t="str">
            <v>MAR dbyr APR</v>
          </cell>
        </row>
        <row r="184">
          <cell r="A184" t="str">
            <v>SKPD DINAS PENDIDIKAN  (ASN PPPK GURU SD BANJARMASIN SELATAN)</v>
          </cell>
        </row>
        <row r="185">
          <cell r="A185" t="str">
            <v>BULAN : GAJI APRIL 2023  (TPP dibayar MEI 2023)</v>
          </cell>
        </row>
        <row r="187">
          <cell r="A187">
            <v>1</v>
          </cell>
          <cell r="B187">
            <v>2</v>
          </cell>
          <cell r="C187">
            <v>3</v>
          </cell>
          <cell r="D187">
            <v>4</v>
          </cell>
          <cell r="E187">
            <v>5</v>
          </cell>
          <cell r="F187">
            <v>6</v>
          </cell>
          <cell r="G187">
            <v>7</v>
          </cell>
          <cell r="H187">
            <v>8</v>
          </cell>
          <cell r="I187">
            <v>9</v>
          </cell>
          <cell r="J187">
            <v>10</v>
          </cell>
          <cell r="K187">
            <v>11</v>
          </cell>
          <cell r="L187">
            <v>12</v>
          </cell>
          <cell r="M187">
            <v>13</v>
          </cell>
          <cell r="N187">
            <v>14</v>
          </cell>
          <cell r="O187">
            <v>15</v>
          </cell>
          <cell r="P187">
            <v>16</v>
          </cell>
          <cell r="Q187">
            <v>17</v>
          </cell>
          <cell r="R187">
            <v>18</v>
          </cell>
          <cell r="S187">
            <v>19</v>
          </cell>
          <cell r="T187">
            <v>20</v>
          </cell>
          <cell r="U187">
            <v>21</v>
          </cell>
          <cell r="V187">
            <v>22</v>
          </cell>
          <cell r="W187">
            <v>23</v>
          </cell>
          <cell r="X187">
            <v>24</v>
          </cell>
          <cell r="Y187">
            <v>25</v>
          </cell>
          <cell r="Z187">
            <v>26</v>
          </cell>
          <cell r="AA187">
            <v>27</v>
          </cell>
          <cell r="AC187">
            <v>20</v>
          </cell>
        </row>
        <row r="188">
          <cell r="A188" t="str">
            <v>NIP</v>
          </cell>
          <cell r="B188" t="str">
            <v>NAMA</v>
          </cell>
          <cell r="C188" t="str">
            <v xml:space="preserve">JUMLAH </v>
          </cell>
          <cell r="E188" t="str">
            <v>GAJI GAPOK</v>
          </cell>
          <cell r="F188" t="str">
            <v>TJKLUARGA</v>
          </cell>
          <cell r="G188" t="str">
            <v>TJFUNGSIONAL</v>
          </cell>
          <cell r="H188" t="str">
            <v>TJUMUM</v>
          </cell>
          <cell r="I188" t="str">
            <v>Jumlah
Gaji</v>
          </cell>
          <cell r="J188" t="str">
            <v>TUNJANGAN LAINNYA</v>
          </cell>
          <cell r="N188" t="str">
            <v>Jumlah
Tunjangan</v>
          </cell>
          <cell r="O188" t="str">
            <v>Jumlah Penghasilan</v>
          </cell>
          <cell r="P188" t="str">
            <v>Total Iuran BPJS
( GJ + TJ )</v>
          </cell>
          <cell r="R188" t="str">
            <v>IWP Gaji (BPJS)</v>
          </cell>
          <cell r="T188" t="str">
            <v>IWP TPP (BPJS)</v>
          </cell>
          <cell r="V188" t="str">
            <v>SKPD</v>
          </cell>
          <cell r="W188" t="str">
            <v>NO KPE</v>
          </cell>
          <cell r="X188" t="str">
            <v>noktp</v>
          </cell>
          <cell r="Y188" t="str">
            <v>npwp</v>
          </cell>
          <cell r="Z188" t="str">
            <v>kode gaji</v>
          </cell>
          <cell r="AA188" t="str">
            <v>nuptk</v>
          </cell>
          <cell r="AC188" t="str">
            <v>IWP TPP (BPJS)</v>
          </cell>
          <cell r="AD188" t="str">
            <v>SELISIH</v>
          </cell>
        </row>
        <row r="189">
          <cell r="C189" t="str">
            <v>ISTERI / SUAMI</v>
          </cell>
          <cell r="D189" t="str">
            <v>ANAK</v>
          </cell>
          <cell r="J189" t="str">
            <v>TUKIN</v>
          </cell>
          <cell r="K189" t="str">
            <v>TPP</v>
          </cell>
          <cell r="L189" t="str">
            <v>SERTIFIKASI</v>
          </cell>
          <cell r="M189" t="str">
            <v>TAMSIL</v>
          </cell>
          <cell r="P189" t="str">
            <v>IWP1%</v>
          </cell>
          <cell r="Q189" t="str">
            <v>IWP4%</v>
          </cell>
          <cell r="R189" t="str">
            <v>1% ( sdh dibayar )</v>
          </cell>
          <cell r="S189" t="str">
            <v>IWP4%</v>
          </cell>
          <cell r="T189">
            <v>0.01</v>
          </cell>
          <cell r="U189">
            <v>0.04</v>
          </cell>
          <cell r="AC189">
            <v>0.01</v>
          </cell>
        </row>
        <row r="190">
          <cell r="A190" t="str">
            <v>197303202022212001</v>
          </cell>
          <cell r="B190" t="str">
            <v>XXX</v>
          </cell>
          <cell r="C190" t="str">
            <v>XXX</v>
          </cell>
          <cell r="D190" t="str">
            <v>XXX</v>
          </cell>
          <cell r="E190" t="str">
            <v>XXX</v>
          </cell>
          <cell r="F190" t="str">
            <v>XXX</v>
          </cell>
          <cell r="G190" t="str">
            <v>XXX</v>
          </cell>
          <cell r="H190" t="str">
            <v>XXX</v>
          </cell>
          <cell r="I190">
            <v>0</v>
          </cell>
          <cell r="J190">
            <v>0</v>
          </cell>
          <cell r="K190" t="str">
            <v>XXX</v>
          </cell>
          <cell r="M190">
            <v>250000</v>
          </cell>
          <cell r="N190">
            <v>250000</v>
          </cell>
          <cell r="O190">
            <v>250000</v>
          </cell>
          <cell r="P190">
            <v>2500</v>
          </cell>
          <cell r="Q190">
            <v>10000</v>
          </cell>
          <cell r="R190">
            <v>0</v>
          </cell>
          <cell r="S190">
            <v>0</v>
          </cell>
          <cell r="T190">
            <v>2500</v>
          </cell>
          <cell r="U190">
            <v>10000</v>
          </cell>
          <cell r="V190" t="str">
            <v>SDN BASIRIH 1</v>
          </cell>
          <cell r="W190" t="str">
            <v>XXX</v>
          </cell>
          <cell r="X190" t="str">
            <v>XXX</v>
          </cell>
          <cell r="Y190" t="str">
            <v>XXX</v>
          </cell>
          <cell r="Z190" t="str">
            <v>S - 01</v>
          </cell>
          <cell r="AA190" t="str">
            <v>2652751654300012</v>
          </cell>
          <cell r="AC190">
            <v>11500</v>
          </cell>
          <cell r="AD190">
            <v>-9000</v>
          </cell>
        </row>
        <row r="191">
          <cell r="A191" t="str">
            <v>198003062022212006</v>
          </cell>
          <cell r="B191" t="str">
            <v>XXX</v>
          </cell>
          <cell r="C191" t="str">
            <v>XXX</v>
          </cell>
          <cell r="D191" t="str">
            <v>XXX</v>
          </cell>
          <cell r="E191" t="str">
            <v>XXX</v>
          </cell>
          <cell r="F191" t="str">
            <v>XXX</v>
          </cell>
          <cell r="G191" t="str">
            <v>XXX</v>
          </cell>
          <cell r="H191" t="str">
            <v>XXX</v>
          </cell>
          <cell r="I191">
            <v>0</v>
          </cell>
          <cell r="J191">
            <v>0</v>
          </cell>
          <cell r="K191" t="str">
            <v>XXX</v>
          </cell>
          <cell r="M191">
            <v>250000</v>
          </cell>
          <cell r="N191">
            <v>250000</v>
          </cell>
          <cell r="O191">
            <v>250000</v>
          </cell>
          <cell r="P191">
            <v>2500</v>
          </cell>
          <cell r="Q191">
            <v>10000</v>
          </cell>
          <cell r="R191">
            <v>0</v>
          </cell>
          <cell r="S191">
            <v>0</v>
          </cell>
          <cell r="T191">
            <v>2500</v>
          </cell>
          <cell r="U191">
            <v>10000</v>
          </cell>
          <cell r="V191" t="str">
            <v>SDN BASIRIH 1</v>
          </cell>
          <cell r="W191" t="str">
            <v>XXX</v>
          </cell>
          <cell r="X191" t="str">
            <v>XXX</v>
          </cell>
          <cell r="Y191" t="str">
            <v>XXX</v>
          </cell>
          <cell r="Z191" t="str">
            <v>S - 01</v>
          </cell>
          <cell r="AA191" t="str">
            <v>0935758659300062</v>
          </cell>
          <cell r="AC191">
            <v>11500</v>
          </cell>
          <cell r="AD191">
            <v>-9000</v>
          </cell>
        </row>
        <row r="192">
          <cell r="A192" t="str">
            <v>198605102022212021</v>
          </cell>
          <cell r="B192" t="str">
            <v>XXX</v>
          </cell>
          <cell r="C192" t="str">
            <v>XXX</v>
          </cell>
          <cell r="D192" t="str">
            <v>XXX</v>
          </cell>
          <cell r="E192" t="str">
            <v>XXX</v>
          </cell>
          <cell r="F192" t="str">
            <v>XXX</v>
          </cell>
          <cell r="G192" t="str">
            <v>XXX</v>
          </cell>
          <cell r="H192" t="str">
            <v>XXX</v>
          </cell>
          <cell r="I192">
            <v>0</v>
          </cell>
          <cell r="J192">
            <v>0</v>
          </cell>
          <cell r="K192" t="str">
            <v>XXX</v>
          </cell>
          <cell r="M192">
            <v>250000</v>
          </cell>
          <cell r="N192">
            <v>250000</v>
          </cell>
          <cell r="O192">
            <v>250000</v>
          </cell>
          <cell r="P192">
            <v>2500</v>
          </cell>
          <cell r="Q192">
            <v>10000</v>
          </cell>
          <cell r="R192">
            <v>0</v>
          </cell>
          <cell r="S192">
            <v>0</v>
          </cell>
          <cell r="T192">
            <v>2500</v>
          </cell>
          <cell r="U192">
            <v>10000</v>
          </cell>
          <cell r="V192" t="str">
            <v>SDN BASIRIH 1</v>
          </cell>
          <cell r="W192" t="str">
            <v>XXX</v>
          </cell>
          <cell r="X192" t="str">
            <v>XXX</v>
          </cell>
          <cell r="Y192" t="str">
            <v>XXX</v>
          </cell>
          <cell r="Z192" t="str">
            <v>S - 01</v>
          </cell>
          <cell r="AA192" t="str">
            <v>0842764665130242</v>
          </cell>
          <cell r="AC192">
            <v>11500</v>
          </cell>
          <cell r="AD192">
            <v>-9000</v>
          </cell>
        </row>
        <row r="193">
          <cell r="A193" t="str">
            <v>199002042022211004</v>
          </cell>
          <cell r="B193" t="str">
            <v>XXX</v>
          </cell>
          <cell r="C193" t="str">
            <v>XXX</v>
          </cell>
          <cell r="D193" t="str">
            <v>XXX</v>
          </cell>
          <cell r="E193" t="str">
            <v>XXX</v>
          </cell>
          <cell r="F193" t="str">
            <v>XXX</v>
          </cell>
          <cell r="G193" t="str">
            <v>XXX</v>
          </cell>
          <cell r="H193" t="str">
            <v>XXX</v>
          </cell>
          <cell r="I193">
            <v>0</v>
          </cell>
          <cell r="J193">
            <v>0</v>
          </cell>
          <cell r="K193" t="str">
            <v>XXX</v>
          </cell>
          <cell r="M193">
            <v>250000</v>
          </cell>
          <cell r="N193">
            <v>250000</v>
          </cell>
          <cell r="O193">
            <v>250000</v>
          </cell>
          <cell r="P193">
            <v>2500</v>
          </cell>
          <cell r="Q193">
            <v>10000</v>
          </cell>
          <cell r="R193">
            <v>0</v>
          </cell>
          <cell r="S193">
            <v>0</v>
          </cell>
          <cell r="T193">
            <v>2500</v>
          </cell>
          <cell r="U193">
            <v>10000</v>
          </cell>
          <cell r="V193" t="str">
            <v>SDN BASIRIH 4</v>
          </cell>
          <cell r="W193" t="str">
            <v>XXX</v>
          </cell>
          <cell r="X193" t="str">
            <v>XXX</v>
          </cell>
          <cell r="Y193" t="str">
            <v>XXX</v>
          </cell>
          <cell r="Z193" t="str">
            <v>S - 02</v>
          </cell>
          <cell r="AA193" t="str">
            <v>8536768669130082</v>
          </cell>
          <cell r="AC193">
            <v>11500</v>
          </cell>
          <cell r="AD193">
            <v>-9000</v>
          </cell>
        </row>
        <row r="194">
          <cell r="A194" t="str">
            <v>199108012022211004</v>
          </cell>
          <cell r="B194" t="str">
            <v>XXX</v>
          </cell>
          <cell r="C194" t="str">
            <v>XXX</v>
          </cell>
          <cell r="D194" t="str">
            <v>XXX</v>
          </cell>
          <cell r="E194" t="str">
            <v>XXX</v>
          </cell>
          <cell r="F194" t="str">
            <v>XXX</v>
          </cell>
          <cell r="G194" t="str">
            <v>XXX</v>
          </cell>
          <cell r="H194" t="str">
            <v>XXX</v>
          </cell>
          <cell r="I194">
            <v>0</v>
          </cell>
          <cell r="J194">
            <v>0</v>
          </cell>
          <cell r="K194" t="str">
            <v>XXX</v>
          </cell>
          <cell r="M194">
            <v>250000</v>
          </cell>
          <cell r="N194">
            <v>250000</v>
          </cell>
          <cell r="O194">
            <v>250000</v>
          </cell>
          <cell r="P194">
            <v>2500</v>
          </cell>
          <cell r="Q194">
            <v>10000</v>
          </cell>
          <cell r="R194">
            <v>0</v>
          </cell>
          <cell r="S194">
            <v>0</v>
          </cell>
          <cell r="T194">
            <v>2500</v>
          </cell>
          <cell r="U194">
            <v>10000</v>
          </cell>
          <cell r="V194" t="str">
            <v>SDN BASIRIH 4</v>
          </cell>
          <cell r="W194" t="str">
            <v>XXX</v>
          </cell>
          <cell r="X194" t="str">
            <v>XXX</v>
          </cell>
          <cell r="Y194" t="str">
            <v>XXX</v>
          </cell>
          <cell r="Z194" t="str">
            <v>S - 02</v>
          </cell>
          <cell r="AA194" t="str">
            <v>1233769670130063</v>
          </cell>
          <cell r="AC194">
            <v>11500</v>
          </cell>
          <cell r="AD194">
            <v>-9000</v>
          </cell>
        </row>
        <row r="195">
          <cell r="A195" t="str">
            <v>198212082022212016</v>
          </cell>
          <cell r="B195" t="str">
            <v>XXX</v>
          </cell>
          <cell r="C195" t="str">
            <v>XXX</v>
          </cell>
          <cell r="D195" t="str">
            <v>XXX</v>
          </cell>
          <cell r="E195" t="str">
            <v>XXX</v>
          </cell>
          <cell r="F195" t="str">
            <v>XXX</v>
          </cell>
          <cell r="G195" t="str">
            <v>XXX</v>
          </cell>
          <cell r="H195" t="str">
            <v>XXX</v>
          </cell>
          <cell r="I195">
            <v>0</v>
          </cell>
          <cell r="J195">
            <v>0</v>
          </cell>
          <cell r="K195" t="str">
            <v>XXX</v>
          </cell>
          <cell r="M195">
            <v>250000</v>
          </cell>
          <cell r="N195">
            <v>250000</v>
          </cell>
          <cell r="O195">
            <v>250000</v>
          </cell>
          <cell r="P195">
            <v>2500</v>
          </cell>
          <cell r="Q195">
            <v>10000</v>
          </cell>
          <cell r="R195">
            <v>0</v>
          </cell>
          <cell r="S195">
            <v>0</v>
          </cell>
          <cell r="T195">
            <v>2500</v>
          </cell>
          <cell r="U195">
            <v>10000</v>
          </cell>
          <cell r="V195" t="str">
            <v>SDN BASIRIH 5</v>
          </cell>
          <cell r="W195" t="str">
            <v>XXX</v>
          </cell>
          <cell r="X195" t="str">
            <v>XXX</v>
          </cell>
          <cell r="Y195" t="str">
            <v>XXX</v>
          </cell>
          <cell r="Z195" t="str">
            <v>S - 03</v>
          </cell>
          <cell r="AA195" t="str">
            <v>6144760661300093</v>
          </cell>
          <cell r="AC195">
            <v>11500</v>
          </cell>
          <cell r="AD195">
            <v>-9000</v>
          </cell>
        </row>
        <row r="196">
          <cell r="A196" t="str">
            <v>198904292022212010</v>
          </cell>
          <cell r="B196" t="str">
            <v>XXX</v>
          </cell>
          <cell r="C196" t="str">
            <v>XXX</v>
          </cell>
          <cell r="D196" t="str">
            <v>XXX</v>
          </cell>
          <cell r="E196" t="str">
            <v>XXX</v>
          </cell>
          <cell r="F196" t="str">
            <v>XXX</v>
          </cell>
          <cell r="G196" t="str">
            <v>XXX</v>
          </cell>
          <cell r="H196" t="str">
            <v>XXX</v>
          </cell>
          <cell r="I196">
            <v>0</v>
          </cell>
          <cell r="J196">
            <v>0</v>
          </cell>
          <cell r="K196" t="str">
            <v>XXX</v>
          </cell>
          <cell r="L196">
            <v>2966500</v>
          </cell>
          <cell r="N196">
            <v>2966500</v>
          </cell>
          <cell r="O196">
            <v>2966500</v>
          </cell>
          <cell r="P196">
            <v>29665</v>
          </cell>
          <cell r="Q196">
            <v>118660</v>
          </cell>
          <cell r="R196">
            <v>0</v>
          </cell>
          <cell r="S196">
            <v>0</v>
          </cell>
          <cell r="T196">
            <v>29665</v>
          </cell>
          <cell r="U196">
            <v>118660</v>
          </cell>
          <cell r="V196" t="str">
            <v>SDN BASIRIH 5</v>
          </cell>
          <cell r="W196" t="str">
            <v>XXX</v>
          </cell>
          <cell r="X196" t="str">
            <v>XXX</v>
          </cell>
          <cell r="Y196" t="str">
            <v>XXX</v>
          </cell>
          <cell r="Z196" t="str">
            <v>S - 03</v>
          </cell>
          <cell r="AA196" t="str">
            <v>0761767668130112</v>
          </cell>
          <cell r="AC196">
            <v>33665</v>
          </cell>
          <cell r="AD196">
            <v>-4000</v>
          </cell>
        </row>
        <row r="197">
          <cell r="A197" t="str">
            <v>199112162022212007</v>
          </cell>
          <cell r="B197" t="str">
            <v>XXX</v>
          </cell>
          <cell r="C197" t="str">
            <v>XXX</v>
          </cell>
          <cell r="D197" t="str">
            <v>XXX</v>
          </cell>
          <cell r="E197" t="str">
            <v>XXX</v>
          </cell>
          <cell r="F197" t="str">
            <v>XXX</v>
          </cell>
          <cell r="G197" t="str">
            <v>XXX</v>
          </cell>
          <cell r="H197" t="str">
            <v>XXX</v>
          </cell>
          <cell r="I197">
            <v>0</v>
          </cell>
          <cell r="J197">
            <v>0</v>
          </cell>
          <cell r="K197" t="str">
            <v>XXX</v>
          </cell>
          <cell r="M197">
            <v>250000</v>
          </cell>
          <cell r="N197">
            <v>250000</v>
          </cell>
          <cell r="O197">
            <v>250000</v>
          </cell>
          <cell r="P197">
            <v>2500</v>
          </cell>
          <cell r="Q197">
            <v>10000</v>
          </cell>
          <cell r="R197">
            <v>0</v>
          </cell>
          <cell r="S197">
            <v>0</v>
          </cell>
          <cell r="T197">
            <v>2500</v>
          </cell>
          <cell r="U197">
            <v>10000</v>
          </cell>
          <cell r="V197" t="str">
            <v>SDN BASIRIH 5</v>
          </cell>
          <cell r="W197" t="str">
            <v>XXX</v>
          </cell>
          <cell r="X197" t="str">
            <v>XXX</v>
          </cell>
          <cell r="Y197" t="str">
            <v>XXX</v>
          </cell>
          <cell r="Z197" t="str">
            <v>S - 03</v>
          </cell>
          <cell r="AA197" t="str">
            <v>3548769670230203</v>
          </cell>
          <cell r="AC197">
            <v>11500</v>
          </cell>
          <cell r="AD197">
            <v>-9000</v>
          </cell>
        </row>
        <row r="198">
          <cell r="A198" t="str">
            <v>199302252022212010</v>
          </cell>
          <cell r="B198" t="str">
            <v>XXX</v>
          </cell>
          <cell r="C198" t="str">
            <v>XXX</v>
          </cell>
          <cell r="D198" t="str">
            <v>XXX</v>
          </cell>
          <cell r="E198" t="str">
            <v>XXX</v>
          </cell>
          <cell r="F198" t="str">
            <v>XXX</v>
          </cell>
          <cell r="G198" t="str">
            <v>XXX</v>
          </cell>
          <cell r="H198" t="str">
            <v>XXX</v>
          </cell>
          <cell r="I198">
            <v>0</v>
          </cell>
          <cell r="J198">
            <v>0</v>
          </cell>
          <cell r="K198" t="str">
            <v>XXX</v>
          </cell>
          <cell r="M198">
            <v>250000</v>
          </cell>
          <cell r="N198">
            <v>250000</v>
          </cell>
          <cell r="O198">
            <v>250000</v>
          </cell>
          <cell r="P198">
            <v>2500</v>
          </cell>
          <cell r="Q198">
            <v>10000</v>
          </cell>
          <cell r="R198">
            <v>0</v>
          </cell>
          <cell r="S198">
            <v>0</v>
          </cell>
          <cell r="T198">
            <v>2500</v>
          </cell>
          <cell r="U198">
            <v>10000</v>
          </cell>
          <cell r="V198" t="str">
            <v>SDN BASIRIH 5</v>
          </cell>
          <cell r="W198" t="str">
            <v>XXX</v>
          </cell>
          <cell r="X198" t="str">
            <v>XXX</v>
          </cell>
          <cell r="Y198" t="str">
            <v>XXX</v>
          </cell>
          <cell r="Z198" t="str">
            <v>S - 03</v>
          </cell>
          <cell r="AA198" t="str">
            <v>0557771672130032</v>
          </cell>
          <cell r="AC198">
            <v>11500</v>
          </cell>
          <cell r="AD198">
            <v>-9000</v>
          </cell>
        </row>
        <row r="199">
          <cell r="A199" t="str">
            <v>199501242022212001</v>
          </cell>
          <cell r="B199" t="str">
            <v>XXX</v>
          </cell>
          <cell r="C199" t="str">
            <v>XXX</v>
          </cell>
          <cell r="D199" t="str">
            <v>XXX</v>
          </cell>
          <cell r="E199" t="str">
            <v>XXX</v>
          </cell>
          <cell r="F199" t="str">
            <v>XXX</v>
          </cell>
          <cell r="G199" t="str">
            <v>XXX</v>
          </cell>
          <cell r="H199" t="str">
            <v>XXX</v>
          </cell>
          <cell r="I199">
            <v>0</v>
          </cell>
          <cell r="J199">
            <v>0</v>
          </cell>
          <cell r="K199" t="str">
            <v>XXX</v>
          </cell>
          <cell r="M199">
            <v>250000</v>
          </cell>
          <cell r="N199">
            <v>250000</v>
          </cell>
          <cell r="O199">
            <v>250000</v>
          </cell>
          <cell r="P199">
            <v>2500</v>
          </cell>
          <cell r="Q199">
            <v>10000</v>
          </cell>
          <cell r="R199">
            <v>0</v>
          </cell>
          <cell r="S199">
            <v>0</v>
          </cell>
          <cell r="T199">
            <v>2500</v>
          </cell>
          <cell r="U199">
            <v>10000</v>
          </cell>
          <cell r="V199" t="str">
            <v>SDN BASIRIH 5</v>
          </cell>
          <cell r="W199" t="str">
            <v>XXX</v>
          </cell>
          <cell r="X199" t="str">
            <v>XXX</v>
          </cell>
          <cell r="Y199" t="str">
            <v>XXX</v>
          </cell>
          <cell r="Z199" t="str">
            <v>S - 03</v>
          </cell>
          <cell r="AA199" t="str">
            <v>7456773674130012</v>
          </cell>
          <cell r="AC199">
            <v>5040</v>
          </cell>
          <cell r="AD199">
            <v>-2540</v>
          </cell>
        </row>
        <row r="200">
          <cell r="A200" t="str">
            <v>199609282022212002</v>
          </cell>
          <cell r="B200" t="str">
            <v>XXX</v>
          </cell>
          <cell r="C200" t="str">
            <v>XXX</v>
          </cell>
          <cell r="D200" t="str">
            <v>XXX</v>
          </cell>
          <cell r="E200" t="str">
            <v>XXX</v>
          </cell>
          <cell r="F200" t="str">
            <v>XXX</v>
          </cell>
          <cell r="G200" t="str">
            <v>XXX</v>
          </cell>
          <cell r="H200" t="str">
            <v>XXX</v>
          </cell>
          <cell r="I200">
            <v>0</v>
          </cell>
          <cell r="J200">
            <v>0</v>
          </cell>
          <cell r="K200" t="str">
            <v>XXX</v>
          </cell>
          <cell r="M200">
            <v>250000</v>
          </cell>
          <cell r="N200">
            <v>250000</v>
          </cell>
          <cell r="O200">
            <v>250000</v>
          </cell>
          <cell r="P200">
            <v>2500</v>
          </cell>
          <cell r="Q200">
            <v>10000</v>
          </cell>
          <cell r="R200">
            <v>0</v>
          </cell>
          <cell r="S200">
            <v>0</v>
          </cell>
          <cell r="T200">
            <v>2500</v>
          </cell>
          <cell r="U200">
            <v>10000</v>
          </cell>
          <cell r="V200" t="str">
            <v>SDN BASIRIH 5</v>
          </cell>
          <cell r="W200" t="str">
            <v>XXX</v>
          </cell>
          <cell r="X200" t="str">
            <v>XXX</v>
          </cell>
          <cell r="Y200" t="str">
            <v>XXX</v>
          </cell>
          <cell r="Z200" t="str">
            <v>S - 03</v>
          </cell>
          <cell r="AA200" t="str">
            <v>8260774675230043</v>
          </cell>
          <cell r="AC200">
            <v>11500</v>
          </cell>
          <cell r="AD200">
            <v>-9000</v>
          </cell>
        </row>
        <row r="201">
          <cell r="A201" t="str">
            <v>199807052022212004</v>
          </cell>
          <cell r="B201" t="str">
            <v>XXX</v>
          </cell>
          <cell r="C201" t="str">
            <v>XXX</v>
          </cell>
          <cell r="D201" t="str">
            <v>XXX</v>
          </cell>
          <cell r="E201" t="str">
            <v>XXX</v>
          </cell>
          <cell r="F201" t="str">
            <v>XXX</v>
          </cell>
          <cell r="G201" t="str">
            <v>XXX</v>
          </cell>
          <cell r="H201" t="str">
            <v>XXX</v>
          </cell>
          <cell r="I201">
            <v>0</v>
          </cell>
          <cell r="J201">
            <v>0</v>
          </cell>
          <cell r="K201" t="str">
            <v>XXX</v>
          </cell>
          <cell r="M201">
            <v>250000</v>
          </cell>
          <cell r="N201">
            <v>250000</v>
          </cell>
          <cell r="O201">
            <v>250000</v>
          </cell>
          <cell r="P201">
            <v>2500</v>
          </cell>
          <cell r="Q201">
            <v>10000</v>
          </cell>
          <cell r="R201">
            <v>0</v>
          </cell>
          <cell r="S201">
            <v>0</v>
          </cell>
          <cell r="T201">
            <v>2500</v>
          </cell>
          <cell r="U201">
            <v>10000</v>
          </cell>
          <cell r="V201" t="str">
            <v>SDN BASIRIH 5</v>
          </cell>
          <cell r="W201" t="str">
            <v>XXX</v>
          </cell>
          <cell r="X201" t="str">
            <v>XXX</v>
          </cell>
          <cell r="Y201" t="str">
            <v>XXX</v>
          </cell>
          <cell r="Z201" t="str">
            <v>S - 03</v>
          </cell>
          <cell r="AA201" t="str">
            <v>1037776677230033</v>
          </cell>
          <cell r="AC201">
            <v>11500</v>
          </cell>
          <cell r="AD201">
            <v>-9000</v>
          </cell>
        </row>
        <row r="202">
          <cell r="A202" t="str">
            <v>199103052022211006</v>
          </cell>
          <cell r="B202" t="str">
            <v>XXX</v>
          </cell>
          <cell r="C202" t="str">
            <v>XXX</v>
          </cell>
          <cell r="D202" t="str">
            <v>XXX</v>
          </cell>
          <cell r="E202" t="str">
            <v>XXX</v>
          </cell>
          <cell r="F202" t="str">
            <v>XXX</v>
          </cell>
          <cell r="G202" t="str">
            <v>XXX</v>
          </cell>
          <cell r="H202" t="str">
            <v>XXX</v>
          </cell>
          <cell r="I202">
            <v>0</v>
          </cell>
          <cell r="J202">
            <v>0</v>
          </cell>
          <cell r="K202" t="str">
            <v>XXX</v>
          </cell>
          <cell r="M202">
            <v>250000</v>
          </cell>
          <cell r="N202">
            <v>250000</v>
          </cell>
          <cell r="O202">
            <v>250000</v>
          </cell>
          <cell r="P202">
            <v>2500</v>
          </cell>
          <cell r="Q202">
            <v>10000</v>
          </cell>
          <cell r="R202">
            <v>0</v>
          </cell>
          <cell r="S202">
            <v>0</v>
          </cell>
          <cell r="T202">
            <v>2500</v>
          </cell>
          <cell r="U202">
            <v>10000</v>
          </cell>
          <cell r="V202" t="str">
            <v>SDN BASIRIH 8</v>
          </cell>
          <cell r="W202" t="str">
            <v>XXX</v>
          </cell>
          <cell r="X202" t="str">
            <v>XXX</v>
          </cell>
          <cell r="Y202" t="str">
            <v>XXX</v>
          </cell>
          <cell r="Z202" t="str">
            <v>S - 04</v>
          </cell>
          <cell r="AA202" t="str">
            <v>6637769670130112</v>
          </cell>
          <cell r="AC202">
            <v>11500</v>
          </cell>
          <cell r="AD202">
            <v>-9000</v>
          </cell>
        </row>
        <row r="203">
          <cell r="A203" t="str">
            <v>199204262022212007</v>
          </cell>
          <cell r="B203" t="str">
            <v>XXX</v>
          </cell>
          <cell r="C203" t="str">
            <v>XXX</v>
          </cell>
          <cell r="D203" t="str">
            <v>XXX</v>
          </cell>
          <cell r="E203" t="str">
            <v>XXX</v>
          </cell>
          <cell r="F203" t="str">
            <v>XXX</v>
          </cell>
          <cell r="G203" t="str">
            <v>XXX</v>
          </cell>
          <cell r="H203" t="str">
            <v>XXX</v>
          </cell>
          <cell r="I203">
            <v>0</v>
          </cell>
          <cell r="J203">
            <v>0</v>
          </cell>
          <cell r="K203" t="str">
            <v>XXX</v>
          </cell>
          <cell r="M203">
            <v>250000</v>
          </cell>
          <cell r="N203">
            <v>250000</v>
          </cell>
          <cell r="O203">
            <v>250000</v>
          </cell>
          <cell r="P203">
            <v>2500</v>
          </cell>
          <cell r="Q203">
            <v>10000</v>
          </cell>
          <cell r="R203">
            <v>0</v>
          </cell>
          <cell r="S203">
            <v>0</v>
          </cell>
          <cell r="T203">
            <v>2500</v>
          </cell>
          <cell r="U203">
            <v>10000</v>
          </cell>
          <cell r="V203" t="str">
            <v>SDN BASIRIH 8</v>
          </cell>
          <cell r="W203" t="str">
            <v>XXX</v>
          </cell>
          <cell r="X203" t="str">
            <v>XXX</v>
          </cell>
          <cell r="Y203" t="str">
            <v>XXX</v>
          </cell>
          <cell r="Z203" t="str">
            <v>S - 04</v>
          </cell>
          <cell r="AA203" t="str">
            <v>5758770671130052</v>
          </cell>
          <cell r="AC203">
            <v>11500</v>
          </cell>
          <cell r="AD203">
            <v>-9000</v>
          </cell>
        </row>
        <row r="204">
          <cell r="A204" t="str">
            <v>199411212022212005</v>
          </cell>
          <cell r="B204" t="str">
            <v>XXX</v>
          </cell>
          <cell r="C204" t="str">
            <v>XXX</v>
          </cell>
          <cell r="D204" t="str">
            <v>XXX</v>
          </cell>
          <cell r="E204" t="str">
            <v>XXX</v>
          </cell>
          <cell r="F204" t="str">
            <v>XXX</v>
          </cell>
          <cell r="G204" t="str">
            <v>XXX</v>
          </cell>
          <cell r="H204" t="str">
            <v>XXX</v>
          </cell>
          <cell r="I204">
            <v>0</v>
          </cell>
          <cell r="J204">
            <v>0</v>
          </cell>
          <cell r="K204" t="str">
            <v>XXX</v>
          </cell>
          <cell r="L204">
            <v>2966500</v>
          </cell>
          <cell r="N204">
            <v>2966500</v>
          </cell>
          <cell r="O204">
            <v>2966500</v>
          </cell>
          <cell r="P204">
            <v>29665</v>
          </cell>
          <cell r="Q204">
            <v>118660</v>
          </cell>
          <cell r="R204">
            <v>0</v>
          </cell>
          <cell r="S204">
            <v>0</v>
          </cell>
          <cell r="T204">
            <v>29665</v>
          </cell>
          <cell r="U204">
            <v>118660</v>
          </cell>
          <cell r="V204" t="str">
            <v>SDN BASIRIH 8</v>
          </cell>
          <cell r="W204" t="str">
            <v>XXX</v>
          </cell>
          <cell r="X204" t="str">
            <v>XXX</v>
          </cell>
          <cell r="Y204" t="str">
            <v>XXX</v>
          </cell>
          <cell r="Z204" t="str">
            <v>S - 04</v>
          </cell>
          <cell r="AA204" t="str">
            <v>8453772673230143</v>
          </cell>
          <cell r="AC204">
            <v>33665</v>
          </cell>
          <cell r="AD204">
            <v>-4000</v>
          </cell>
        </row>
        <row r="205">
          <cell r="A205" t="str">
            <v>199510252022212008</v>
          </cell>
          <cell r="B205" t="str">
            <v>XXX</v>
          </cell>
          <cell r="C205" t="str">
            <v>XXX</v>
          </cell>
          <cell r="D205" t="str">
            <v>XXX</v>
          </cell>
          <cell r="E205" t="str">
            <v>XXX</v>
          </cell>
          <cell r="F205" t="str">
            <v>XXX</v>
          </cell>
          <cell r="G205" t="str">
            <v>XXX</v>
          </cell>
          <cell r="H205" t="str">
            <v>XXX</v>
          </cell>
          <cell r="I205">
            <v>0</v>
          </cell>
          <cell r="J205">
            <v>0</v>
          </cell>
          <cell r="K205" t="str">
            <v>XXX</v>
          </cell>
          <cell r="M205">
            <v>250000</v>
          </cell>
          <cell r="N205">
            <v>250000</v>
          </cell>
          <cell r="O205">
            <v>250000</v>
          </cell>
          <cell r="P205">
            <v>2500</v>
          </cell>
          <cell r="Q205">
            <v>10000</v>
          </cell>
          <cell r="R205">
            <v>0</v>
          </cell>
          <cell r="S205">
            <v>0</v>
          </cell>
          <cell r="T205">
            <v>2500</v>
          </cell>
          <cell r="U205">
            <v>10000</v>
          </cell>
          <cell r="V205" t="str">
            <v>SDN BASIRIH 8</v>
          </cell>
          <cell r="W205" t="str">
            <v>XXX</v>
          </cell>
          <cell r="X205" t="str">
            <v>XXX</v>
          </cell>
          <cell r="Y205" t="str">
            <v>XXX</v>
          </cell>
          <cell r="Z205" t="str">
            <v>S - 04</v>
          </cell>
          <cell r="AA205" t="str">
            <v>8357773674230063</v>
          </cell>
          <cell r="AC205">
            <v>11500</v>
          </cell>
          <cell r="AD205">
            <v>-9000</v>
          </cell>
        </row>
        <row r="206">
          <cell r="A206" t="str">
            <v>199410312022212007</v>
          </cell>
          <cell r="B206" t="str">
            <v>XXX</v>
          </cell>
          <cell r="C206" t="str">
            <v>XXX</v>
          </cell>
          <cell r="D206" t="str">
            <v>XXX</v>
          </cell>
          <cell r="E206" t="str">
            <v>XXX</v>
          </cell>
          <cell r="F206" t="str">
            <v>XXX</v>
          </cell>
          <cell r="G206" t="str">
            <v>XXX</v>
          </cell>
          <cell r="H206" t="str">
            <v>XXX</v>
          </cell>
          <cell r="I206">
            <v>0</v>
          </cell>
          <cell r="J206">
            <v>0</v>
          </cell>
          <cell r="K206" t="str">
            <v>XXX</v>
          </cell>
          <cell r="M206">
            <v>250000</v>
          </cell>
          <cell r="N206">
            <v>250000</v>
          </cell>
          <cell r="O206">
            <v>250000</v>
          </cell>
          <cell r="P206">
            <v>2500</v>
          </cell>
          <cell r="Q206">
            <v>10000</v>
          </cell>
          <cell r="R206">
            <v>0</v>
          </cell>
          <cell r="S206">
            <v>0</v>
          </cell>
          <cell r="T206">
            <v>2500</v>
          </cell>
          <cell r="U206">
            <v>10000</v>
          </cell>
          <cell r="V206" t="str">
            <v>SDN BASIRIH 10</v>
          </cell>
          <cell r="W206" t="str">
            <v>XXX</v>
          </cell>
          <cell r="X206" t="str">
            <v>XXX</v>
          </cell>
          <cell r="Y206" t="str">
            <v>XXX</v>
          </cell>
          <cell r="Z206" t="str">
            <v>S - 05</v>
          </cell>
          <cell r="AA206" t="str">
            <v>3363772673130023</v>
          </cell>
          <cell r="AC206">
            <v>11500</v>
          </cell>
          <cell r="AD206">
            <v>-9000</v>
          </cell>
        </row>
        <row r="207">
          <cell r="A207" t="str">
            <v>197602272022211004</v>
          </cell>
          <cell r="B207" t="str">
            <v>XXX</v>
          </cell>
          <cell r="C207" t="str">
            <v>XXX</v>
          </cell>
          <cell r="D207" t="str">
            <v>XXX</v>
          </cell>
          <cell r="E207" t="str">
            <v>XXX</v>
          </cell>
          <cell r="F207" t="str">
            <v>XXX</v>
          </cell>
          <cell r="G207" t="str">
            <v>XXX</v>
          </cell>
          <cell r="H207" t="str">
            <v>XXX</v>
          </cell>
          <cell r="I207">
            <v>0</v>
          </cell>
          <cell r="J207">
            <v>0</v>
          </cell>
          <cell r="K207" t="str">
            <v>XXX</v>
          </cell>
          <cell r="L207">
            <v>2966500</v>
          </cell>
          <cell r="N207">
            <v>2966500</v>
          </cell>
          <cell r="O207">
            <v>2966500</v>
          </cell>
          <cell r="P207">
            <v>29665</v>
          </cell>
          <cell r="Q207">
            <v>118660</v>
          </cell>
          <cell r="R207">
            <v>0</v>
          </cell>
          <cell r="S207">
            <v>0</v>
          </cell>
          <cell r="T207">
            <v>29665</v>
          </cell>
          <cell r="U207">
            <v>118660</v>
          </cell>
          <cell r="V207" t="str">
            <v>SDN KELAYAN BARAT 1</v>
          </cell>
          <cell r="W207" t="str">
            <v>XXX</v>
          </cell>
          <cell r="X207" t="str">
            <v>XXX</v>
          </cell>
          <cell r="Y207" t="str">
            <v>XXX</v>
          </cell>
          <cell r="Z207" t="str">
            <v>S - 06</v>
          </cell>
          <cell r="AA207" t="str">
            <v>7559754656200002</v>
          </cell>
          <cell r="AC207">
            <v>33665</v>
          </cell>
          <cell r="AD207">
            <v>-4000</v>
          </cell>
        </row>
        <row r="208">
          <cell r="A208" t="str">
            <v>198308212022212013</v>
          </cell>
          <cell r="B208" t="str">
            <v>XXX</v>
          </cell>
          <cell r="C208" t="str">
            <v>XXX</v>
          </cell>
          <cell r="D208" t="str">
            <v>XXX</v>
          </cell>
          <cell r="E208" t="str">
            <v>XXX</v>
          </cell>
          <cell r="F208" t="str">
            <v>XXX</v>
          </cell>
          <cell r="G208" t="str">
            <v>XXX</v>
          </cell>
          <cell r="H208" t="str">
            <v>XXX</v>
          </cell>
          <cell r="I208">
            <v>0</v>
          </cell>
          <cell r="J208">
            <v>0</v>
          </cell>
          <cell r="K208" t="str">
            <v>XXX</v>
          </cell>
          <cell r="L208">
            <v>2966500</v>
          </cell>
          <cell r="N208">
            <v>2966500</v>
          </cell>
          <cell r="O208">
            <v>2966500</v>
          </cell>
          <cell r="P208">
            <v>29665</v>
          </cell>
          <cell r="Q208">
            <v>118660</v>
          </cell>
          <cell r="R208">
            <v>0</v>
          </cell>
          <cell r="S208">
            <v>0</v>
          </cell>
          <cell r="T208">
            <v>29665</v>
          </cell>
          <cell r="U208">
            <v>118660</v>
          </cell>
          <cell r="V208" t="str">
            <v>SDN KELAYAN BARAT 1</v>
          </cell>
          <cell r="W208" t="str">
            <v>XXX</v>
          </cell>
          <cell r="X208" t="str">
            <v>XXX</v>
          </cell>
          <cell r="Y208" t="str">
            <v>XXX</v>
          </cell>
          <cell r="Z208" t="str">
            <v>S - 06</v>
          </cell>
          <cell r="AA208" t="str">
            <v>7153761662300053</v>
          </cell>
          <cell r="AC208">
            <v>33665</v>
          </cell>
          <cell r="AD208">
            <v>-4000</v>
          </cell>
        </row>
        <row r="209">
          <cell r="A209" t="str">
            <v>199402052022212011</v>
          </cell>
          <cell r="B209" t="str">
            <v>XXX</v>
          </cell>
          <cell r="C209" t="str">
            <v>XXX</v>
          </cell>
          <cell r="D209" t="str">
            <v>XXX</v>
          </cell>
          <cell r="E209" t="str">
            <v>XXX</v>
          </cell>
          <cell r="F209" t="str">
            <v>XXX</v>
          </cell>
          <cell r="G209" t="str">
            <v>XXX</v>
          </cell>
          <cell r="H209" t="str">
            <v>XXX</v>
          </cell>
          <cell r="I209">
            <v>0</v>
          </cell>
          <cell r="J209">
            <v>0</v>
          </cell>
          <cell r="K209" t="str">
            <v>XXX</v>
          </cell>
          <cell r="M209">
            <v>250000</v>
          </cell>
          <cell r="N209">
            <v>250000</v>
          </cell>
          <cell r="O209">
            <v>250000</v>
          </cell>
          <cell r="P209">
            <v>2500</v>
          </cell>
          <cell r="Q209">
            <v>10000</v>
          </cell>
          <cell r="R209">
            <v>0</v>
          </cell>
          <cell r="S209">
            <v>0</v>
          </cell>
          <cell r="T209">
            <v>2500</v>
          </cell>
          <cell r="U209">
            <v>10000</v>
          </cell>
          <cell r="V209" t="str">
            <v>SDN KELAYAN BARAT 1</v>
          </cell>
          <cell r="W209" t="str">
            <v>XXX</v>
          </cell>
          <cell r="X209" t="str">
            <v>XXX</v>
          </cell>
          <cell r="Y209" t="str">
            <v>XXX</v>
          </cell>
          <cell r="Z209" t="str">
            <v>S - 06</v>
          </cell>
          <cell r="AA209" t="str">
            <v>4537772673130022</v>
          </cell>
          <cell r="AC209">
            <v>11500</v>
          </cell>
          <cell r="AD209">
            <v>-9000</v>
          </cell>
        </row>
        <row r="210">
          <cell r="A210" t="str">
            <v>198312122022211010</v>
          </cell>
          <cell r="B210" t="str">
            <v>XXX</v>
          </cell>
          <cell r="C210" t="str">
            <v>XXX</v>
          </cell>
          <cell r="D210" t="str">
            <v>XXX</v>
          </cell>
          <cell r="E210" t="str">
            <v>XXX</v>
          </cell>
          <cell r="F210" t="str">
            <v>XXX</v>
          </cell>
          <cell r="G210" t="str">
            <v>XXX</v>
          </cell>
          <cell r="H210" t="str">
            <v>XXX</v>
          </cell>
          <cell r="I210">
            <v>0</v>
          </cell>
          <cell r="J210">
            <v>0</v>
          </cell>
          <cell r="K210" t="str">
            <v>XXX</v>
          </cell>
          <cell r="L210">
            <v>2966500</v>
          </cell>
          <cell r="N210">
            <v>2966500</v>
          </cell>
          <cell r="O210">
            <v>2966500</v>
          </cell>
          <cell r="P210">
            <v>29665</v>
          </cell>
          <cell r="Q210">
            <v>118660</v>
          </cell>
          <cell r="R210">
            <v>0</v>
          </cell>
          <cell r="S210">
            <v>0</v>
          </cell>
          <cell r="T210">
            <v>29665</v>
          </cell>
          <cell r="U210">
            <v>118660</v>
          </cell>
          <cell r="V210" t="str">
            <v>SDN KELAYAN BARAT 2</v>
          </cell>
          <cell r="W210" t="str">
            <v>XXX</v>
          </cell>
          <cell r="X210" t="str">
            <v>XXX</v>
          </cell>
          <cell r="Y210" t="str">
            <v>XXX</v>
          </cell>
          <cell r="Z210" t="str">
            <v>S - 07</v>
          </cell>
          <cell r="AA210" t="str">
            <v>2544761660110003</v>
          </cell>
          <cell r="AC210">
            <v>33665</v>
          </cell>
          <cell r="AD210">
            <v>-4000</v>
          </cell>
        </row>
        <row r="211">
          <cell r="A211" t="str">
            <v>198504232022212008</v>
          </cell>
          <cell r="B211" t="str">
            <v>XXX</v>
          </cell>
          <cell r="C211" t="str">
            <v>XXX</v>
          </cell>
          <cell r="D211" t="str">
            <v>XXX</v>
          </cell>
          <cell r="E211" t="str">
            <v>XXX</v>
          </cell>
          <cell r="F211" t="str">
            <v>XXX</v>
          </cell>
          <cell r="G211" t="str">
            <v>XXX</v>
          </cell>
          <cell r="H211" t="str">
            <v>XXX</v>
          </cell>
          <cell r="I211">
            <v>0</v>
          </cell>
          <cell r="J211">
            <v>0</v>
          </cell>
          <cell r="K211" t="str">
            <v>XXX</v>
          </cell>
          <cell r="M211">
            <v>250000</v>
          </cell>
          <cell r="N211">
            <v>250000</v>
          </cell>
          <cell r="O211">
            <v>250000</v>
          </cell>
          <cell r="P211">
            <v>2500</v>
          </cell>
          <cell r="Q211">
            <v>10000</v>
          </cell>
          <cell r="R211">
            <v>0</v>
          </cell>
          <cell r="S211">
            <v>0</v>
          </cell>
          <cell r="T211">
            <v>2500</v>
          </cell>
          <cell r="U211">
            <v>10000</v>
          </cell>
          <cell r="V211" t="str">
            <v>SDN KELAYAN BARAT 2</v>
          </cell>
          <cell r="W211" t="str">
            <v>XXX</v>
          </cell>
          <cell r="X211" t="str">
            <v>XXX</v>
          </cell>
          <cell r="Y211" t="str">
            <v>XXX</v>
          </cell>
          <cell r="Z211" t="str">
            <v>S - 07</v>
          </cell>
          <cell r="AA211" t="str">
            <v>2755763664210132</v>
          </cell>
          <cell r="AC211">
            <v>11500</v>
          </cell>
          <cell r="AD211">
            <v>-9000</v>
          </cell>
        </row>
        <row r="212">
          <cell r="A212" t="str">
            <v>199203102022212008</v>
          </cell>
          <cell r="B212" t="str">
            <v>XXX</v>
          </cell>
          <cell r="C212" t="str">
            <v>XXX</v>
          </cell>
          <cell r="D212" t="str">
            <v>XXX</v>
          </cell>
          <cell r="E212" t="str">
            <v>XXX</v>
          </cell>
          <cell r="F212" t="str">
            <v>XXX</v>
          </cell>
          <cell r="G212" t="str">
            <v>XXX</v>
          </cell>
          <cell r="H212" t="str">
            <v>XXX</v>
          </cell>
          <cell r="I212">
            <v>0</v>
          </cell>
          <cell r="J212">
            <v>0</v>
          </cell>
          <cell r="K212" t="str">
            <v>XXX</v>
          </cell>
          <cell r="M212">
            <v>250000</v>
          </cell>
          <cell r="N212">
            <v>250000</v>
          </cell>
          <cell r="O212">
            <v>250000</v>
          </cell>
          <cell r="P212">
            <v>2500</v>
          </cell>
          <cell r="Q212">
            <v>10000</v>
          </cell>
          <cell r="R212">
            <v>0</v>
          </cell>
          <cell r="S212">
            <v>0</v>
          </cell>
          <cell r="T212">
            <v>2500</v>
          </cell>
          <cell r="U212">
            <v>10000</v>
          </cell>
          <cell r="V212" t="str">
            <v>SDN KELAYAN BARAT 2</v>
          </cell>
          <cell r="W212" t="str">
            <v>XXX</v>
          </cell>
          <cell r="X212" t="str">
            <v>XXX</v>
          </cell>
          <cell r="Y212" t="str">
            <v>XXX</v>
          </cell>
          <cell r="Z212" t="str">
            <v>S - 07</v>
          </cell>
          <cell r="AA212" t="str">
            <v>5642770671130062</v>
          </cell>
          <cell r="AC212">
            <v>11500</v>
          </cell>
          <cell r="AD212">
            <v>-9000</v>
          </cell>
        </row>
        <row r="213">
          <cell r="A213" t="str">
            <v>199210022022212008</v>
          </cell>
          <cell r="B213" t="str">
            <v>XXX</v>
          </cell>
          <cell r="C213" t="str">
            <v>XXX</v>
          </cell>
          <cell r="D213" t="str">
            <v>XXX</v>
          </cell>
          <cell r="E213" t="str">
            <v>XXX</v>
          </cell>
          <cell r="F213" t="str">
            <v>XXX</v>
          </cell>
          <cell r="G213" t="str">
            <v>XXX</v>
          </cell>
          <cell r="H213" t="str">
            <v>XXX</v>
          </cell>
          <cell r="I213">
            <v>0</v>
          </cell>
          <cell r="J213">
            <v>0</v>
          </cell>
          <cell r="K213" t="str">
            <v>XXX</v>
          </cell>
          <cell r="M213">
            <v>250000</v>
          </cell>
          <cell r="N213">
            <v>250000</v>
          </cell>
          <cell r="O213">
            <v>250000</v>
          </cell>
          <cell r="P213">
            <v>2500</v>
          </cell>
          <cell r="Q213">
            <v>10000</v>
          </cell>
          <cell r="R213">
            <v>0</v>
          </cell>
          <cell r="S213">
            <v>0</v>
          </cell>
          <cell r="T213">
            <v>2500</v>
          </cell>
          <cell r="U213">
            <v>10000</v>
          </cell>
          <cell r="V213" t="str">
            <v>SDN KELAYAN BARAT 2</v>
          </cell>
          <cell r="W213" t="str">
            <v>XXX</v>
          </cell>
          <cell r="X213" t="str">
            <v>XXX</v>
          </cell>
          <cell r="Y213" t="str">
            <v>XXX</v>
          </cell>
          <cell r="Z213" t="str">
            <v>S - 07</v>
          </cell>
          <cell r="AA213" t="str">
            <v>7334770671130053</v>
          </cell>
          <cell r="AC213">
            <v>11500</v>
          </cell>
          <cell r="AD213">
            <v>-9000</v>
          </cell>
        </row>
        <row r="214">
          <cell r="A214" t="str">
            <v>197308052022212003</v>
          </cell>
          <cell r="B214" t="str">
            <v>XXX</v>
          </cell>
          <cell r="C214" t="str">
            <v>XXX</v>
          </cell>
          <cell r="D214" t="str">
            <v>XXX</v>
          </cell>
          <cell r="E214" t="str">
            <v>XXX</v>
          </cell>
          <cell r="F214" t="str">
            <v>XXX</v>
          </cell>
          <cell r="G214" t="str">
            <v>XXX</v>
          </cell>
          <cell r="H214" t="str">
            <v>XXX</v>
          </cell>
          <cell r="I214">
            <v>0</v>
          </cell>
          <cell r="J214">
            <v>0</v>
          </cell>
          <cell r="K214" t="str">
            <v>XXX</v>
          </cell>
          <cell r="L214">
            <v>2966500</v>
          </cell>
          <cell r="N214">
            <v>2966500</v>
          </cell>
          <cell r="O214">
            <v>2966500</v>
          </cell>
          <cell r="P214">
            <v>29665</v>
          </cell>
          <cell r="Q214">
            <v>118660</v>
          </cell>
          <cell r="R214">
            <v>0</v>
          </cell>
          <cell r="S214">
            <v>0</v>
          </cell>
          <cell r="T214">
            <v>29665</v>
          </cell>
          <cell r="U214">
            <v>118660</v>
          </cell>
          <cell r="V214" t="str">
            <v>SDN KELAYAN BARAT 3</v>
          </cell>
          <cell r="W214" t="str">
            <v>XXX</v>
          </cell>
          <cell r="X214" t="str">
            <v>XXX</v>
          </cell>
          <cell r="Y214" t="str">
            <v>XXX</v>
          </cell>
          <cell r="Z214" t="str">
            <v>S - 08</v>
          </cell>
          <cell r="AA214" t="str">
            <v>9137751654300003</v>
          </cell>
          <cell r="AC214">
            <v>33665</v>
          </cell>
          <cell r="AD214">
            <v>-4000</v>
          </cell>
        </row>
        <row r="215">
          <cell r="A215" t="str">
            <v>199002132022212007</v>
          </cell>
          <cell r="B215" t="str">
            <v>XXX</v>
          </cell>
          <cell r="C215" t="str">
            <v>XXX</v>
          </cell>
          <cell r="D215" t="str">
            <v>XXX</v>
          </cell>
          <cell r="E215" t="str">
            <v>XXX</v>
          </cell>
          <cell r="F215" t="str">
            <v>XXX</v>
          </cell>
          <cell r="G215" t="str">
            <v>XXX</v>
          </cell>
          <cell r="H215" t="str">
            <v>XXX</v>
          </cell>
          <cell r="I215">
            <v>0</v>
          </cell>
          <cell r="J215">
            <v>0</v>
          </cell>
          <cell r="K215" t="str">
            <v>XXX</v>
          </cell>
          <cell r="L215">
            <v>2966500</v>
          </cell>
          <cell r="N215">
            <v>2966500</v>
          </cell>
          <cell r="O215">
            <v>2966500</v>
          </cell>
          <cell r="P215">
            <v>29665</v>
          </cell>
          <cell r="Q215">
            <v>118660</v>
          </cell>
          <cell r="R215">
            <v>0</v>
          </cell>
          <cell r="S215">
            <v>0</v>
          </cell>
          <cell r="T215">
            <v>29665</v>
          </cell>
          <cell r="U215">
            <v>118660</v>
          </cell>
          <cell r="V215" t="str">
            <v>SDN KELAYAN BARAT 3</v>
          </cell>
          <cell r="W215" t="str">
            <v>XXX</v>
          </cell>
          <cell r="X215" t="str">
            <v>XXX</v>
          </cell>
          <cell r="Y215" t="str">
            <v>XXX</v>
          </cell>
          <cell r="Z215" t="str">
            <v>S - 08</v>
          </cell>
          <cell r="AA215" t="str">
            <v>3545768668130092</v>
          </cell>
          <cell r="AC215">
            <v>33665</v>
          </cell>
          <cell r="AD215">
            <v>-4000</v>
          </cell>
        </row>
        <row r="216">
          <cell r="A216" t="str">
            <v>199509132022211002</v>
          </cell>
          <cell r="B216" t="str">
            <v>XXX</v>
          </cell>
          <cell r="C216" t="str">
            <v>XXX</v>
          </cell>
          <cell r="D216" t="str">
            <v>XXX</v>
          </cell>
          <cell r="E216" t="str">
            <v>XXX</v>
          </cell>
          <cell r="F216" t="str">
            <v>XXX</v>
          </cell>
          <cell r="G216" t="str">
            <v>XXX</v>
          </cell>
          <cell r="H216" t="str">
            <v>XXX</v>
          </cell>
          <cell r="I216">
            <v>0</v>
          </cell>
          <cell r="J216">
            <v>0</v>
          </cell>
          <cell r="K216" t="str">
            <v>XXX</v>
          </cell>
          <cell r="M216">
            <v>250000</v>
          </cell>
          <cell r="N216">
            <v>250000</v>
          </cell>
          <cell r="O216">
            <v>250000</v>
          </cell>
          <cell r="P216">
            <v>2500</v>
          </cell>
          <cell r="Q216">
            <v>10000</v>
          </cell>
          <cell r="R216">
            <v>0</v>
          </cell>
          <cell r="S216">
            <v>0</v>
          </cell>
          <cell r="T216">
            <v>2500</v>
          </cell>
          <cell r="U216">
            <v>10000</v>
          </cell>
          <cell r="V216" t="str">
            <v>SDN KELAYAN BARAT 3</v>
          </cell>
          <cell r="W216" t="str">
            <v>XXX</v>
          </cell>
          <cell r="X216" t="str">
            <v>XXX</v>
          </cell>
          <cell r="Y216" t="str">
            <v>XXX</v>
          </cell>
          <cell r="Z216" t="str">
            <v>S - 08</v>
          </cell>
          <cell r="AA216" t="str">
            <v>8245773674130023</v>
          </cell>
          <cell r="AC216">
            <v>11500</v>
          </cell>
          <cell r="AD216">
            <v>-9000</v>
          </cell>
        </row>
        <row r="217">
          <cell r="A217" t="str">
            <v>199610172022212003</v>
          </cell>
          <cell r="B217" t="str">
            <v>XXX</v>
          </cell>
          <cell r="C217" t="str">
            <v>XXX</v>
          </cell>
          <cell r="D217" t="str">
            <v>XXX</v>
          </cell>
          <cell r="E217" t="str">
            <v>XXX</v>
          </cell>
          <cell r="F217" t="str">
            <v>XXX</v>
          </cell>
          <cell r="G217" t="str">
            <v>XXX</v>
          </cell>
          <cell r="H217" t="str">
            <v>XXX</v>
          </cell>
          <cell r="I217">
            <v>0</v>
          </cell>
          <cell r="J217">
            <v>0</v>
          </cell>
          <cell r="K217" t="str">
            <v>XXX</v>
          </cell>
          <cell r="M217">
            <v>250000</v>
          </cell>
          <cell r="N217">
            <v>250000</v>
          </cell>
          <cell r="O217">
            <v>250000</v>
          </cell>
          <cell r="P217">
            <v>2500</v>
          </cell>
          <cell r="Q217">
            <v>10000</v>
          </cell>
          <cell r="R217">
            <v>0</v>
          </cell>
          <cell r="S217">
            <v>0</v>
          </cell>
          <cell r="T217">
            <v>2500</v>
          </cell>
          <cell r="U217">
            <v>10000</v>
          </cell>
          <cell r="V217" t="str">
            <v>SDN KELAYAN BARAT 3</v>
          </cell>
          <cell r="W217" t="str">
            <v>XXX</v>
          </cell>
          <cell r="X217" t="str">
            <v>XXX</v>
          </cell>
          <cell r="Y217" t="str">
            <v>XXX</v>
          </cell>
          <cell r="Z217" t="str">
            <v>S - 08</v>
          </cell>
          <cell r="AA217" t="str">
            <v>3349774675230053</v>
          </cell>
          <cell r="AC217">
            <v>11500</v>
          </cell>
          <cell r="AD217">
            <v>-9000</v>
          </cell>
        </row>
        <row r="218">
          <cell r="A218" t="str">
            <v>199703012022211001</v>
          </cell>
          <cell r="B218" t="str">
            <v>XXX</v>
          </cell>
          <cell r="C218" t="str">
            <v>XXX</v>
          </cell>
          <cell r="D218" t="str">
            <v>XXX</v>
          </cell>
          <cell r="E218" t="str">
            <v>XXX</v>
          </cell>
          <cell r="F218" t="str">
            <v>XXX</v>
          </cell>
          <cell r="G218" t="str">
            <v>XXX</v>
          </cell>
          <cell r="H218" t="str">
            <v>XXX</v>
          </cell>
          <cell r="I218">
            <v>0</v>
          </cell>
          <cell r="J218">
            <v>0</v>
          </cell>
          <cell r="K218" t="str">
            <v>XXX</v>
          </cell>
          <cell r="M218">
            <v>250000</v>
          </cell>
          <cell r="N218">
            <v>250000</v>
          </cell>
          <cell r="O218">
            <v>250000</v>
          </cell>
          <cell r="P218">
            <v>2500</v>
          </cell>
          <cell r="Q218">
            <v>10000</v>
          </cell>
          <cell r="R218">
            <v>0</v>
          </cell>
          <cell r="S218">
            <v>0</v>
          </cell>
          <cell r="T218">
            <v>2500</v>
          </cell>
          <cell r="U218">
            <v>10000</v>
          </cell>
          <cell r="V218" t="str">
            <v>SDN KELAYAN BARAT 3</v>
          </cell>
          <cell r="W218" t="str">
            <v>XXX</v>
          </cell>
          <cell r="X218" t="str">
            <v>XXX</v>
          </cell>
          <cell r="Y218" t="str">
            <v>XXX</v>
          </cell>
          <cell r="Z218" t="str">
            <v>S - 08</v>
          </cell>
          <cell r="AA218" t="str">
            <v>4633775676130002</v>
          </cell>
          <cell r="AC218">
            <v>11500</v>
          </cell>
          <cell r="AD218">
            <v>-9000</v>
          </cell>
        </row>
        <row r="219">
          <cell r="A219" t="str">
            <v>199804282022212003</v>
          </cell>
          <cell r="B219" t="str">
            <v>XXX</v>
          </cell>
          <cell r="C219" t="str">
            <v>XXX</v>
          </cell>
          <cell r="D219" t="str">
            <v>XXX</v>
          </cell>
          <cell r="E219" t="str">
            <v>XXX</v>
          </cell>
          <cell r="F219" t="str">
            <v>XXX</v>
          </cell>
          <cell r="G219" t="str">
            <v>XXX</v>
          </cell>
          <cell r="H219" t="str">
            <v>XXX</v>
          </cell>
          <cell r="I219">
            <v>0</v>
          </cell>
          <cell r="J219">
            <v>0</v>
          </cell>
          <cell r="K219" t="str">
            <v>XXX</v>
          </cell>
          <cell r="M219">
            <v>250000</v>
          </cell>
          <cell r="N219">
            <v>250000</v>
          </cell>
          <cell r="O219">
            <v>250000</v>
          </cell>
          <cell r="P219">
            <v>2500</v>
          </cell>
          <cell r="Q219">
            <v>10000</v>
          </cell>
          <cell r="R219">
            <v>0</v>
          </cell>
          <cell r="S219">
            <v>0</v>
          </cell>
          <cell r="T219">
            <v>2500</v>
          </cell>
          <cell r="U219">
            <v>10000</v>
          </cell>
          <cell r="V219" t="str">
            <v>SDN KELAYAN BARAT 3</v>
          </cell>
          <cell r="W219" t="str">
            <v>XXX</v>
          </cell>
          <cell r="X219" t="str">
            <v>XXX</v>
          </cell>
          <cell r="Y219" t="str">
            <v>XXX</v>
          </cell>
          <cell r="Z219" t="str">
            <v>S - 08</v>
          </cell>
          <cell r="AA219" t="str">
            <v>3760776677230022</v>
          </cell>
          <cell r="AC219">
            <v>11500</v>
          </cell>
          <cell r="AD219">
            <v>-9000</v>
          </cell>
        </row>
        <row r="220">
          <cell r="A220" t="str">
            <v>198809112022212007</v>
          </cell>
          <cell r="B220" t="str">
            <v>XXX</v>
          </cell>
          <cell r="C220" t="str">
            <v>XXX</v>
          </cell>
          <cell r="D220" t="str">
            <v>XXX</v>
          </cell>
          <cell r="E220" t="str">
            <v>XXX</v>
          </cell>
          <cell r="F220" t="str">
            <v>XXX</v>
          </cell>
          <cell r="G220" t="str">
            <v>XXX</v>
          </cell>
          <cell r="H220" t="str">
            <v>XXX</v>
          </cell>
          <cell r="I220">
            <v>0</v>
          </cell>
          <cell r="J220">
            <v>0</v>
          </cell>
          <cell r="K220" t="str">
            <v>XXX</v>
          </cell>
          <cell r="L220">
            <v>2966500</v>
          </cell>
          <cell r="N220">
            <v>2966500</v>
          </cell>
          <cell r="O220">
            <v>2966500</v>
          </cell>
          <cell r="P220">
            <v>29665</v>
          </cell>
          <cell r="Q220">
            <v>118660</v>
          </cell>
          <cell r="R220">
            <v>0</v>
          </cell>
          <cell r="S220">
            <v>0</v>
          </cell>
          <cell r="T220">
            <v>29665</v>
          </cell>
          <cell r="U220">
            <v>118660</v>
          </cell>
          <cell r="V220" t="str">
            <v>SDN KELAYAN DALAM 1</v>
          </cell>
          <cell r="W220" t="str">
            <v>XXX</v>
          </cell>
          <cell r="X220" t="str">
            <v>XXX</v>
          </cell>
          <cell r="Y220" t="str">
            <v>XXX</v>
          </cell>
          <cell r="Z220" t="str">
            <v>S - 11</v>
          </cell>
          <cell r="AA220" t="str">
            <v>2243766667130103</v>
          </cell>
          <cell r="AC220">
            <v>33665</v>
          </cell>
          <cell r="AD220">
            <v>-4000</v>
          </cell>
        </row>
        <row r="221">
          <cell r="A221" t="str">
            <v>198910242022212008</v>
          </cell>
          <cell r="B221" t="str">
            <v>XXX</v>
          </cell>
          <cell r="C221" t="str">
            <v>XXX</v>
          </cell>
          <cell r="D221" t="str">
            <v>XXX</v>
          </cell>
          <cell r="E221" t="str">
            <v>XXX</v>
          </cell>
          <cell r="F221" t="str">
            <v>XXX</v>
          </cell>
          <cell r="G221" t="str">
            <v>XXX</v>
          </cell>
          <cell r="H221" t="str">
            <v>XXX</v>
          </cell>
          <cell r="I221">
            <v>0</v>
          </cell>
          <cell r="J221">
            <v>0</v>
          </cell>
          <cell r="K221" t="str">
            <v>XXX</v>
          </cell>
          <cell r="M221">
            <v>250000</v>
          </cell>
          <cell r="N221">
            <v>250000</v>
          </cell>
          <cell r="O221">
            <v>250000</v>
          </cell>
          <cell r="P221">
            <v>2500</v>
          </cell>
          <cell r="Q221">
            <v>10000</v>
          </cell>
          <cell r="R221">
            <v>0</v>
          </cell>
          <cell r="S221">
            <v>0</v>
          </cell>
          <cell r="T221">
            <v>2500</v>
          </cell>
          <cell r="U221">
            <v>10000</v>
          </cell>
          <cell r="V221" t="str">
            <v>SDN KELAYAN DALAM 1</v>
          </cell>
          <cell r="W221" t="str">
            <v>XXX</v>
          </cell>
          <cell r="X221" t="str">
            <v>XXX</v>
          </cell>
          <cell r="Y221" t="str">
            <v>XXX</v>
          </cell>
          <cell r="Z221" t="str">
            <v>S - 11</v>
          </cell>
          <cell r="AA221" t="str">
            <v>6356767668130083</v>
          </cell>
          <cell r="AC221">
            <v>11500</v>
          </cell>
          <cell r="AD221">
            <v>-9000</v>
          </cell>
        </row>
        <row r="222">
          <cell r="A222" t="str">
            <v>199210232022212015</v>
          </cell>
          <cell r="B222" t="str">
            <v>XXX</v>
          </cell>
          <cell r="C222" t="str">
            <v>XXX</v>
          </cell>
          <cell r="D222" t="str">
            <v>XXX</v>
          </cell>
          <cell r="E222" t="str">
            <v>XXX</v>
          </cell>
          <cell r="F222" t="str">
            <v>XXX</v>
          </cell>
          <cell r="G222" t="str">
            <v>XXX</v>
          </cell>
          <cell r="H222" t="str">
            <v>XXX</v>
          </cell>
          <cell r="I222">
            <v>0</v>
          </cell>
          <cell r="J222">
            <v>0</v>
          </cell>
          <cell r="K222" t="str">
            <v>XXX</v>
          </cell>
          <cell r="L222">
            <v>2966500</v>
          </cell>
          <cell r="N222">
            <v>2966500</v>
          </cell>
          <cell r="O222">
            <v>2966500</v>
          </cell>
          <cell r="P222">
            <v>29665</v>
          </cell>
          <cell r="Q222">
            <v>118660</v>
          </cell>
          <cell r="R222">
            <v>0</v>
          </cell>
          <cell r="S222">
            <v>0</v>
          </cell>
          <cell r="T222">
            <v>29665</v>
          </cell>
          <cell r="U222">
            <v>118660</v>
          </cell>
          <cell r="V222" t="str">
            <v>SDN KELAYAN DALAM 1</v>
          </cell>
          <cell r="W222" t="str">
            <v>XXX</v>
          </cell>
          <cell r="X222" t="str">
            <v>XXX</v>
          </cell>
          <cell r="Y222" t="str">
            <v>XXX</v>
          </cell>
          <cell r="Z222" t="str">
            <v>S - 11</v>
          </cell>
          <cell r="AA222" t="str">
            <v>6355770671130043</v>
          </cell>
          <cell r="AC222">
            <v>33665</v>
          </cell>
          <cell r="AD222">
            <v>-4000</v>
          </cell>
        </row>
        <row r="223">
          <cell r="A223" t="str">
            <v>198208162022212015</v>
          </cell>
          <cell r="B223" t="str">
            <v>XXX</v>
          </cell>
          <cell r="C223" t="str">
            <v>XXX</v>
          </cell>
          <cell r="D223" t="str">
            <v>XXX</v>
          </cell>
          <cell r="E223" t="str">
            <v>XXX</v>
          </cell>
          <cell r="F223" t="str">
            <v>XXX</v>
          </cell>
          <cell r="G223" t="str">
            <v>XXX</v>
          </cell>
          <cell r="H223" t="str">
            <v>XXX</v>
          </cell>
          <cell r="I223">
            <v>0</v>
          </cell>
          <cell r="J223">
            <v>0</v>
          </cell>
          <cell r="K223" t="str">
            <v>XXX</v>
          </cell>
          <cell r="L223">
            <v>2966500</v>
          </cell>
          <cell r="N223">
            <v>2966500</v>
          </cell>
          <cell r="O223">
            <v>2966500</v>
          </cell>
          <cell r="P223">
            <v>29665</v>
          </cell>
          <cell r="Q223">
            <v>118660</v>
          </cell>
          <cell r="R223">
            <v>0</v>
          </cell>
          <cell r="S223">
            <v>0</v>
          </cell>
          <cell r="T223">
            <v>29665</v>
          </cell>
          <cell r="U223">
            <v>118660</v>
          </cell>
          <cell r="V223" t="str">
            <v>SDN KELAYAN DALAM 2</v>
          </cell>
          <cell r="W223" t="str">
            <v>XXX</v>
          </cell>
          <cell r="X223" t="str">
            <v>XXX</v>
          </cell>
          <cell r="Y223" t="str">
            <v>XXX</v>
          </cell>
          <cell r="Z223" t="str">
            <v>S - 12</v>
          </cell>
          <cell r="AA223" t="str">
            <v>5148760662300083</v>
          </cell>
          <cell r="AC223">
            <v>33665</v>
          </cell>
          <cell r="AD223">
            <v>-4000</v>
          </cell>
        </row>
        <row r="224">
          <cell r="A224" t="str">
            <v>199103012022212003</v>
          </cell>
          <cell r="B224" t="str">
            <v>XXX</v>
          </cell>
          <cell r="C224" t="str">
            <v>XXX</v>
          </cell>
          <cell r="D224" t="str">
            <v>XXX</v>
          </cell>
          <cell r="E224" t="str">
            <v>XXX</v>
          </cell>
          <cell r="F224" t="str">
            <v>XXX</v>
          </cell>
          <cell r="G224" t="str">
            <v>XXX</v>
          </cell>
          <cell r="H224" t="str">
            <v>XXX</v>
          </cell>
          <cell r="I224">
            <v>0</v>
          </cell>
          <cell r="J224">
            <v>0</v>
          </cell>
          <cell r="K224" t="str">
            <v>XXX</v>
          </cell>
          <cell r="L224">
            <v>2966500</v>
          </cell>
          <cell r="N224">
            <v>2966500</v>
          </cell>
          <cell r="O224">
            <v>2966500</v>
          </cell>
          <cell r="P224">
            <v>29665</v>
          </cell>
          <cell r="Q224">
            <v>118660</v>
          </cell>
          <cell r="R224">
            <v>0</v>
          </cell>
          <cell r="S224">
            <v>0</v>
          </cell>
          <cell r="T224">
            <v>29665</v>
          </cell>
          <cell r="U224">
            <v>118660</v>
          </cell>
          <cell r="V224" t="str">
            <v>SDN KELAYAN DALAM 2</v>
          </cell>
          <cell r="W224" t="str">
            <v>XXX</v>
          </cell>
          <cell r="X224" t="str">
            <v>XXX</v>
          </cell>
          <cell r="Y224" t="str">
            <v>XXX</v>
          </cell>
          <cell r="Z224" t="str">
            <v>S - 12</v>
          </cell>
          <cell r="AA224" t="str">
            <v>7633769670130072</v>
          </cell>
          <cell r="AC224">
            <v>33665</v>
          </cell>
          <cell r="AD224">
            <v>-4000</v>
          </cell>
        </row>
        <row r="225">
          <cell r="A225" t="str">
            <v>199106272022212010</v>
          </cell>
          <cell r="B225" t="str">
            <v>XXX</v>
          </cell>
          <cell r="C225" t="str">
            <v>XXX</v>
          </cell>
          <cell r="D225" t="str">
            <v>XXX</v>
          </cell>
          <cell r="E225" t="str">
            <v>XXX</v>
          </cell>
          <cell r="F225" t="str">
            <v>XXX</v>
          </cell>
          <cell r="G225" t="str">
            <v>XXX</v>
          </cell>
          <cell r="H225" t="str">
            <v>XXX</v>
          </cell>
          <cell r="I225">
            <v>0</v>
          </cell>
          <cell r="J225">
            <v>0</v>
          </cell>
          <cell r="K225" t="str">
            <v>XXX</v>
          </cell>
          <cell r="M225">
            <v>250000</v>
          </cell>
          <cell r="N225">
            <v>250000</v>
          </cell>
          <cell r="O225">
            <v>250000</v>
          </cell>
          <cell r="P225">
            <v>2500</v>
          </cell>
          <cell r="Q225">
            <v>10000</v>
          </cell>
          <cell r="R225">
            <v>0</v>
          </cell>
          <cell r="S225">
            <v>0</v>
          </cell>
          <cell r="T225">
            <v>2500</v>
          </cell>
          <cell r="U225">
            <v>10000</v>
          </cell>
          <cell r="V225" t="str">
            <v>SDN KELAYAN DALAM 2</v>
          </cell>
          <cell r="W225" t="str">
            <v>XXX</v>
          </cell>
          <cell r="X225" t="str">
            <v>XXX</v>
          </cell>
          <cell r="Y225" t="str">
            <v>XXX</v>
          </cell>
          <cell r="Z225" t="str">
            <v>S - 12</v>
          </cell>
          <cell r="AA225" t="str">
            <v>5959769670130062</v>
          </cell>
          <cell r="AC225">
            <v>11500</v>
          </cell>
          <cell r="AD225">
            <v>-9000</v>
          </cell>
        </row>
        <row r="226">
          <cell r="A226" t="str">
            <v>199205092022211004</v>
          </cell>
          <cell r="B226" t="str">
            <v>XXX</v>
          </cell>
          <cell r="C226" t="str">
            <v>XXX</v>
          </cell>
          <cell r="D226" t="str">
            <v>XXX</v>
          </cell>
          <cell r="E226" t="str">
            <v>XXX</v>
          </cell>
          <cell r="F226" t="str">
            <v>XXX</v>
          </cell>
          <cell r="G226" t="str">
            <v>XXX</v>
          </cell>
          <cell r="H226" t="str">
            <v>XXX</v>
          </cell>
          <cell r="I226">
            <v>0</v>
          </cell>
          <cell r="J226">
            <v>0</v>
          </cell>
          <cell r="K226" t="str">
            <v>XXX</v>
          </cell>
          <cell r="M226">
            <v>250000</v>
          </cell>
          <cell r="N226">
            <v>250000</v>
          </cell>
          <cell r="O226">
            <v>250000</v>
          </cell>
          <cell r="P226">
            <v>2500</v>
          </cell>
          <cell r="Q226">
            <v>10000</v>
          </cell>
          <cell r="R226">
            <v>0</v>
          </cell>
          <cell r="S226">
            <v>0</v>
          </cell>
          <cell r="T226">
            <v>2500</v>
          </cell>
          <cell r="U226">
            <v>10000</v>
          </cell>
          <cell r="V226" t="str">
            <v>SDN KELAYAN DALAM 2</v>
          </cell>
          <cell r="W226" t="str">
            <v>XXX</v>
          </cell>
          <cell r="X226" t="str">
            <v>XXX</v>
          </cell>
          <cell r="Y226" t="str">
            <v>XXX</v>
          </cell>
          <cell r="Z226" t="str">
            <v>S - 12</v>
          </cell>
          <cell r="AA226" t="str">
            <v>1841770671130042</v>
          </cell>
          <cell r="AC226">
            <v>11500</v>
          </cell>
          <cell r="AD226">
            <v>-9000</v>
          </cell>
        </row>
        <row r="227">
          <cell r="A227" t="str">
            <v>199307122022211007</v>
          </cell>
          <cell r="B227" t="str">
            <v>XXX</v>
          </cell>
          <cell r="C227" t="str">
            <v>XXX</v>
          </cell>
          <cell r="D227" t="str">
            <v>XXX</v>
          </cell>
          <cell r="E227" t="str">
            <v>XXX</v>
          </cell>
          <cell r="F227" t="str">
            <v>XXX</v>
          </cell>
          <cell r="G227" t="str">
            <v>XXX</v>
          </cell>
          <cell r="H227" t="str">
            <v>XXX</v>
          </cell>
          <cell r="I227">
            <v>0</v>
          </cell>
          <cell r="J227">
            <v>0</v>
          </cell>
          <cell r="K227" t="str">
            <v>XXX</v>
          </cell>
          <cell r="M227">
            <v>250000</v>
          </cell>
          <cell r="N227">
            <v>250000</v>
          </cell>
          <cell r="O227">
            <v>250000</v>
          </cell>
          <cell r="P227">
            <v>2500</v>
          </cell>
          <cell r="Q227">
            <v>10000</v>
          </cell>
          <cell r="R227">
            <v>0</v>
          </cell>
          <cell r="S227">
            <v>0</v>
          </cell>
          <cell r="T227">
            <v>2500</v>
          </cell>
          <cell r="U227">
            <v>10000</v>
          </cell>
          <cell r="V227" t="str">
            <v>SDN KELAYAN DALAM 2</v>
          </cell>
          <cell r="W227" t="str">
            <v>XXX</v>
          </cell>
          <cell r="X227" t="str">
            <v>XXX</v>
          </cell>
          <cell r="Y227" t="str">
            <v>XXX</v>
          </cell>
          <cell r="Z227" t="str">
            <v>S - 12</v>
          </cell>
          <cell r="AA227" t="str">
            <v>2044771672130113</v>
          </cell>
          <cell r="AC227">
            <v>11500</v>
          </cell>
          <cell r="AD227">
            <v>-9000</v>
          </cell>
        </row>
        <row r="228">
          <cell r="A228" t="str">
            <v>199505052022211003</v>
          </cell>
          <cell r="B228" t="str">
            <v>XXX</v>
          </cell>
          <cell r="C228" t="str">
            <v>XXX</v>
          </cell>
          <cell r="D228" t="str">
            <v>XXX</v>
          </cell>
          <cell r="E228" t="str">
            <v>XXX</v>
          </cell>
          <cell r="F228" t="str">
            <v>XXX</v>
          </cell>
          <cell r="G228" t="str">
            <v>XXX</v>
          </cell>
          <cell r="H228" t="str">
            <v>XXX</v>
          </cell>
          <cell r="I228">
            <v>0</v>
          </cell>
          <cell r="J228">
            <v>0</v>
          </cell>
          <cell r="K228" t="str">
            <v>XXX</v>
          </cell>
          <cell r="M228">
            <v>250000</v>
          </cell>
          <cell r="N228">
            <v>250000</v>
          </cell>
          <cell r="O228">
            <v>250000</v>
          </cell>
          <cell r="P228">
            <v>2500</v>
          </cell>
          <cell r="Q228">
            <v>10000</v>
          </cell>
          <cell r="R228">
            <v>0</v>
          </cell>
          <cell r="S228">
            <v>0</v>
          </cell>
          <cell r="T228">
            <v>2500</v>
          </cell>
          <cell r="U228">
            <v>10000</v>
          </cell>
          <cell r="V228" t="str">
            <v>SDN KELAYAN DALAM 2</v>
          </cell>
          <cell r="W228" t="str">
            <v>XXX</v>
          </cell>
          <cell r="X228" t="str">
            <v>XXX</v>
          </cell>
          <cell r="Y228" t="str">
            <v>XXX</v>
          </cell>
          <cell r="Z228" t="str">
            <v>S - 12</v>
          </cell>
          <cell r="AA228" t="str">
            <v>4837773674130012</v>
          </cell>
          <cell r="AC228">
            <v>11500</v>
          </cell>
          <cell r="AD228">
            <v>-9000</v>
          </cell>
        </row>
        <row r="229">
          <cell r="A229" t="str">
            <v>199610232022212005</v>
          </cell>
          <cell r="B229" t="str">
            <v>XXX</v>
          </cell>
          <cell r="C229" t="str">
            <v>XXX</v>
          </cell>
          <cell r="D229" t="str">
            <v>XXX</v>
          </cell>
          <cell r="E229" t="str">
            <v>XXX</v>
          </cell>
          <cell r="F229" t="str">
            <v>XXX</v>
          </cell>
          <cell r="G229" t="str">
            <v>XXX</v>
          </cell>
          <cell r="H229" t="str">
            <v>XXX</v>
          </cell>
          <cell r="I229">
            <v>0</v>
          </cell>
          <cell r="J229">
            <v>0</v>
          </cell>
          <cell r="K229" t="str">
            <v>XXX</v>
          </cell>
          <cell r="M229">
            <v>250000</v>
          </cell>
          <cell r="N229">
            <v>250000</v>
          </cell>
          <cell r="O229">
            <v>250000</v>
          </cell>
          <cell r="P229">
            <v>2500</v>
          </cell>
          <cell r="Q229">
            <v>10000</v>
          </cell>
          <cell r="R229">
            <v>0</v>
          </cell>
          <cell r="S229">
            <v>0</v>
          </cell>
          <cell r="T229">
            <v>2500</v>
          </cell>
          <cell r="U229">
            <v>10000</v>
          </cell>
          <cell r="V229" t="str">
            <v>SDN KELAYAN DALAM 2</v>
          </cell>
          <cell r="W229" t="str">
            <v>XXX</v>
          </cell>
          <cell r="X229" t="str">
            <v>XXX</v>
          </cell>
          <cell r="Y229" t="str">
            <v>XXX</v>
          </cell>
          <cell r="Z229" t="str">
            <v>S - 12</v>
          </cell>
          <cell r="AA229" t="str">
            <v>7355774675130013</v>
          </cell>
          <cell r="AC229">
            <v>11500</v>
          </cell>
          <cell r="AD229">
            <v>-9000</v>
          </cell>
        </row>
        <row r="230">
          <cell r="A230" t="str">
            <v>199701102022212004</v>
          </cell>
          <cell r="B230" t="str">
            <v>XXX</v>
          </cell>
          <cell r="C230" t="str">
            <v>XXX</v>
          </cell>
          <cell r="D230" t="str">
            <v>XXX</v>
          </cell>
          <cell r="E230" t="str">
            <v>XXX</v>
          </cell>
          <cell r="F230" t="str">
            <v>XXX</v>
          </cell>
          <cell r="G230" t="str">
            <v>XXX</v>
          </cell>
          <cell r="H230" t="str">
            <v>XXX</v>
          </cell>
          <cell r="I230">
            <v>0</v>
          </cell>
          <cell r="J230">
            <v>0</v>
          </cell>
          <cell r="K230" t="str">
            <v>XXX</v>
          </cell>
          <cell r="M230">
            <v>250000</v>
          </cell>
          <cell r="N230">
            <v>250000</v>
          </cell>
          <cell r="O230">
            <v>250000</v>
          </cell>
          <cell r="P230">
            <v>2500</v>
          </cell>
          <cell r="Q230">
            <v>10000</v>
          </cell>
          <cell r="R230">
            <v>0</v>
          </cell>
          <cell r="S230">
            <v>0</v>
          </cell>
          <cell r="T230">
            <v>2500</v>
          </cell>
          <cell r="U230">
            <v>10000</v>
          </cell>
          <cell r="V230" t="str">
            <v>SDN KELAYAN DALAM 2</v>
          </cell>
          <cell r="W230" t="str">
            <v>XXX</v>
          </cell>
          <cell r="X230" t="str">
            <v>XXX</v>
          </cell>
          <cell r="Y230" t="str">
            <v>XXX</v>
          </cell>
          <cell r="Z230" t="str">
            <v>S - 12</v>
          </cell>
          <cell r="AA230" t="str">
            <v>5442775676130002</v>
          </cell>
          <cell r="AC230">
            <v>11500</v>
          </cell>
          <cell r="AD230">
            <v>-9000</v>
          </cell>
        </row>
        <row r="231">
          <cell r="A231" t="str">
            <v>197610202022212002</v>
          </cell>
          <cell r="B231" t="str">
            <v>XXX</v>
          </cell>
          <cell r="C231" t="str">
            <v>XXX</v>
          </cell>
          <cell r="D231" t="str">
            <v>XXX</v>
          </cell>
          <cell r="E231" t="str">
            <v>XXX</v>
          </cell>
          <cell r="F231" t="str">
            <v>XXX</v>
          </cell>
          <cell r="G231" t="str">
            <v>XXX</v>
          </cell>
          <cell r="H231" t="str">
            <v>XXX</v>
          </cell>
          <cell r="I231">
            <v>0</v>
          </cell>
          <cell r="J231">
            <v>0</v>
          </cell>
          <cell r="K231" t="str">
            <v>XXX</v>
          </cell>
          <cell r="M231">
            <v>250000</v>
          </cell>
          <cell r="N231">
            <v>250000</v>
          </cell>
          <cell r="O231">
            <v>250000</v>
          </cell>
          <cell r="P231">
            <v>2500</v>
          </cell>
          <cell r="Q231">
            <v>10000</v>
          </cell>
          <cell r="R231">
            <v>0</v>
          </cell>
          <cell r="S231">
            <v>0</v>
          </cell>
          <cell r="T231">
            <v>2500</v>
          </cell>
          <cell r="U231">
            <v>10000</v>
          </cell>
          <cell r="V231" t="str">
            <v>SDN KELAYAN DALAM 4</v>
          </cell>
          <cell r="W231" t="str">
            <v>XXX</v>
          </cell>
          <cell r="X231" t="str">
            <v>XXX</v>
          </cell>
          <cell r="Y231" t="str">
            <v>XXX</v>
          </cell>
          <cell r="Z231" t="str">
            <v>S - 14</v>
          </cell>
          <cell r="AA231" t="str">
            <v>9352754656300053</v>
          </cell>
          <cell r="AC231">
            <v>11500</v>
          </cell>
          <cell r="AD231">
            <v>-9000</v>
          </cell>
        </row>
        <row r="232">
          <cell r="A232" t="str">
            <v>198810222022211004</v>
          </cell>
          <cell r="B232" t="str">
            <v>XXX</v>
          </cell>
          <cell r="C232" t="str">
            <v>XXX</v>
          </cell>
          <cell r="D232" t="str">
            <v>XXX</v>
          </cell>
          <cell r="E232" t="str">
            <v>XXX</v>
          </cell>
          <cell r="F232" t="str">
            <v>XXX</v>
          </cell>
          <cell r="G232" t="str">
            <v>XXX</v>
          </cell>
          <cell r="H232" t="str">
            <v>XXX</v>
          </cell>
          <cell r="I232">
            <v>0</v>
          </cell>
          <cell r="J232">
            <v>0</v>
          </cell>
          <cell r="K232" t="str">
            <v>XXX</v>
          </cell>
          <cell r="M232">
            <v>250000</v>
          </cell>
          <cell r="N232">
            <v>250000</v>
          </cell>
          <cell r="O232">
            <v>250000</v>
          </cell>
          <cell r="P232">
            <v>2500</v>
          </cell>
          <cell r="Q232">
            <v>10000</v>
          </cell>
          <cell r="R232">
            <v>0</v>
          </cell>
          <cell r="S232">
            <v>0</v>
          </cell>
          <cell r="T232">
            <v>2500</v>
          </cell>
          <cell r="U232">
            <v>10000</v>
          </cell>
          <cell r="V232" t="str">
            <v>SDN KELAYAN DALAM 4</v>
          </cell>
          <cell r="W232" t="str">
            <v>XXX</v>
          </cell>
          <cell r="X232" t="str">
            <v>XXX</v>
          </cell>
          <cell r="Y232" t="str">
            <v>XXX</v>
          </cell>
          <cell r="Z232" t="str">
            <v>S - 14</v>
          </cell>
          <cell r="AA232" t="str">
            <v>3354766668110013</v>
          </cell>
          <cell r="AC232">
            <v>11500</v>
          </cell>
          <cell r="AD232">
            <v>-9000</v>
          </cell>
        </row>
        <row r="233">
          <cell r="A233" t="str">
            <v>199708112022212004</v>
          </cell>
          <cell r="B233" t="str">
            <v>XXX</v>
          </cell>
          <cell r="C233" t="str">
            <v>XXX</v>
          </cell>
          <cell r="D233" t="str">
            <v>XXX</v>
          </cell>
          <cell r="E233" t="str">
            <v>XXX</v>
          </cell>
          <cell r="F233" t="str">
            <v>XXX</v>
          </cell>
          <cell r="G233" t="str">
            <v>XXX</v>
          </cell>
          <cell r="H233" t="str">
            <v>XXX</v>
          </cell>
          <cell r="I233">
            <v>0</v>
          </cell>
          <cell r="J233">
            <v>0</v>
          </cell>
          <cell r="K233" t="str">
            <v>XXX</v>
          </cell>
          <cell r="M233">
            <v>250000</v>
          </cell>
          <cell r="N233">
            <v>250000</v>
          </cell>
          <cell r="O233">
            <v>250000</v>
          </cell>
          <cell r="P233">
            <v>2500</v>
          </cell>
          <cell r="Q233">
            <v>10000</v>
          </cell>
          <cell r="R233">
            <v>0</v>
          </cell>
          <cell r="S233">
            <v>0</v>
          </cell>
          <cell r="T233">
            <v>2500</v>
          </cell>
          <cell r="U233">
            <v>10000</v>
          </cell>
          <cell r="V233" t="str">
            <v>SDN KELAYAN DALAM 4</v>
          </cell>
          <cell r="W233" t="str">
            <v>XXX</v>
          </cell>
          <cell r="X233" t="str">
            <v>XXX</v>
          </cell>
          <cell r="Y233" t="str">
            <v>XXX</v>
          </cell>
          <cell r="Z233" t="str">
            <v>S - 14</v>
          </cell>
          <cell r="AA233" t="str">
            <v>4143775676230043</v>
          </cell>
          <cell r="AC233">
            <v>11500</v>
          </cell>
          <cell r="AD233">
            <v>-9000</v>
          </cell>
        </row>
        <row r="234">
          <cell r="A234" t="str">
            <v>196907082022212004</v>
          </cell>
          <cell r="B234" t="str">
            <v>XXX</v>
          </cell>
          <cell r="C234" t="str">
            <v>XXX</v>
          </cell>
          <cell r="D234" t="str">
            <v>XXX</v>
          </cell>
          <cell r="E234" t="str">
            <v>XXX</v>
          </cell>
          <cell r="F234" t="str">
            <v>XXX</v>
          </cell>
          <cell r="G234" t="str">
            <v>XXX</v>
          </cell>
          <cell r="H234" t="str">
            <v>XXX</v>
          </cell>
          <cell r="I234">
            <v>0</v>
          </cell>
          <cell r="J234">
            <v>0</v>
          </cell>
          <cell r="K234" t="str">
            <v>XXX</v>
          </cell>
          <cell r="L234">
            <v>2966500</v>
          </cell>
          <cell r="N234">
            <v>2966500</v>
          </cell>
          <cell r="O234">
            <v>2966500</v>
          </cell>
          <cell r="P234">
            <v>29665</v>
          </cell>
          <cell r="Q234">
            <v>118660</v>
          </cell>
          <cell r="R234">
            <v>0</v>
          </cell>
          <cell r="S234">
            <v>0</v>
          </cell>
          <cell r="T234">
            <v>29665</v>
          </cell>
          <cell r="U234">
            <v>118660</v>
          </cell>
          <cell r="V234" t="str">
            <v>SDN KELAYAN DALAM 5</v>
          </cell>
          <cell r="W234" t="str">
            <v>XXX</v>
          </cell>
          <cell r="X234" t="str">
            <v>XXX</v>
          </cell>
          <cell r="Y234" t="str">
            <v>XXX</v>
          </cell>
          <cell r="Z234" t="str">
            <v>S - 15</v>
          </cell>
          <cell r="AA234" t="str">
            <v>3040747650300023</v>
          </cell>
          <cell r="AC234">
            <v>33665</v>
          </cell>
          <cell r="AD234">
            <v>-4000</v>
          </cell>
        </row>
        <row r="235">
          <cell r="A235" t="str">
            <v>197006112022212003</v>
          </cell>
          <cell r="B235" t="str">
            <v>XXX</v>
          </cell>
          <cell r="C235" t="str">
            <v>XXX</v>
          </cell>
          <cell r="D235" t="str">
            <v>XXX</v>
          </cell>
          <cell r="E235" t="str">
            <v>XXX</v>
          </cell>
          <cell r="F235" t="str">
            <v>XXX</v>
          </cell>
          <cell r="G235" t="str">
            <v>XXX</v>
          </cell>
          <cell r="H235" t="str">
            <v>XXX</v>
          </cell>
          <cell r="I235">
            <v>0</v>
          </cell>
          <cell r="J235">
            <v>0</v>
          </cell>
          <cell r="K235" t="str">
            <v>XXX</v>
          </cell>
          <cell r="L235">
            <v>2966500</v>
          </cell>
          <cell r="N235">
            <v>2966500</v>
          </cell>
          <cell r="O235">
            <v>2966500</v>
          </cell>
          <cell r="P235">
            <v>29665</v>
          </cell>
          <cell r="Q235">
            <v>118660</v>
          </cell>
          <cell r="R235">
            <v>0</v>
          </cell>
          <cell r="S235">
            <v>0</v>
          </cell>
          <cell r="T235">
            <v>29665</v>
          </cell>
          <cell r="U235">
            <v>118660</v>
          </cell>
          <cell r="V235" t="str">
            <v>SDN KELAYAN DALAM 5</v>
          </cell>
          <cell r="W235" t="str">
            <v>XXX</v>
          </cell>
          <cell r="X235" t="str">
            <v>XXX</v>
          </cell>
          <cell r="Y235" t="str">
            <v>XXX</v>
          </cell>
          <cell r="Z235" t="str">
            <v>S - 15</v>
          </cell>
          <cell r="AA235" t="str">
            <v>0943748650300042</v>
          </cell>
          <cell r="AC235">
            <v>33665</v>
          </cell>
          <cell r="AD235">
            <v>-4000</v>
          </cell>
        </row>
        <row r="236">
          <cell r="A236" t="str">
            <v>198311042022212014</v>
          </cell>
          <cell r="B236" t="str">
            <v>XXX</v>
          </cell>
          <cell r="C236" t="str">
            <v>XXX</v>
          </cell>
          <cell r="D236" t="str">
            <v>XXX</v>
          </cell>
          <cell r="E236" t="str">
            <v>XXX</v>
          </cell>
          <cell r="F236" t="str">
            <v>XXX</v>
          </cell>
          <cell r="G236" t="str">
            <v>XXX</v>
          </cell>
          <cell r="H236" t="str">
            <v>XXX</v>
          </cell>
          <cell r="I236">
            <v>0</v>
          </cell>
          <cell r="J236">
            <v>0</v>
          </cell>
          <cell r="K236" t="str">
            <v>XXX</v>
          </cell>
          <cell r="M236">
            <v>250000</v>
          </cell>
          <cell r="N236">
            <v>250000</v>
          </cell>
          <cell r="O236">
            <v>250000</v>
          </cell>
          <cell r="P236">
            <v>2500</v>
          </cell>
          <cell r="Q236">
            <v>10000</v>
          </cell>
          <cell r="R236">
            <v>0</v>
          </cell>
          <cell r="S236">
            <v>0</v>
          </cell>
          <cell r="T236">
            <v>2500</v>
          </cell>
          <cell r="U236">
            <v>10000</v>
          </cell>
          <cell r="V236" t="str">
            <v>SDN KELAYAN DALAM 5</v>
          </cell>
          <cell r="W236" t="str">
            <v>XXX</v>
          </cell>
          <cell r="X236" t="str">
            <v>XXX</v>
          </cell>
          <cell r="Y236" t="str">
            <v>XXX</v>
          </cell>
          <cell r="Z236" t="str">
            <v>S - 15</v>
          </cell>
          <cell r="AA236" t="str">
            <v>4743761662200032</v>
          </cell>
          <cell r="AC236">
            <v>11500</v>
          </cell>
          <cell r="AD236">
            <v>-9000</v>
          </cell>
        </row>
        <row r="237">
          <cell r="A237" t="str">
            <v>199306262022212008</v>
          </cell>
          <cell r="B237" t="str">
            <v>XXX</v>
          </cell>
          <cell r="C237" t="str">
            <v>XXX</v>
          </cell>
          <cell r="D237" t="str">
            <v>XXX</v>
          </cell>
          <cell r="E237" t="str">
            <v>XXX</v>
          </cell>
          <cell r="F237" t="str">
            <v>XXX</v>
          </cell>
          <cell r="G237" t="str">
            <v>XXX</v>
          </cell>
          <cell r="H237" t="str">
            <v>XXX</v>
          </cell>
          <cell r="I237">
            <v>0</v>
          </cell>
          <cell r="J237">
            <v>0</v>
          </cell>
          <cell r="K237" t="str">
            <v>XXX</v>
          </cell>
          <cell r="M237">
            <v>250000</v>
          </cell>
          <cell r="N237">
            <v>250000</v>
          </cell>
          <cell r="O237">
            <v>250000</v>
          </cell>
          <cell r="P237">
            <v>2500</v>
          </cell>
          <cell r="Q237">
            <v>10000</v>
          </cell>
          <cell r="R237">
            <v>0</v>
          </cell>
          <cell r="S237">
            <v>0</v>
          </cell>
          <cell r="T237">
            <v>2500</v>
          </cell>
          <cell r="U237">
            <v>10000</v>
          </cell>
          <cell r="V237" t="str">
            <v>SDN KELAYAN DALAM 5</v>
          </cell>
          <cell r="W237" t="str">
            <v>XXX</v>
          </cell>
          <cell r="X237" t="str">
            <v>XXX</v>
          </cell>
          <cell r="Y237" t="str">
            <v>XXX</v>
          </cell>
          <cell r="Z237" t="str">
            <v>S - 15</v>
          </cell>
          <cell r="AA237" t="str">
            <v>8958771672130042</v>
          </cell>
          <cell r="AC237">
            <v>11500</v>
          </cell>
          <cell r="AD237">
            <v>-9000</v>
          </cell>
        </row>
        <row r="238">
          <cell r="A238" t="str">
            <v>199310132022212005</v>
          </cell>
          <cell r="B238" t="str">
            <v>XXX</v>
          </cell>
          <cell r="C238" t="str">
            <v>XXX</v>
          </cell>
          <cell r="D238" t="str">
            <v>XXX</v>
          </cell>
          <cell r="E238" t="str">
            <v>XXX</v>
          </cell>
          <cell r="F238" t="str">
            <v>XXX</v>
          </cell>
          <cell r="G238" t="str">
            <v>XXX</v>
          </cell>
          <cell r="H238" t="str">
            <v>XXX</v>
          </cell>
          <cell r="I238">
            <v>0</v>
          </cell>
          <cell r="J238">
            <v>0</v>
          </cell>
          <cell r="K238" t="str">
            <v>XXX</v>
          </cell>
          <cell r="M238">
            <v>250000</v>
          </cell>
          <cell r="N238">
            <v>250000</v>
          </cell>
          <cell r="O238">
            <v>250000</v>
          </cell>
          <cell r="P238">
            <v>2500</v>
          </cell>
          <cell r="Q238">
            <v>10000</v>
          </cell>
          <cell r="R238">
            <v>0</v>
          </cell>
          <cell r="S238">
            <v>0</v>
          </cell>
          <cell r="T238">
            <v>2500</v>
          </cell>
          <cell r="U238">
            <v>10000</v>
          </cell>
          <cell r="V238" t="str">
            <v>SDN KELAYAN DALAM 5</v>
          </cell>
          <cell r="W238" t="str">
            <v>XXX</v>
          </cell>
          <cell r="X238" t="str">
            <v>XXX</v>
          </cell>
          <cell r="Y238" t="str">
            <v>XXX</v>
          </cell>
          <cell r="Z238" t="str">
            <v>S - 15</v>
          </cell>
          <cell r="AA238" t="str">
            <v>0345771672230203</v>
          </cell>
          <cell r="AC238">
            <v>11500</v>
          </cell>
          <cell r="AD238">
            <v>-9000</v>
          </cell>
        </row>
        <row r="239">
          <cell r="A239" t="str">
            <v>199509062022212007</v>
          </cell>
          <cell r="B239" t="str">
            <v>XXX</v>
          </cell>
          <cell r="C239" t="str">
            <v>XXX</v>
          </cell>
          <cell r="D239" t="str">
            <v>XXX</v>
          </cell>
          <cell r="E239" t="str">
            <v>XXX</v>
          </cell>
          <cell r="F239" t="str">
            <v>XXX</v>
          </cell>
          <cell r="G239" t="str">
            <v>XXX</v>
          </cell>
          <cell r="H239" t="str">
            <v>XXX</v>
          </cell>
          <cell r="I239">
            <v>0</v>
          </cell>
          <cell r="J239">
            <v>0</v>
          </cell>
          <cell r="K239" t="str">
            <v>XXX</v>
          </cell>
          <cell r="M239">
            <v>250000</v>
          </cell>
          <cell r="N239">
            <v>250000</v>
          </cell>
          <cell r="O239">
            <v>250000</v>
          </cell>
          <cell r="P239">
            <v>2500</v>
          </cell>
          <cell r="Q239">
            <v>10000</v>
          </cell>
          <cell r="R239">
            <v>0</v>
          </cell>
          <cell r="S239">
            <v>0</v>
          </cell>
          <cell r="T239">
            <v>2500</v>
          </cell>
          <cell r="U239">
            <v>10000</v>
          </cell>
          <cell r="V239" t="str">
            <v>SDN KELAYAN DALAM 5</v>
          </cell>
          <cell r="W239" t="str">
            <v>XXX</v>
          </cell>
          <cell r="X239" t="str">
            <v>XXX</v>
          </cell>
          <cell r="Y239" t="str">
            <v>XXX</v>
          </cell>
          <cell r="Z239" t="str">
            <v>S - 15</v>
          </cell>
          <cell r="AA239" t="str">
            <v>8238773674130003</v>
          </cell>
          <cell r="AC239">
            <v>11500</v>
          </cell>
          <cell r="AD239">
            <v>-9000</v>
          </cell>
        </row>
        <row r="240">
          <cell r="A240" t="str">
            <v>199602092022212004</v>
          </cell>
          <cell r="B240" t="str">
            <v>XXX</v>
          </cell>
          <cell r="C240" t="str">
            <v>XXX</v>
          </cell>
          <cell r="D240" t="str">
            <v>XXX</v>
          </cell>
          <cell r="E240" t="str">
            <v>XXX</v>
          </cell>
          <cell r="F240" t="str">
            <v>XXX</v>
          </cell>
          <cell r="G240" t="str">
            <v>XXX</v>
          </cell>
          <cell r="H240" t="str">
            <v>XXX</v>
          </cell>
          <cell r="I240">
            <v>0</v>
          </cell>
          <cell r="J240">
            <v>0</v>
          </cell>
          <cell r="K240" t="str">
            <v>XXX</v>
          </cell>
          <cell r="M240">
            <v>250000</v>
          </cell>
          <cell r="N240">
            <v>250000</v>
          </cell>
          <cell r="O240">
            <v>250000</v>
          </cell>
          <cell r="P240">
            <v>2500</v>
          </cell>
          <cell r="Q240">
            <v>10000</v>
          </cell>
          <cell r="R240">
            <v>0</v>
          </cell>
          <cell r="S240">
            <v>0</v>
          </cell>
          <cell r="T240">
            <v>2500</v>
          </cell>
          <cell r="U240">
            <v>10000</v>
          </cell>
          <cell r="V240" t="str">
            <v>SDN KELAYAN DALAM 5</v>
          </cell>
          <cell r="W240" t="str">
            <v>XXX</v>
          </cell>
          <cell r="X240" t="str">
            <v>XXX</v>
          </cell>
          <cell r="Y240" t="str">
            <v>XXX</v>
          </cell>
          <cell r="Z240" t="str">
            <v>S - 15</v>
          </cell>
          <cell r="AA240" t="str">
            <v>1541774675130032</v>
          </cell>
          <cell r="AC240">
            <v>11500</v>
          </cell>
          <cell r="AD240">
            <v>-9000</v>
          </cell>
        </row>
        <row r="241">
          <cell r="A241" t="str">
            <v>199604152022212007</v>
          </cell>
          <cell r="B241" t="str">
            <v>XXX</v>
          </cell>
          <cell r="C241" t="str">
            <v>XXX</v>
          </cell>
          <cell r="D241" t="str">
            <v>XXX</v>
          </cell>
          <cell r="E241" t="str">
            <v>XXX</v>
          </cell>
          <cell r="F241" t="str">
            <v>XXX</v>
          </cell>
          <cell r="G241" t="str">
            <v>XXX</v>
          </cell>
          <cell r="H241" t="str">
            <v>XXX</v>
          </cell>
          <cell r="I241">
            <v>0</v>
          </cell>
          <cell r="J241">
            <v>0</v>
          </cell>
          <cell r="K241" t="str">
            <v>XXX</v>
          </cell>
          <cell r="L241">
            <v>2966500</v>
          </cell>
          <cell r="N241">
            <v>2966500</v>
          </cell>
          <cell r="O241">
            <v>2966500</v>
          </cell>
          <cell r="P241">
            <v>29665</v>
          </cell>
          <cell r="Q241">
            <v>118660</v>
          </cell>
          <cell r="R241">
            <v>0</v>
          </cell>
          <cell r="S241">
            <v>0</v>
          </cell>
          <cell r="T241">
            <v>29665</v>
          </cell>
          <cell r="U241">
            <v>118660</v>
          </cell>
          <cell r="V241" t="str">
            <v>SDN KELAYAN DALAM 5</v>
          </cell>
          <cell r="W241" t="str">
            <v>XXX</v>
          </cell>
          <cell r="X241" t="str">
            <v>XXX</v>
          </cell>
          <cell r="Y241" t="str">
            <v>XXX</v>
          </cell>
          <cell r="Z241" t="str">
            <v>S - 15</v>
          </cell>
          <cell r="AA241" t="str">
            <v>8747774675130012</v>
          </cell>
          <cell r="AC241">
            <v>33665</v>
          </cell>
          <cell r="AD241">
            <v>-4000</v>
          </cell>
        </row>
        <row r="242">
          <cell r="A242" t="str">
            <v>198802272022212007</v>
          </cell>
          <cell r="B242" t="str">
            <v>XXX</v>
          </cell>
          <cell r="C242" t="str">
            <v>XXX</v>
          </cell>
          <cell r="D242" t="str">
            <v>XXX</v>
          </cell>
          <cell r="E242" t="str">
            <v>XXX</v>
          </cell>
          <cell r="F242" t="str">
            <v>XXX</v>
          </cell>
          <cell r="G242" t="str">
            <v>XXX</v>
          </cell>
          <cell r="H242" t="str">
            <v>XXX</v>
          </cell>
          <cell r="I242">
            <v>0</v>
          </cell>
          <cell r="J242">
            <v>0</v>
          </cell>
          <cell r="K242" t="str">
            <v>XXX</v>
          </cell>
          <cell r="L242">
            <v>2966500</v>
          </cell>
          <cell r="N242">
            <v>2966500</v>
          </cell>
          <cell r="O242">
            <v>2966500</v>
          </cell>
          <cell r="P242">
            <v>29665</v>
          </cell>
          <cell r="Q242">
            <v>118660</v>
          </cell>
          <cell r="R242">
            <v>0</v>
          </cell>
          <cell r="S242">
            <v>0</v>
          </cell>
          <cell r="T242">
            <v>29665</v>
          </cell>
          <cell r="U242">
            <v>118660</v>
          </cell>
          <cell r="V242" t="str">
            <v>SDN KELAYAN DALAM 7</v>
          </cell>
          <cell r="W242" t="str">
            <v>XXX</v>
          </cell>
          <cell r="X242" t="str">
            <v>XXX</v>
          </cell>
          <cell r="Y242" t="str">
            <v>XXX</v>
          </cell>
          <cell r="Z242" t="str">
            <v>S - 17</v>
          </cell>
          <cell r="AA242" t="str">
            <v>5559766667300042</v>
          </cell>
          <cell r="AC242">
            <v>33665</v>
          </cell>
          <cell r="AD242">
            <v>-4000</v>
          </cell>
        </row>
        <row r="243">
          <cell r="A243" t="str">
            <v>198906042022212009</v>
          </cell>
          <cell r="B243" t="str">
            <v>XXX</v>
          </cell>
          <cell r="C243" t="str">
            <v>XXX</v>
          </cell>
          <cell r="D243" t="str">
            <v>XXX</v>
          </cell>
          <cell r="E243" t="str">
            <v>XXX</v>
          </cell>
          <cell r="F243" t="str">
            <v>XXX</v>
          </cell>
          <cell r="G243" t="str">
            <v>XXX</v>
          </cell>
          <cell r="H243" t="str">
            <v>XXX</v>
          </cell>
          <cell r="I243">
            <v>0</v>
          </cell>
          <cell r="J243">
            <v>0</v>
          </cell>
          <cell r="K243" t="str">
            <v>XXX</v>
          </cell>
          <cell r="M243">
            <v>250000</v>
          </cell>
          <cell r="N243">
            <v>250000</v>
          </cell>
          <cell r="O243">
            <v>250000</v>
          </cell>
          <cell r="P243">
            <v>2500</v>
          </cell>
          <cell r="Q243">
            <v>10000</v>
          </cell>
          <cell r="R243">
            <v>0</v>
          </cell>
          <cell r="S243">
            <v>0</v>
          </cell>
          <cell r="T243">
            <v>2500</v>
          </cell>
          <cell r="U243">
            <v>10000</v>
          </cell>
          <cell r="V243" t="str">
            <v>SDN KELAYAN DALAM 7</v>
          </cell>
          <cell r="W243" t="str">
            <v>XXX</v>
          </cell>
          <cell r="X243" t="str">
            <v>XXX</v>
          </cell>
          <cell r="Y243" t="str">
            <v>XXX</v>
          </cell>
          <cell r="Z243" t="str">
            <v>S - 17</v>
          </cell>
          <cell r="AA243" t="str">
            <v>7936767668130112</v>
          </cell>
          <cell r="AC243">
            <v>11500</v>
          </cell>
          <cell r="AD243">
            <v>-9000</v>
          </cell>
        </row>
        <row r="244">
          <cell r="A244" t="str">
            <v>199201212022212006</v>
          </cell>
          <cell r="B244" t="str">
            <v>XXX</v>
          </cell>
          <cell r="C244" t="str">
            <v>XXX</v>
          </cell>
          <cell r="D244" t="str">
            <v>XXX</v>
          </cell>
          <cell r="E244" t="str">
            <v>XXX</v>
          </cell>
          <cell r="F244" t="str">
            <v>XXX</v>
          </cell>
          <cell r="G244" t="str">
            <v>XXX</v>
          </cell>
          <cell r="H244" t="str">
            <v>XXX</v>
          </cell>
          <cell r="I244">
            <v>0</v>
          </cell>
          <cell r="J244">
            <v>0</v>
          </cell>
          <cell r="K244" t="str">
            <v>XXX</v>
          </cell>
          <cell r="M244">
            <v>250000</v>
          </cell>
          <cell r="N244">
            <v>250000</v>
          </cell>
          <cell r="O244">
            <v>250000</v>
          </cell>
          <cell r="P244">
            <v>2500</v>
          </cell>
          <cell r="Q244">
            <v>10000</v>
          </cell>
          <cell r="R244">
            <v>0</v>
          </cell>
          <cell r="S244">
            <v>0</v>
          </cell>
          <cell r="T244">
            <v>2500</v>
          </cell>
          <cell r="U244">
            <v>10000</v>
          </cell>
          <cell r="V244" t="str">
            <v>SDN KELAYAN DALAM 7</v>
          </cell>
          <cell r="W244" t="str">
            <v>XXX</v>
          </cell>
          <cell r="X244" t="str">
            <v>XXX</v>
          </cell>
          <cell r="Y244" t="str">
            <v>XXX</v>
          </cell>
          <cell r="Z244" t="str">
            <v>S - 17</v>
          </cell>
          <cell r="AA244" t="str">
            <v>1453770671130032</v>
          </cell>
          <cell r="AC244">
            <v>11500</v>
          </cell>
          <cell r="AD244">
            <v>-9000</v>
          </cell>
        </row>
        <row r="245">
          <cell r="A245" t="str">
            <v>199304152022212014</v>
          </cell>
          <cell r="B245" t="str">
            <v>XXX</v>
          </cell>
          <cell r="C245" t="str">
            <v>XXX</v>
          </cell>
          <cell r="D245" t="str">
            <v>XXX</v>
          </cell>
          <cell r="E245" t="str">
            <v>XXX</v>
          </cell>
          <cell r="F245" t="str">
            <v>XXX</v>
          </cell>
          <cell r="G245" t="str">
            <v>XXX</v>
          </cell>
          <cell r="H245" t="str">
            <v>XXX</v>
          </cell>
          <cell r="I245">
            <v>0</v>
          </cell>
          <cell r="J245">
            <v>0</v>
          </cell>
          <cell r="K245" t="str">
            <v>XXX</v>
          </cell>
          <cell r="M245">
            <v>250000</v>
          </cell>
          <cell r="N245">
            <v>250000</v>
          </cell>
          <cell r="O245">
            <v>250000</v>
          </cell>
          <cell r="P245">
            <v>2500</v>
          </cell>
          <cell r="Q245">
            <v>10000</v>
          </cell>
          <cell r="R245">
            <v>0</v>
          </cell>
          <cell r="S245">
            <v>0</v>
          </cell>
          <cell r="T245">
            <v>2500</v>
          </cell>
          <cell r="U245">
            <v>10000</v>
          </cell>
          <cell r="V245" t="str">
            <v>SDN KELAYAN DALAM 7</v>
          </cell>
          <cell r="W245" t="str">
            <v>XXX</v>
          </cell>
          <cell r="X245" t="str">
            <v>XXX</v>
          </cell>
          <cell r="Y245" t="str">
            <v>XXX</v>
          </cell>
          <cell r="Z245" t="str">
            <v>S - 17</v>
          </cell>
          <cell r="AA245" t="str">
            <v>4747771672130012</v>
          </cell>
          <cell r="AC245">
            <v>11500</v>
          </cell>
          <cell r="AD245">
            <v>-9000</v>
          </cell>
        </row>
        <row r="246">
          <cell r="A246" t="str">
            <v>199009022022212010</v>
          </cell>
          <cell r="B246" t="str">
            <v>XXX</v>
          </cell>
          <cell r="C246" t="str">
            <v>XXX</v>
          </cell>
          <cell r="D246" t="str">
            <v>XXX</v>
          </cell>
          <cell r="E246" t="str">
            <v>XXX</v>
          </cell>
          <cell r="F246" t="str">
            <v>XXX</v>
          </cell>
          <cell r="G246" t="str">
            <v>XXX</v>
          </cell>
          <cell r="H246" t="str">
            <v>XXX</v>
          </cell>
          <cell r="I246">
            <v>0</v>
          </cell>
          <cell r="J246">
            <v>0</v>
          </cell>
          <cell r="K246" t="str">
            <v>XXX</v>
          </cell>
          <cell r="M246">
            <v>250000</v>
          </cell>
          <cell r="N246">
            <v>250000</v>
          </cell>
          <cell r="O246">
            <v>250000</v>
          </cell>
          <cell r="P246">
            <v>2500</v>
          </cell>
          <cell r="Q246">
            <v>10000</v>
          </cell>
          <cell r="R246">
            <v>0</v>
          </cell>
          <cell r="S246">
            <v>0</v>
          </cell>
          <cell r="T246">
            <v>2500</v>
          </cell>
          <cell r="U246">
            <v>10000</v>
          </cell>
          <cell r="V246" t="str">
            <v>SDN KELAYAN SELATAN 1</v>
          </cell>
          <cell r="W246" t="str">
            <v>XXX</v>
          </cell>
          <cell r="X246" t="str">
            <v>XXX</v>
          </cell>
          <cell r="Y246" t="str">
            <v>XXX</v>
          </cell>
          <cell r="Z246" t="str">
            <v>S - 18</v>
          </cell>
          <cell r="AA246" t="str">
            <v>3234768669130083</v>
          </cell>
          <cell r="AC246">
            <v>11500</v>
          </cell>
          <cell r="AD246">
            <v>-9000</v>
          </cell>
        </row>
        <row r="247">
          <cell r="A247" t="str">
            <v>199111022022212003</v>
          </cell>
          <cell r="B247" t="str">
            <v>XXX</v>
          </cell>
          <cell r="C247" t="str">
            <v>XXX</v>
          </cell>
          <cell r="D247" t="str">
            <v>XXX</v>
          </cell>
          <cell r="E247" t="str">
            <v>XXX</v>
          </cell>
          <cell r="F247" t="str">
            <v>XXX</v>
          </cell>
          <cell r="G247" t="str">
            <v>XXX</v>
          </cell>
          <cell r="H247" t="str">
            <v>XXX</v>
          </cell>
          <cell r="I247">
            <v>0</v>
          </cell>
          <cell r="J247">
            <v>0</v>
          </cell>
          <cell r="K247" t="str">
            <v>XXX</v>
          </cell>
          <cell r="M247">
            <v>250000</v>
          </cell>
          <cell r="N247">
            <v>250000</v>
          </cell>
          <cell r="O247">
            <v>250000</v>
          </cell>
          <cell r="P247">
            <v>2500</v>
          </cell>
          <cell r="Q247">
            <v>10000</v>
          </cell>
          <cell r="R247">
            <v>0</v>
          </cell>
          <cell r="S247">
            <v>0</v>
          </cell>
          <cell r="T247">
            <v>2500</v>
          </cell>
          <cell r="U247">
            <v>10000</v>
          </cell>
          <cell r="V247" t="str">
            <v>SDN KELAYAN SELATAN 1</v>
          </cell>
          <cell r="W247" t="str">
            <v>XXX</v>
          </cell>
          <cell r="X247" t="str">
            <v>XXX</v>
          </cell>
          <cell r="Y247" t="str">
            <v>XXX</v>
          </cell>
          <cell r="Z247" t="str">
            <v>S - 18</v>
          </cell>
          <cell r="AA247" t="str">
            <v>1434769670130063</v>
          </cell>
          <cell r="AC247">
            <v>11500</v>
          </cell>
          <cell r="AD247">
            <v>-9000</v>
          </cell>
        </row>
        <row r="248">
          <cell r="A248" t="str">
            <v>199603082022212004</v>
          </cell>
          <cell r="B248" t="str">
            <v>XXX</v>
          </cell>
          <cell r="C248" t="str">
            <v>XXX</v>
          </cell>
          <cell r="D248" t="str">
            <v>XXX</v>
          </cell>
          <cell r="E248" t="str">
            <v>XXX</v>
          </cell>
          <cell r="F248" t="str">
            <v>XXX</v>
          </cell>
          <cell r="G248" t="str">
            <v>XXX</v>
          </cell>
          <cell r="H248" t="str">
            <v>XXX</v>
          </cell>
          <cell r="I248">
            <v>0</v>
          </cell>
          <cell r="J248">
            <v>0</v>
          </cell>
          <cell r="K248" t="str">
            <v>XXX</v>
          </cell>
          <cell r="M248">
            <v>250000</v>
          </cell>
          <cell r="N248">
            <v>250000</v>
          </cell>
          <cell r="O248">
            <v>250000</v>
          </cell>
          <cell r="P248">
            <v>2500</v>
          </cell>
          <cell r="Q248">
            <v>10000</v>
          </cell>
          <cell r="R248">
            <v>0</v>
          </cell>
          <cell r="S248">
            <v>0</v>
          </cell>
          <cell r="T248">
            <v>2500</v>
          </cell>
          <cell r="U248">
            <v>10000</v>
          </cell>
          <cell r="V248" t="str">
            <v>SDN KELAYAN SELATAN 1</v>
          </cell>
          <cell r="W248" t="str">
            <v>XXX</v>
          </cell>
          <cell r="X248" t="str">
            <v>XXX</v>
          </cell>
          <cell r="Y248" t="str">
            <v>XXX</v>
          </cell>
          <cell r="Z248" t="str">
            <v>S - 18</v>
          </cell>
          <cell r="AA248" t="str">
            <v>3640774675230092</v>
          </cell>
          <cell r="AC248">
            <v>11500</v>
          </cell>
          <cell r="AD248">
            <v>-9000</v>
          </cell>
        </row>
        <row r="249">
          <cell r="A249" t="str">
            <v>198711302022212007</v>
          </cell>
          <cell r="B249" t="str">
            <v>XXX</v>
          </cell>
          <cell r="C249" t="str">
            <v>XXX</v>
          </cell>
          <cell r="D249" t="str">
            <v>XXX</v>
          </cell>
          <cell r="E249" t="str">
            <v>XXX</v>
          </cell>
          <cell r="F249" t="str">
            <v>XXX</v>
          </cell>
          <cell r="G249" t="str">
            <v>XXX</v>
          </cell>
          <cell r="H249" t="str">
            <v>XXX</v>
          </cell>
          <cell r="I249">
            <v>0</v>
          </cell>
          <cell r="J249">
            <v>0</v>
          </cell>
          <cell r="K249" t="str">
            <v>XXX</v>
          </cell>
          <cell r="M249">
            <v>250000</v>
          </cell>
          <cell r="N249">
            <v>250000</v>
          </cell>
          <cell r="O249">
            <v>250000</v>
          </cell>
          <cell r="P249">
            <v>2500</v>
          </cell>
          <cell r="Q249">
            <v>10000</v>
          </cell>
          <cell r="R249">
            <v>0</v>
          </cell>
          <cell r="S249">
            <v>0</v>
          </cell>
          <cell r="T249">
            <v>2500</v>
          </cell>
          <cell r="U249">
            <v>10000</v>
          </cell>
          <cell r="V249" t="str">
            <v>SDN KELAYAN SELATAN 2</v>
          </cell>
          <cell r="W249" t="str">
            <v>XXX</v>
          </cell>
          <cell r="X249" t="str">
            <v>XXX</v>
          </cell>
          <cell r="Y249" t="str">
            <v>XXX</v>
          </cell>
          <cell r="Z249" t="str">
            <v>S - 19</v>
          </cell>
          <cell r="AA249" t="str">
            <v>6462765667130133</v>
          </cell>
          <cell r="AC249">
            <v>11500</v>
          </cell>
          <cell r="AD249">
            <v>-9000</v>
          </cell>
        </row>
        <row r="250">
          <cell r="A250" t="str">
            <v>199111082022212012</v>
          </cell>
          <cell r="B250" t="str">
            <v>XXX</v>
          </cell>
          <cell r="C250" t="str">
            <v>XXX</v>
          </cell>
          <cell r="D250" t="str">
            <v>XXX</v>
          </cell>
          <cell r="E250" t="str">
            <v>XXX</v>
          </cell>
          <cell r="F250" t="str">
            <v>XXX</v>
          </cell>
          <cell r="G250" t="str">
            <v>XXX</v>
          </cell>
          <cell r="H250" t="str">
            <v>XXX</v>
          </cell>
          <cell r="I250">
            <v>0</v>
          </cell>
          <cell r="J250">
            <v>0</v>
          </cell>
          <cell r="K250" t="str">
            <v>XXX</v>
          </cell>
          <cell r="M250">
            <v>250000</v>
          </cell>
          <cell r="N250">
            <v>250000</v>
          </cell>
          <cell r="O250">
            <v>250000</v>
          </cell>
          <cell r="P250">
            <v>2500</v>
          </cell>
          <cell r="Q250">
            <v>10000</v>
          </cell>
          <cell r="R250">
            <v>0</v>
          </cell>
          <cell r="S250">
            <v>0</v>
          </cell>
          <cell r="T250">
            <v>2500</v>
          </cell>
          <cell r="U250">
            <v>10000</v>
          </cell>
          <cell r="V250" t="str">
            <v>SDN KELAYAN SELATAN 2</v>
          </cell>
          <cell r="W250" t="str">
            <v>XXX</v>
          </cell>
          <cell r="X250" t="str">
            <v>XXX</v>
          </cell>
          <cell r="Y250" t="str">
            <v>XXX</v>
          </cell>
          <cell r="Z250" t="str">
            <v>S - 19</v>
          </cell>
          <cell r="AA250" t="str">
            <v>0143769671130083</v>
          </cell>
          <cell r="AC250">
            <v>11500</v>
          </cell>
          <cell r="AD250">
            <v>-9000</v>
          </cell>
        </row>
        <row r="251">
          <cell r="A251" t="str">
            <v>199512182022212004</v>
          </cell>
          <cell r="B251" t="str">
            <v>XXX</v>
          </cell>
          <cell r="C251" t="str">
            <v>XXX</v>
          </cell>
          <cell r="D251" t="str">
            <v>XXX</v>
          </cell>
          <cell r="E251" t="str">
            <v>XXX</v>
          </cell>
          <cell r="F251" t="str">
            <v>XXX</v>
          </cell>
          <cell r="G251" t="str">
            <v>XXX</v>
          </cell>
          <cell r="H251" t="str">
            <v>XXX</v>
          </cell>
          <cell r="I251">
            <v>0</v>
          </cell>
          <cell r="J251">
            <v>0</v>
          </cell>
          <cell r="K251" t="str">
            <v>XXX</v>
          </cell>
          <cell r="M251">
            <v>250000</v>
          </cell>
          <cell r="N251">
            <v>250000</v>
          </cell>
          <cell r="O251">
            <v>250000</v>
          </cell>
          <cell r="P251">
            <v>2500</v>
          </cell>
          <cell r="Q251">
            <v>10000</v>
          </cell>
          <cell r="R251">
            <v>0</v>
          </cell>
          <cell r="S251">
            <v>0</v>
          </cell>
          <cell r="T251">
            <v>2500</v>
          </cell>
          <cell r="U251">
            <v>10000</v>
          </cell>
          <cell r="V251" t="str">
            <v>SDN KELAYAN SELATAN 2</v>
          </cell>
          <cell r="W251" t="str">
            <v>XXX</v>
          </cell>
          <cell r="X251" t="str">
            <v>XXX</v>
          </cell>
          <cell r="Y251" t="str">
            <v>XXX</v>
          </cell>
          <cell r="Z251" t="str">
            <v>S - 19</v>
          </cell>
          <cell r="AA251" t="str">
            <v>7550773674130033</v>
          </cell>
          <cell r="AC251">
            <v>11500</v>
          </cell>
          <cell r="AD251">
            <v>-9000</v>
          </cell>
        </row>
        <row r="252">
          <cell r="A252" t="str">
            <v>196906132022212004</v>
          </cell>
          <cell r="B252" t="str">
            <v>XXX</v>
          </cell>
          <cell r="C252" t="str">
            <v>XXX</v>
          </cell>
          <cell r="D252" t="str">
            <v>XXX</v>
          </cell>
          <cell r="E252" t="str">
            <v>XXX</v>
          </cell>
          <cell r="F252" t="str">
            <v>XXX</v>
          </cell>
          <cell r="G252" t="str">
            <v>XXX</v>
          </cell>
          <cell r="H252" t="str">
            <v>XXX</v>
          </cell>
          <cell r="I252">
            <v>0</v>
          </cell>
          <cell r="J252">
            <v>0</v>
          </cell>
          <cell r="K252" t="str">
            <v>XXX</v>
          </cell>
          <cell r="M252">
            <v>250000</v>
          </cell>
          <cell r="N252">
            <v>250000</v>
          </cell>
          <cell r="O252">
            <v>250000</v>
          </cell>
          <cell r="P252">
            <v>2500</v>
          </cell>
          <cell r="Q252">
            <v>10000</v>
          </cell>
          <cell r="R252">
            <v>0</v>
          </cell>
          <cell r="S252">
            <v>0</v>
          </cell>
          <cell r="T252">
            <v>2500</v>
          </cell>
          <cell r="U252">
            <v>10000</v>
          </cell>
          <cell r="V252" t="str">
            <v>SDN KELAYAN SELATAN 3</v>
          </cell>
          <cell r="W252" t="str">
            <v>XXX</v>
          </cell>
          <cell r="X252" t="str">
            <v>XXX</v>
          </cell>
          <cell r="Y252" t="str">
            <v>XXX</v>
          </cell>
          <cell r="Z252" t="str">
            <v>S - 20</v>
          </cell>
          <cell r="AA252" t="str">
            <v>2945747650300052</v>
          </cell>
          <cell r="AC252">
            <v>11500</v>
          </cell>
          <cell r="AD252">
            <v>-9000</v>
          </cell>
        </row>
        <row r="253">
          <cell r="A253" t="str">
            <v>198903262022212008</v>
          </cell>
          <cell r="B253" t="str">
            <v>XXX</v>
          </cell>
          <cell r="C253" t="str">
            <v>XXX</v>
          </cell>
          <cell r="D253" t="str">
            <v>XXX</v>
          </cell>
          <cell r="E253" t="str">
            <v>XXX</v>
          </cell>
          <cell r="F253" t="str">
            <v>XXX</v>
          </cell>
          <cell r="G253" t="str">
            <v>XXX</v>
          </cell>
          <cell r="H253" t="str">
            <v>XXX</v>
          </cell>
          <cell r="I253">
            <v>0</v>
          </cell>
          <cell r="J253">
            <v>0</v>
          </cell>
          <cell r="K253" t="str">
            <v>XXX</v>
          </cell>
          <cell r="M253">
            <v>250000</v>
          </cell>
          <cell r="N253">
            <v>250000</v>
          </cell>
          <cell r="O253">
            <v>250000</v>
          </cell>
          <cell r="P253">
            <v>2500</v>
          </cell>
          <cell r="Q253">
            <v>10000</v>
          </cell>
          <cell r="R253">
            <v>0</v>
          </cell>
          <cell r="S253">
            <v>0</v>
          </cell>
          <cell r="T253">
            <v>2500</v>
          </cell>
          <cell r="U253">
            <v>10000</v>
          </cell>
          <cell r="V253" t="str">
            <v>SDN KELAYAN SELATAN 3</v>
          </cell>
          <cell r="W253" t="str">
            <v>XXX</v>
          </cell>
          <cell r="X253" t="str">
            <v>XXX</v>
          </cell>
          <cell r="Y253" t="str">
            <v>XXX</v>
          </cell>
          <cell r="Z253" t="str">
            <v>S - 20</v>
          </cell>
          <cell r="AA253" t="str">
            <v>7658767668130092</v>
          </cell>
          <cell r="AC253">
            <v>11500</v>
          </cell>
          <cell r="AD253">
            <v>-9000</v>
          </cell>
        </row>
        <row r="254">
          <cell r="A254" t="str">
            <v>198305202022212018</v>
          </cell>
          <cell r="B254" t="str">
            <v>XXX</v>
          </cell>
          <cell r="C254" t="str">
            <v>XXX</v>
          </cell>
          <cell r="D254" t="str">
            <v>XXX</v>
          </cell>
          <cell r="E254" t="str">
            <v>XXX</v>
          </cell>
          <cell r="F254" t="str">
            <v>XXX</v>
          </cell>
          <cell r="G254" t="str">
            <v>XXX</v>
          </cell>
          <cell r="H254" t="str">
            <v>XXX</v>
          </cell>
          <cell r="I254">
            <v>0</v>
          </cell>
          <cell r="J254">
            <v>0</v>
          </cell>
          <cell r="K254" t="str">
            <v>XXX</v>
          </cell>
          <cell r="M254">
            <v>250000</v>
          </cell>
          <cell r="N254">
            <v>250000</v>
          </cell>
          <cell r="O254">
            <v>250000</v>
          </cell>
          <cell r="P254">
            <v>2500</v>
          </cell>
          <cell r="Q254">
            <v>10000</v>
          </cell>
          <cell r="R254">
            <v>0</v>
          </cell>
          <cell r="S254">
            <v>0</v>
          </cell>
          <cell r="T254">
            <v>2500</v>
          </cell>
          <cell r="U254">
            <v>10000</v>
          </cell>
          <cell r="V254" t="str">
            <v>SDN KELAYAN SELATAN 5</v>
          </cell>
          <cell r="W254" t="str">
            <v>XXX</v>
          </cell>
          <cell r="X254" t="str">
            <v>XXX</v>
          </cell>
          <cell r="Y254" t="str">
            <v>XXX</v>
          </cell>
          <cell r="Z254" t="str">
            <v>S - 22</v>
          </cell>
          <cell r="AA254" t="str">
            <v>6852761663300052</v>
          </cell>
          <cell r="AC254">
            <v>11500</v>
          </cell>
          <cell r="AD254">
            <v>-9000</v>
          </cell>
        </row>
        <row r="255">
          <cell r="A255" t="str">
            <v>199010102022212012</v>
          </cell>
          <cell r="B255" t="str">
            <v>XXX</v>
          </cell>
          <cell r="C255" t="str">
            <v>XXX</v>
          </cell>
          <cell r="D255" t="str">
            <v>XXX</v>
          </cell>
          <cell r="E255" t="str">
            <v>XXX</v>
          </cell>
          <cell r="F255" t="str">
            <v>XXX</v>
          </cell>
          <cell r="G255" t="str">
            <v>XXX</v>
          </cell>
          <cell r="H255" t="str">
            <v>XXX</v>
          </cell>
          <cell r="I255">
            <v>0</v>
          </cell>
          <cell r="J255">
            <v>0</v>
          </cell>
          <cell r="K255" t="str">
            <v>XXX</v>
          </cell>
          <cell r="M255">
            <v>250000</v>
          </cell>
          <cell r="N255">
            <v>250000</v>
          </cell>
          <cell r="O255">
            <v>250000</v>
          </cell>
          <cell r="P255">
            <v>2500</v>
          </cell>
          <cell r="Q255">
            <v>10000</v>
          </cell>
          <cell r="R255">
            <v>0</v>
          </cell>
          <cell r="S255">
            <v>0</v>
          </cell>
          <cell r="T255">
            <v>2500</v>
          </cell>
          <cell r="U255">
            <v>10000</v>
          </cell>
          <cell r="V255" t="str">
            <v>SDN KELAYAN SELATAN 5</v>
          </cell>
          <cell r="W255" t="str">
            <v>XXX</v>
          </cell>
          <cell r="X255" t="str">
            <v>XXX</v>
          </cell>
          <cell r="Y255" t="str">
            <v>XXX</v>
          </cell>
          <cell r="Z255" t="str">
            <v>S - 22</v>
          </cell>
          <cell r="AA255" t="str">
            <v>0342768669130163</v>
          </cell>
          <cell r="AC255">
            <v>11500</v>
          </cell>
          <cell r="AD255">
            <v>-9000</v>
          </cell>
        </row>
        <row r="256">
          <cell r="A256" t="str">
            <v>199504132022211002</v>
          </cell>
          <cell r="B256" t="str">
            <v>XXX</v>
          </cell>
          <cell r="C256" t="str">
            <v>XXX</v>
          </cell>
          <cell r="D256" t="str">
            <v>XXX</v>
          </cell>
          <cell r="E256" t="str">
            <v>XXX</v>
          </cell>
          <cell r="F256" t="str">
            <v>XXX</v>
          </cell>
          <cell r="G256" t="str">
            <v>XXX</v>
          </cell>
          <cell r="H256" t="str">
            <v>XXX</v>
          </cell>
          <cell r="I256">
            <v>0</v>
          </cell>
          <cell r="J256">
            <v>0</v>
          </cell>
          <cell r="K256" t="str">
            <v>XXX</v>
          </cell>
          <cell r="M256">
            <v>250000</v>
          </cell>
          <cell r="N256">
            <v>250000</v>
          </cell>
          <cell r="O256">
            <v>250000</v>
          </cell>
          <cell r="P256">
            <v>2500</v>
          </cell>
          <cell r="Q256">
            <v>10000</v>
          </cell>
          <cell r="R256">
            <v>0</v>
          </cell>
          <cell r="S256">
            <v>0</v>
          </cell>
          <cell r="T256">
            <v>2500</v>
          </cell>
          <cell r="U256">
            <v>10000</v>
          </cell>
          <cell r="V256" t="str">
            <v>SDN KELAYAN SELATAN 5</v>
          </cell>
          <cell r="W256" t="str">
            <v>XXX</v>
          </cell>
          <cell r="X256" t="str">
            <v>XXX</v>
          </cell>
          <cell r="Y256" t="str">
            <v>XXX</v>
          </cell>
          <cell r="Z256" t="str">
            <v>S - 22</v>
          </cell>
          <cell r="AA256" t="str">
            <v>2745773674130012</v>
          </cell>
          <cell r="AC256">
            <v>11500</v>
          </cell>
          <cell r="AD256">
            <v>-9000</v>
          </cell>
        </row>
        <row r="257">
          <cell r="A257" t="str">
            <v>199105092022212009</v>
          </cell>
          <cell r="B257" t="str">
            <v>XXX</v>
          </cell>
          <cell r="C257" t="str">
            <v>XXX</v>
          </cell>
          <cell r="D257" t="str">
            <v>XXX</v>
          </cell>
          <cell r="E257" t="str">
            <v>XXX</v>
          </cell>
          <cell r="F257" t="str">
            <v>XXX</v>
          </cell>
          <cell r="G257" t="str">
            <v>XXX</v>
          </cell>
          <cell r="H257" t="str">
            <v>XXX</v>
          </cell>
          <cell r="I257">
            <v>0</v>
          </cell>
          <cell r="J257">
            <v>0</v>
          </cell>
          <cell r="K257" t="str">
            <v>XXX</v>
          </cell>
          <cell r="L257">
            <v>2966500</v>
          </cell>
          <cell r="N257">
            <v>2966500</v>
          </cell>
          <cell r="O257">
            <v>2966500</v>
          </cell>
          <cell r="P257">
            <v>29665</v>
          </cell>
          <cell r="Q257">
            <v>118660</v>
          </cell>
          <cell r="R257">
            <v>0</v>
          </cell>
          <cell r="S257">
            <v>0</v>
          </cell>
          <cell r="T257">
            <v>29665</v>
          </cell>
          <cell r="U257">
            <v>118660</v>
          </cell>
          <cell r="V257" t="str">
            <v>SDN KELAYAN SELATAN 6</v>
          </cell>
          <cell r="W257" t="str">
            <v>XXX</v>
          </cell>
          <cell r="X257" t="str">
            <v>XXX</v>
          </cell>
          <cell r="Y257" t="str">
            <v>XXX</v>
          </cell>
          <cell r="Z257" t="str">
            <v>S - 23</v>
          </cell>
          <cell r="AA257" t="str">
            <v>2841769670130082</v>
          </cell>
          <cell r="AC257">
            <v>33665</v>
          </cell>
          <cell r="AD257">
            <v>-4000</v>
          </cell>
        </row>
        <row r="258">
          <cell r="A258" t="str">
            <v>199504242022212010</v>
          </cell>
          <cell r="B258" t="str">
            <v>XXX</v>
          </cell>
          <cell r="C258" t="str">
            <v>XXX</v>
          </cell>
          <cell r="D258" t="str">
            <v>XXX</v>
          </cell>
          <cell r="E258" t="str">
            <v>XXX</v>
          </cell>
          <cell r="F258" t="str">
            <v>XXX</v>
          </cell>
          <cell r="G258" t="str">
            <v>XXX</v>
          </cell>
          <cell r="H258" t="str">
            <v>XXX</v>
          </cell>
          <cell r="I258">
            <v>0</v>
          </cell>
          <cell r="J258">
            <v>0</v>
          </cell>
          <cell r="K258" t="str">
            <v>XXX</v>
          </cell>
          <cell r="M258">
            <v>250000</v>
          </cell>
          <cell r="N258">
            <v>250000</v>
          </cell>
          <cell r="O258">
            <v>250000</v>
          </cell>
          <cell r="P258">
            <v>2500</v>
          </cell>
          <cell r="Q258">
            <v>10000</v>
          </cell>
          <cell r="R258">
            <v>0</v>
          </cell>
          <cell r="S258">
            <v>0</v>
          </cell>
          <cell r="T258">
            <v>2500</v>
          </cell>
          <cell r="U258">
            <v>10000</v>
          </cell>
          <cell r="V258" t="str">
            <v>SDN KELAYAN SELATAN 6</v>
          </cell>
          <cell r="W258" t="str">
            <v>XXX</v>
          </cell>
          <cell r="X258" t="str">
            <v>XXX</v>
          </cell>
          <cell r="Y258" t="str">
            <v>XXX</v>
          </cell>
          <cell r="Z258" t="str">
            <v>S - 23</v>
          </cell>
          <cell r="AA258" t="str">
            <v>3756773674130012</v>
          </cell>
          <cell r="AC258">
            <v>11500</v>
          </cell>
          <cell r="AD258">
            <v>-9000</v>
          </cell>
        </row>
        <row r="259">
          <cell r="A259" t="str">
            <v>199801092022212002</v>
          </cell>
          <cell r="B259" t="str">
            <v>XXX</v>
          </cell>
          <cell r="C259" t="str">
            <v>XXX</v>
          </cell>
          <cell r="D259" t="str">
            <v>XXX</v>
          </cell>
          <cell r="E259" t="str">
            <v>XXX</v>
          </cell>
          <cell r="F259" t="str">
            <v>XXX</v>
          </cell>
          <cell r="G259" t="str">
            <v>XXX</v>
          </cell>
          <cell r="H259" t="str">
            <v>XXX</v>
          </cell>
          <cell r="I259">
            <v>0</v>
          </cell>
          <cell r="J259">
            <v>0</v>
          </cell>
          <cell r="K259" t="str">
            <v>XXX</v>
          </cell>
          <cell r="M259">
            <v>250000</v>
          </cell>
          <cell r="N259">
            <v>250000</v>
          </cell>
          <cell r="O259">
            <v>250000</v>
          </cell>
          <cell r="P259">
            <v>2500</v>
          </cell>
          <cell r="Q259">
            <v>10000</v>
          </cell>
          <cell r="R259">
            <v>0</v>
          </cell>
          <cell r="S259">
            <v>0</v>
          </cell>
          <cell r="T259">
            <v>2500</v>
          </cell>
          <cell r="U259">
            <v>10000</v>
          </cell>
          <cell r="V259" t="str">
            <v>SDN KELAYAN SELATAN 6</v>
          </cell>
          <cell r="W259" t="str">
            <v>XXX</v>
          </cell>
          <cell r="X259" t="str">
            <v>XXX</v>
          </cell>
          <cell r="Y259" t="str">
            <v>XXX</v>
          </cell>
          <cell r="Z259" t="str">
            <v>S - 23</v>
          </cell>
          <cell r="AA259" t="str">
            <v>1441776677230032</v>
          </cell>
          <cell r="AC259">
            <v>11500</v>
          </cell>
          <cell r="AD259">
            <v>-9000</v>
          </cell>
        </row>
        <row r="260">
          <cell r="A260" t="str">
            <v>198509092022211009</v>
          </cell>
          <cell r="B260" t="str">
            <v>XXX</v>
          </cell>
          <cell r="C260" t="str">
            <v>XXX</v>
          </cell>
          <cell r="D260" t="str">
            <v>XXX</v>
          </cell>
          <cell r="E260" t="str">
            <v>XXX</v>
          </cell>
          <cell r="F260" t="str">
            <v>XXX</v>
          </cell>
          <cell r="G260" t="str">
            <v>XXX</v>
          </cell>
          <cell r="H260" t="str">
            <v>XXX</v>
          </cell>
          <cell r="I260">
            <v>0</v>
          </cell>
          <cell r="J260">
            <v>0</v>
          </cell>
          <cell r="K260" t="str">
            <v>XXX</v>
          </cell>
          <cell r="M260">
            <v>250000</v>
          </cell>
          <cell r="N260">
            <v>250000</v>
          </cell>
          <cell r="O260">
            <v>250000</v>
          </cell>
          <cell r="P260">
            <v>2500</v>
          </cell>
          <cell r="Q260">
            <v>10000</v>
          </cell>
          <cell r="R260">
            <v>0</v>
          </cell>
          <cell r="S260">
            <v>0</v>
          </cell>
          <cell r="T260">
            <v>2500</v>
          </cell>
          <cell r="U260">
            <v>10000</v>
          </cell>
          <cell r="V260" t="str">
            <v>SDN KELAYAN SELATAN 8</v>
          </cell>
          <cell r="W260" t="str">
            <v>XXX</v>
          </cell>
          <cell r="X260" t="str">
            <v>XXX</v>
          </cell>
          <cell r="Y260" t="str">
            <v>XXX</v>
          </cell>
          <cell r="Z260" t="str">
            <v>S - 24</v>
          </cell>
          <cell r="AA260" t="str">
            <v>6241763667110003</v>
          </cell>
          <cell r="AC260">
            <v>11500</v>
          </cell>
          <cell r="AD260">
            <v>-9000</v>
          </cell>
        </row>
        <row r="261">
          <cell r="A261" t="str">
            <v>198701052022212008</v>
          </cell>
          <cell r="B261" t="str">
            <v>XXX</v>
          </cell>
          <cell r="C261" t="str">
            <v>XXX</v>
          </cell>
          <cell r="D261" t="str">
            <v>XXX</v>
          </cell>
          <cell r="E261" t="str">
            <v>XXX</v>
          </cell>
          <cell r="F261" t="str">
            <v>XXX</v>
          </cell>
          <cell r="G261" t="str">
            <v>XXX</v>
          </cell>
          <cell r="H261" t="str">
            <v>XXX</v>
          </cell>
          <cell r="I261">
            <v>0</v>
          </cell>
          <cell r="J261">
            <v>0</v>
          </cell>
          <cell r="K261" t="str">
            <v>XXX</v>
          </cell>
          <cell r="L261">
            <v>2966500</v>
          </cell>
          <cell r="N261">
            <v>2966500</v>
          </cell>
          <cell r="O261">
            <v>2966500</v>
          </cell>
          <cell r="P261">
            <v>29665</v>
          </cell>
          <cell r="Q261">
            <v>118660</v>
          </cell>
          <cell r="R261">
            <v>0</v>
          </cell>
          <cell r="S261">
            <v>0</v>
          </cell>
          <cell r="T261">
            <v>29665</v>
          </cell>
          <cell r="U261">
            <v>118660</v>
          </cell>
          <cell r="V261" t="str">
            <v>SDN KELAYAN SELATAN 8</v>
          </cell>
          <cell r="W261" t="str">
            <v>XXX</v>
          </cell>
          <cell r="X261" t="str">
            <v>XXX</v>
          </cell>
          <cell r="Y261" t="str">
            <v>XXX</v>
          </cell>
          <cell r="Z261" t="str">
            <v>S - 24</v>
          </cell>
          <cell r="AA261" t="str">
            <v>7437765666300032</v>
          </cell>
          <cell r="AC261">
            <v>33665</v>
          </cell>
          <cell r="AD261">
            <v>-4000</v>
          </cell>
        </row>
        <row r="262">
          <cell r="A262" t="str">
            <v>199102232022212009</v>
          </cell>
          <cell r="B262" t="str">
            <v>XXX</v>
          </cell>
          <cell r="C262" t="str">
            <v>XXX</v>
          </cell>
          <cell r="D262" t="str">
            <v>XXX</v>
          </cell>
          <cell r="E262" t="str">
            <v>XXX</v>
          </cell>
          <cell r="F262" t="str">
            <v>XXX</v>
          </cell>
          <cell r="G262" t="str">
            <v>XXX</v>
          </cell>
          <cell r="H262" t="str">
            <v>XXX</v>
          </cell>
          <cell r="I262">
            <v>0</v>
          </cell>
          <cell r="J262">
            <v>0</v>
          </cell>
          <cell r="K262" t="str">
            <v>XXX</v>
          </cell>
          <cell r="M262">
            <v>250000</v>
          </cell>
          <cell r="N262">
            <v>250000</v>
          </cell>
          <cell r="O262">
            <v>250000</v>
          </cell>
          <cell r="P262">
            <v>2500</v>
          </cell>
          <cell r="Q262">
            <v>10000</v>
          </cell>
          <cell r="R262">
            <v>0</v>
          </cell>
          <cell r="S262">
            <v>0</v>
          </cell>
          <cell r="T262">
            <v>2500</v>
          </cell>
          <cell r="U262">
            <v>10000</v>
          </cell>
          <cell r="V262" t="str">
            <v>SDN KELAYAN SELATAN 8</v>
          </cell>
          <cell r="W262" t="str">
            <v>XXX</v>
          </cell>
          <cell r="X262" t="str">
            <v>XXX</v>
          </cell>
          <cell r="Y262" t="str">
            <v>XXX</v>
          </cell>
          <cell r="Z262" t="str">
            <v>S - 24</v>
          </cell>
          <cell r="AA262" t="str">
            <v>5555769670130032</v>
          </cell>
          <cell r="AC262">
            <v>11500</v>
          </cell>
          <cell r="AD262">
            <v>-9000</v>
          </cell>
        </row>
        <row r="263">
          <cell r="A263" t="str">
            <v>199412202022212005</v>
          </cell>
          <cell r="B263" t="str">
            <v>XXX</v>
          </cell>
          <cell r="C263" t="str">
            <v>XXX</v>
          </cell>
          <cell r="D263" t="str">
            <v>XXX</v>
          </cell>
          <cell r="E263" t="str">
            <v>XXX</v>
          </cell>
          <cell r="F263" t="str">
            <v>XXX</v>
          </cell>
          <cell r="G263" t="str">
            <v>XXX</v>
          </cell>
          <cell r="H263" t="str">
            <v>XXX</v>
          </cell>
          <cell r="I263">
            <v>0</v>
          </cell>
          <cell r="J263">
            <v>0</v>
          </cell>
          <cell r="K263" t="str">
            <v>XXX</v>
          </cell>
          <cell r="M263">
            <v>250000</v>
          </cell>
          <cell r="N263">
            <v>250000</v>
          </cell>
          <cell r="O263">
            <v>250000</v>
          </cell>
          <cell r="P263">
            <v>2500</v>
          </cell>
          <cell r="Q263">
            <v>10000</v>
          </cell>
          <cell r="R263">
            <v>0</v>
          </cell>
          <cell r="S263">
            <v>0</v>
          </cell>
          <cell r="T263">
            <v>2500</v>
          </cell>
          <cell r="U263">
            <v>10000</v>
          </cell>
          <cell r="V263" t="str">
            <v>SDN KELAYAN SELATAN 9</v>
          </cell>
          <cell r="W263" t="str">
            <v>XXX</v>
          </cell>
          <cell r="X263" t="str">
            <v>XXX</v>
          </cell>
          <cell r="Y263" t="str">
            <v>XXX</v>
          </cell>
          <cell r="Z263" t="str">
            <v>S - 25</v>
          </cell>
          <cell r="AA263" t="str">
            <v>9552772673130013</v>
          </cell>
          <cell r="AC263">
            <v>11500</v>
          </cell>
          <cell r="AD263">
            <v>-9000</v>
          </cell>
        </row>
        <row r="264">
          <cell r="A264" t="str">
            <v>199603262022212008</v>
          </cell>
          <cell r="B264" t="str">
            <v>XXX</v>
          </cell>
          <cell r="C264" t="str">
            <v>XXX</v>
          </cell>
          <cell r="D264" t="str">
            <v>XXX</v>
          </cell>
          <cell r="E264" t="str">
            <v>XXX</v>
          </cell>
          <cell r="F264" t="str">
            <v>XXX</v>
          </cell>
          <cell r="G264" t="str">
            <v>XXX</v>
          </cell>
          <cell r="H264" t="str">
            <v>XXX</v>
          </cell>
          <cell r="I264">
            <v>0</v>
          </cell>
          <cell r="J264">
            <v>0</v>
          </cell>
          <cell r="K264" t="str">
            <v>XXX</v>
          </cell>
          <cell r="M264">
            <v>250000</v>
          </cell>
          <cell r="N264">
            <v>250000</v>
          </cell>
          <cell r="O264">
            <v>250000</v>
          </cell>
          <cell r="P264">
            <v>2500</v>
          </cell>
          <cell r="Q264">
            <v>10000</v>
          </cell>
          <cell r="R264">
            <v>0</v>
          </cell>
          <cell r="S264">
            <v>0</v>
          </cell>
          <cell r="T264">
            <v>2500</v>
          </cell>
          <cell r="U264">
            <v>10000</v>
          </cell>
          <cell r="V264" t="str">
            <v>SDN KELAYAN SELATAN 9</v>
          </cell>
          <cell r="W264" t="str">
            <v>XXX</v>
          </cell>
          <cell r="X264" t="str">
            <v>XXX</v>
          </cell>
          <cell r="Y264" t="str">
            <v>XXX</v>
          </cell>
          <cell r="Z264" t="str">
            <v>S - 25</v>
          </cell>
          <cell r="AA264" t="str">
            <v>4658774675230062</v>
          </cell>
          <cell r="AC264">
            <v>11500</v>
          </cell>
          <cell r="AD264">
            <v>-9000</v>
          </cell>
        </row>
        <row r="265">
          <cell r="A265" t="str">
            <v>199711122022212002</v>
          </cell>
          <cell r="B265" t="str">
            <v>XXX</v>
          </cell>
          <cell r="C265" t="str">
            <v>XXX</v>
          </cell>
          <cell r="D265" t="str">
            <v>XXX</v>
          </cell>
          <cell r="E265" t="str">
            <v>XXX</v>
          </cell>
          <cell r="F265" t="str">
            <v>XXX</v>
          </cell>
          <cell r="G265" t="str">
            <v>XXX</v>
          </cell>
          <cell r="H265" t="str">
            <v>XXX</v>
          </cell>
          <cell r="I265">
            <v>0</v>
          </cell>
          <cell r="J265">
            <v>0</v>
          </cell>
          <cell r="K265" t="str">
            <v>XXX</v>
          </cell>
          <cell r="M265">
            <v>250000</v>
          </cell>
          <cell r="N265">
            <v>250000</v>
          </cell>
          <cell r="O265">
            <v>250000</v>
          </cell>
          <cell r="P265">
            <v>2500</v>
          </cell>
          <cell r="Q265">
            <v>10000</v>
          </cell>
          <cell r="R265">
            <v>0</v>
          </cell>
          <cell r="S265">
            <v>0</v>
          </cell>
          <cell r="T265">
            <v>2500</v>
          </cell>
          <cell r="U265">
            <v>10000</v>
          </cell>
          <cell r="V265" t="str">
            <v>SDN KELAYAN SELATAN 9</v>
          </cell>
          <cell r="W265" t="str">
            <v>XXX</v>
          </cell>
          <cell r="X265" t="str">
            <v>XXX</v>
          </cell>
          <cell r="Y265" t="str">
            <v>XXX</v>
          </cell>
          <cell r="Z265" t="str">
            <v>S - 25</v>
          </cell>
          <cell r="AA265" t="str">
            <v>2444775676230043</v>
          </cell>
          <cell r="AC265">
            <v>11500</v>
          </cell>
          <cell r="AD265">
            <v>-9000</v>
          </cell>
        </row>
        <row r="266">
          <cell r="A266" t="str">
            <v>196812142022212003</v>
          </cell>
          <cell r="B266" t="str">
            <v>XXX</v>
          </cell>
          <cell r="C266" t="str">
            <v>XXX</v>
          </cell>
          <cell r="D266" t="str">
            <v>XXX</v>
          </cell>
          <cell r="E266" t="str">
            <v>XXX</v>
          </cell>
          <cell r="F266" t="str">
            <v>XXX</v>
          </cell>
          <cell r="G266" t="str">
            <v>XXX</v>
          </cell>
          <cell r="H266" t="str">
            <v>XXX</v>
          </cell>
          <cell r="I266">
            <v>0</v>
          </cell>
          <cell r="J266">
            <v>0</v>
          </cell>
          <cell r="K266" t="str">
            <v>XXX</v>
          </cell>
          <cell r="M266">
            <v>250000</v>
          </cell>
          <cell r="N266">
            <v>250000</v>
          </cell>
          <cell r="O266">
            <v>250000</v>
          </cell>
          <cell r="P266">
            <v>2500</v>
          </cell>
          <cell r="Q266">
            <v>10000</v>
          </cell>
          <cell r="R266">
            <v>0</v>
          </cell>
          <cell r="S266">
            <v>0</v>
          </cell>
          <cell r="T266">
            <v>2500</v>
          </cell>
          <cell r="U266">
            <v>10000</v>
          </cell>
          <cell r="V266" t="str">
            <v>SDN KELAYAN SELATAN 10</v>
          </cell>
          <cell r="W266" t="str">
            <v>XXX</v>
          </cell>
          <cell r="X266" t="str">
            <v>XXX</v>
          </cell>
          <cell r="Y266" t="str">
            <v>XXX</v>
          </cell>
          <cell r="Z266" t="str">
            <v>S - 26</v>
          </cell>
          <cell r="AA266" t="str">
            <v>9546746648300033</v>
          </cell>
          <cell r="AC266">
            <v>11500</v>
          </cell>
          <cell r="AD266">
            <v>-9000</v>
          </cell>
        </row>
        <row r="267">
          <cell r="A267" t="str">
            <v>197910022022212004</v>
          </cell>
          <cell r="B267" t="str">
            <v>XXX</v>
          </cell>
          <cell r="C267" t="str">
            <v>XXX</v>
          </cell>
          <cell r="D267" t="str">
            <v>XXX</v>
          </cell>
          <cell r="E267" t="str">
            <v>XXX</v>
          </cell>
          <cell r="F267" t="str">
            <v>XXX</v>
          </cell>
          <cell r="G267" t="str">
            <v>XXX</v>
          </cell>
          <cell r="H267" t="str">
            <v>XXX</v>
          </cell>
          <cell r="I267">
            <v>0</v>
          </cell>
          <cell r="J267">
            <v>0</v>
          </cell>
          <cell r="K267" t="str">
            <v>XXX</v>
          </cell>
          <cell r="M267">
            <v>250000</v>
          </cell>
          <cell r="N267">
            <v>250000</v>
          </cell>
          <cell r="O267">
            <v>250000</v>
          </cell>
          <cell r="P267">
            <v>2500</v>
          </cell>
          <cell r="Q267">
            <v>10000</v>
          </cell>
          <cell r="R267">
            <v>0</v>
          </cell>
          <cell r="S267">
            <v>0</v>
          </cell>
          <cell r="T267">
            <v>2500</v>
          </cell>
          <cell r="U267">
            <v>10000</v>
          </cell>
          <cell r="V267" t="str">
            <v>SDN KELAYAN SELATAN 10</v>
          </cell>
          <cell r="W267" t="str">
            <v>XXX</v>
          </cell>
          <cell r="X267" t="str">
            <v>XXX</v>
          </cell>
          <cell r="Y267" t="str">
            <v>XXX</v>
          </cell>
          <cell r="Z267" t="str">
            <v>S - 26</v>
          </cell>
          <cell r="AA267" t="str">
            <v>2334757659130093</v>
          </cell>
          <cell r="AC267">
            <v>11500</v>
          </cell>
          <cell r="AD267">
            <v>-9000</v>
          </cell>
        </row>
        <row r="268">
          <cell r="A268" t="str">
            <v>197911012022212007</v>
          </cell>
          <cell r="B268" t="str">
            <v>XXX</v>
          </cell>
          <cell r="C268" t="str">
            <v>XXX</v>
          </cell>
          <cell r="D268" t="str">
            <v>XXX</v>
          </cell>
          <cell r="E268" t="str">
            <v>XXX</v>
          </cell>
          <cell r="F268" t="str">
            <v>XXX</v>
          </cell>
          <cell r="G268" t="str">
            <v>XXX</v>
          </cell>
          <cell r="H268" t="str">
            <v>XXX</v>
          </cell>
          <cell r="I268">
            <v>0</v>
          </cell>
          <cell r="J268">
            <v>0</v>
          </cell>
          <cell r="K268" t="str">
            <v>XXX</v>
          </cell>
          <cell r="M268">
            <v>250000</v>
          </cell>
          <cell r="N268">
            <v>250000</v>
          </cell>
          <cell r="O268">
            <v>250000</v>
          </cell>
          <cell r="P268">
            <v>2500</v>
          </cell>
          <cell r="Q268">
            <v>10000</v>
          </cell>
          <cell r="R268">
            <v>0</v>
          </cell>
          <cell r="S268">
            <v>0</v>
          </cell>
          <cell r="T268">
            <v>2500</v>
          </cell>
          <cell r="U268">
            <v>10000</v>
          </cell>
          <cell r="V268" t="str">
            <v>SDN KELAYAN SELATAN 10</v>
          </cell>
          <cell r="W268" t="str">
            <v>XXX</v>
          </cell>
          <cell r="X268" t="str">
            <v>XXX</v>
          </cell>
          <cell r="Y268" t="str">
            <v>XXX</v>
          </cell>
          <cell r="Z268" t="str">
            <v>S - 26</v>
          </cell>
          <cell r="AA268" t="str">
            <v>7433757658130133</v>
          </cell>
          <cell r="AC268">
            <v>11500</v>
          </cell>
          <cell r="AD268">
            <v>-9000</v>
          </cell>
        </row>
        <row r="269">
          <cell r="A269" t="str">
            <v>199203152022212008</v>
          </cell>
          <cell r="B269" t="str">
            <v>XXX</v>
          </cell>
          <cell r="C269" t="str">
            <v>XXX</v>
          </cell>
          <cell r="D269" t="str">
            <v>XXX</v>
          </cell>
          <cell r="E269" t="str">
            <v>XXX</v>
          </cell>
          <cell r="F269" t="str">
            <v>XXX</v>
          </cell>
          <cell r="G269" t="str">
            <v>XXX</v>
          </cell>
          <cell r="H269" t="str">
            <v>XXX</v>
          </cell>
          <cell r="I269">
            <v>0</v>
          </cell>
          <cell r="J269">
            <v>0</v>
          </cell>
          <cell r="K269" t="str">
            <v>XXX</v>
          </cell>
          <cell r="M269">
            <v>250000</v>
          </cell>
          <cell r="N269">
            <v>250000</v>
          </cell>
          <cell r="O269">
            <v>250000</v>
          </cell>
          <cell r="P269">
            <v>2500</v>
          </cell>
          <cell r="Q269">
            <v>10000</v>
          </cell>
          <cell r="R269">
            <v>0</v>
          </cell>
          <cell r="S269">
            <v>0</v>
          </cell>
          <cell r="T269">
            <v>2500</v>
          </cell>
          <cell r="U269">
            <v>10000</v>
          </cell>
          <cell r="V269" t="str">
            <v>SDN KELAYAN SELATAN 10</v>
          </cell>
          <cell r="W269" t="str">
            <v>XXX</v>
          </cell>
          <cell r="X269" t="str">
            <v>XXX</v>
          </cell>
          <cell r="Y269" t="str">
            <v>XXX</v>
          </cell>
          <cell r="Z269" t="str">
            <v>S - 26</v>
          </cell>
          <cell r="AA269" t="str">
            <v>2647770671130042</v>
          </cell>
          <cell r="AC269">
            <v>11500</v>
          </cell>
          <cell r="AD269">
            <v>-9000</v>
          </cell>
        </row>
        <row r="270">
          <cell r="A270" t="str">
            <v>199306162022212006</v>
          </cell>
          <cell r="B270" t="str">
            <v>XXX</v>
          </cell>
          <cell r="C270" t="str">
            <v>XXX</v>
          </cell>
          <cell r="D270" t="str">
            <v>XXX</v>
          </cell>
          <cell r="E270" t="str">
            <v>XXX</v>
          </cell>
          <cell r="F270" t="str">
            <v>XXX</v>
          </cell>
          <cell r="G270" t="str">
            <v>XXX</v>
          </cell>
          <cell r="H270" t="str">
            <v>XXX</v>
          </cell>
          <cell r="I270">
            <v>0</v>
          </cell>
          <cell r="J270">
            <v>0</v>
          </cell>
          <cell r="K270" t="str">
            <v>XXX</v>
          </cell>
          <cell r="M270">
            <v>250000</v>
          </cell>
          <cell r="N270">
            <v>250000</v>
          </cell>
          <cell r="O270">
            <v>250000</v>
          </cell>
          <cell r="P270">
            <v>2500</v>
          </cell>
          <cell r="Q270">
            <v>10000</v>
          </cell>
          <cell r="R270">
            <v>0</v>
          </cell>
          <cell r="S270">
            <v>0</v>
          </cell>
          <cell r="T270">
            <v>2500</v>
          </cell>
          <cell r="U270">
            <v>10000</v>
          </cell>
          <cell r="V270" t="str">
            <v>SDN KELAYAN SELATAN 10</v>
          </cell>
          <cell r="W270" t="str">
            <v>XXX</v>
          </cell>
          <cell r="X270" t="str">
            <v>XXX</v>
          </cell>
          <cell r="Y270" t="str">
            <v>XXX</v>
          </cell>
          <cell r="Z270" t="str">
            <v>S - 26</v>
          </cell>
          <cell r="AA270" t="str">
            <v>3948771672230212</v>
          </cell>
          <cell r="AC270">
            <v>11500</v>
          </cell>
          <cell r="AD270">
            <v>-9000</v>
          </cell>
        </row>
        <row r="271">
          <cell r="A271" t="str">
            <v>199707042022212002</v>
          </cell>
          <cell r="B271" t="str">
            <v>XXX</v>
          </cell>
          <cell r="C271" t="str">
            <v>XXX</v>
          </cell>
          <cell r="D271" t="str">
            <v>XXX</v>
          </cell>
          <cell r="E271" t="str">
            <v>XXX</v>
          </cell>
          <cell r="F271" t="str">
            <v>XXX</v>
          </cell>
          <cell r="G271" t="str">
            <v>XXX</v>
          </cell>
          <cell r="H271" t="str">
            <v>XXX</v>
          </cell>
          <cell r="I271">
            <v>0</v>
          </cell>
          <cell r="J271">
            <v>0</v>
          </cell>
          <cell r="K271" t="str">
            <v>XXX</v>
          </cell>
          <cell r="M271">
            <v>250000</v>
          </cell>
          <cell r="N271">
            <v>250000</v>
          </cell>
          <cell r="O271">
            <v>250000</v>
          </cell>
          <cell r="P271">
            <v>2500</v>
          </cell>
          <cell r="Q271">
            <v>10000</v>
          </cell>
          <cell r="R271">
            <v>0</v>
          </cell>
          <cell r="S271">
            <v>0</v>
          </cell>
          <cell r="T271">
            <v>2500</v>
          </cell>
          <cell r="U271">
            <v>10000</v>
          </cell>
          <cell r="V271" t="str">
            <v>SDN KELAYAN SELATAN 10</v>
          </cell>
          <cell r="W271" t="str">
            <v>XXX</v>
          </cell>
          <cell r="X271" t="str">
            <v>XXX</v>
          </cell>
          <cell r="Y271" t="str">
            <v>XXX</v>
          </cell>
          <cell r="Z271" t="str">
            <v>S - 26</v>
          </cell>
          <cell r="AA271" t="str">
            <v>3036775676230053</v>
          </cell>
          <cell r="AC271">
            <v>11500</v>
          </cell>
          <cell r="AD271">
            <v>-9000</v>
          </cell>
        </row>
        <row r="272">
          <cell r="A272" t="str">
            <v>197310072022212005</v>
          </cell>
          <cell r="B272" t="str">
            <v>XXX</v>
          </cell>
          <cell r="C272" t="str">
            <v>XXX</v>
          </cell>
          <cell r="D272" t="str">
            <v>XXX</v>
          </cell>
          <cell r="E272" t="str">
            <v>XXX</v>
          </cell>
          <cell r="F272" t="str">
            <v>XXX</v>
          </cell>
          <cell r="G272" t="str">
            <v>XXX</v>
          </cell>
          <cell r="H272" t="str">
            <v>XXX</v>
          </cell>
          <cell r="I272">
            <v>0</v>
          </cell>
          <cell r="J272">
            <v>0</v>
          </cell>
          <cell r="K272" t="str">
            <v>XXX</v>
          </cell>
          <cell r="L272">
            <v>2966500</v>
          </cell>
          <cell r="N272">
            <v>2966500</v>
          </cell>
          <cell r="O272">
            <v>2966500</v>
          </cell>
          <cell r="P272">
            <v>29665</v>
          </cell>
          <cell r="Q272">
            <v>118660</v>
          </cell>
          <cell r="R272">
            <v>0</v>
          </cell>
          <cell r="S272">
            <v>0</v>
          </cell>
          <cell r="T272">
            <v>29665</v>
          </cell>
          <cell r="U272">
            <v>118660</v>
          </cell>
          <cell r="V272" t="str">
            <v>SDN KELAYAN TENGAH 2</v>
          </cell>
          <cell r="W272" t="str">
            <v>XXX</v>
          </cell>
          <cell r="X272" t="str">
            <v>XXX</v>
          </cell>
          <cell r="Y272" t="str">
            <v>XXX</v>
          </cell>
          <cell r="Z272" t="str">
            <v>S - 28</v>
          </cell>
          <cell r="AA272" t="str">
            <v>0339751653300033</v>
          </cell>
          <cell r="AC272">
            <v>33665</v>
          </cell>
          <cell r="AD272">
            <v>-4000</v>
          </cell>
        </row>
        <row r="273">
          <cell r="A273" t="str">
            <v>199303092022212007</v>
          </cell>
          <cell r="B273" t="str">
            <v>XXX</v>
          </cell>
          <cell r="C273" t="str">
            <v>XXX</v>
          </cell>
          <cell r="D273" t="str">
            <v>XXX</v>
          </cell>
          <cell r="E273" t="str">
            <v>XXX</v>
          </cell>
          <cell r="F273" t="str">
            <v>XXX</v>
          </cell>
          <cell r="G273" t="str">
            <v>XXX</v>
          </cell>
          <cell r="H273" t="str">
            <v>XXX</v>
          </cell>
          <cell r="I273">
            <v>0</v>
          </cell>
          <cell r="J273">
            <v>0</v>
          </cell>
          <cell r="K273" t="str">
            <v>XXX</v>
          </cell>
          <cell r="M273">
            <v>250000</v>
          </cell>
          <cell r="N273">
            <v>250000</v>
          </cell>
          <cell r="O273">
            <v>250000</v>
          </cell>
          <cell r="P273">
            <v>2500</v>
          </cell>
          <cell r="Q273">
            <v>10000</v>
          </cell>
          <cell r="R273">
            <v>0</v>
          </cell>
          <cell r="S273">
            <v>0</v>
          </cell>
          <cell r="T273">
            <v>2500</v>
          </cell>
          <cell r="U273">
            <v>10000</v>
          </cell>
          <cell r="V273" t="str">
            <v>SDN KELAYAN TENGAH 2</v>
          </cell>
          <cell r="W273" t="str">
            <v>XXX</v>
          </cell>
          <cell r="X273" t="str">
            <v>XXX</v>
          </cell>
          <cell r="Y273" t="str">
            <v>XXX</v>
          </cell>
          <cell r="Z273" t="str">
            <v>S - 28</v>
          </cell>
          <cell r="AA273" t="str">
            <v>2641770672130022</v>
          </cell>
          <cell r="AC273">
            <v>11500</v>
          </cell>
          <cell r="AD273">
            <v>-9000</v>
          </cell>
        </row>
        <row r="274">
          <cell r="A274" t="str">
            <v>199310292022211004</v>
          </cell>
          <cell r="B274" t="str">
            <v>XXX</v>
          </cell>
          <cell r="C274" t="str">
            <v>XXX</v>
          </cell>
          <cell r="D274" t="str">
            <v>XXX</v>
          </cell>
          <cell r="E274" t="str">
            <v>XXX</v>
          </cell>
          <cell r="F274" t="str">
            <v>XXX</v>
          </cell>
          <cell r="G274" t="str">
            <v>XXX</v>
          </cell>
          <cell r="H274" t="str">
            <v>XXX</v>
          </cell>
          <cell r="I274">
            <v>0</v>
          </cell>
          <cell r="J274">
            <v>0</v>
          </cell>
          <cell r="K274" t="str">
            <v>XXX</v>
          </cell>
          <cell r="M274">
            <v>250000</v>
          </cell>
          <cell r="N274">
            <v>250000</v>
          </cell>
          <cell r="O274">
            <v>250000</v>
          </cell>
          <cell r="P274">
            <v>2500</v>
          </cell>
          <cell r="Q274">
            <v>10000</v>
          </cell>
          <cell r="R274">
            <v>0</v>
          </cell>
          <cell r="S274">
            <v>0</v>
          </cell>
          <cell r="T274">
            <v>2500</v>
          </cell>
          <cell r="U274">
            <v>10000</v>
          </cell>
          <cell r="V274" t="str">
            <v>SDN KELAYAN TENGAH 2</v>
          </cell>
          <cell r="W274" t="str">
            <v>XXX</v>
          </cell>
          <cell r="X274" t="str">
            <v>XXX</v>
          </cell>
          <cell r="Y274" t="str">
            <v>XXX</v>
          </cell>
          <cell r="Z274" t="str">
            <v>S - 28</v>
          </cell>
          <cell r="AA274" t="str">
            <v>6361771672130013</v>
          </cell>
          <cell r="AC274">
            <v>11500</v>
          </cell>
          <cell r="AD274">
            <v>-9000</v>
          </cell>
        </row>
        <row r="275">
          <cell r="A275" t="str">
            <v>199711132022212002</v>
          </cell>
          <cell r="B275" t="str">
            <v>XXX</v>
          </cell>
          <cell r="C275" t="str">
            <v>XXX</v>
          </cell>
          <cell r="D275" t="str">
            <v>XXX</v>
          </cell>
          <cell r="E275" t="str">
            <v>XXX</v>
          </cell>
          <cell r="F275" t="str">
            <v>XXX</v>
          </cell>
          <cell r="G275" t="str">
            <v>XXX</v>
          </cell>
          <cell r="H275" t="str">
            <v>XXX</v>
          </cell>
          <cell r="I275">
            <v>0</v>
          </cell>
          <cell r="J275">
            <v>0</v>
          </cell>
          <cell r="K275" t="str">
            <v>XXX</v>
          </cell>
          <cell r="M275">
            <v>250000</v>
          </cell>
          <cell r="N275">
            <v>250000</v>
          </cell>
          <cell r="O275">
            <v>250000</v>
          </cell>
          <cell r="P275">
            <v>2500</v>
          </cell>
          <cell r="Q275">
            <v>10000</v>
          </cell>
          <cell r="R275">
            <v>0</v>
          </cell>
          <cell r="S275">
            <v>0</v>
          </cell>
          <cell r="T275">
            <v>2500</v>
          </cell>
          <cell r="U275">
            <v>10000</v>
          </cell>
          <cell r="V275" t="str">
            <v>SDN KELAYAN TENGAH 2</v>
          </cell>
          <cell r="W275" t="str">
            <v>XXX</v>
          </cell>
          <cell r="X275" t="str">
            <v>XXX</v>
          </cell>
          <cell r="Y275" t="str">
            <v>XXX</v>
          </cell>
          <cell r="Z275" t="str">
            <v>S - 28</v>
          </cell>
          <cell r="AA275" t="str">
            <v>3445775676230033</v>
          </cell>
          <cell r="AC275">
            <v>11500</v>
          </cell>
          <cell r="AD275">
            <v>-9000</v>
          </cell>
        </row>
        <row r="276">
          <cell r="A276" t="str">
            <v>198501012022211023</v>
          </cell>
          <cell r="B276" t="str">
            <v>XXX</v>
          </cell>
          <cell r="C276" t="str">
            <v>XXX</v>
          </cell>
          <cell r="D276" t="str">
            <v>XXX</v>
          </cell>
          <cell r="E276" t="str">
            <v>XXX</v>
          </cell>
          <cell r="F276" t="str">
            <v>XXX</v>
          </cell>
          <cell r="G276" t="str">
            <v>XXX</v>
          </cell>
          <cell r="H276" t="str">
            <v>XXX</v>
          </cell>
          <cell r="I276">
            <v>0</v>
          </cell>
          <cell r="J276">
            <v>0</v>
          </cell>
          <cell r="K276" t="str">
            <v>XXX</v>
          </cell>
          <cell r="M276">
            <v>250000</v>
          </cell>
          <cell r="N276">
            <v>250000</v>
          </cell>
          <cell r="O276">
            <v>250000</v>
          </cell>
          <cell r="P276">
            <v>2500</v>
          </cell>
          <cell r="Q276">
            <v>10000</v>
          </cell>
          <cell r="R276">
            <v>0</v>
          </cell>
          <cell r="S276">
            <v>0</v>
          </cell>
          <cell r="T276">
            <v>2500</v>
          </cell>
          <cell r="U276">
            <v>10000</v>
          </cell>
          <cell r="V276" t="str">
            <v>SDN KELAYAN TENGAH 4</v>
          </cell>
          <cell r="W276" t="str">
            <v>XXX</v>
          </cell>
          <cell r="X276" t="str">
            <v>XXX</v>
          </cell>
          <cell r="Y276" t="str">
            <v>XXX</v>
          </cell>
          <cell r="Z276" t="str">
            <v>S - 30</v>
          </cell>
          <cell r="AA276" t="str">
            <v>0433763665110112</v>
          </cell>
          <cell r="AC276">
            <v>11500</v>
          </cell>
          <cell r="AD276">
            <v>-9000</v>
          </cell>
        </row>
        <row r="277">
          <cell r="A277" t="str">
            <v>198509282022212015</v>
          </cell>
          <cell r="B277" t="str">
            <v>XXX</v>
          </cell>
          <cell r="C277" t="str">
            <v>XXX</v>
          </cell>
          <cell r="D277" t="str">
            <v>XXX</v>
          </cell>
          <cell r="E277" t="str">
            <v>XXX</v>
          </cell>
          <cell r="F277" t="str">
            <v>XXX</v>
          </cell>
          <cell r="G277" t="str">
            <v>XXX</v>
          </cell>
          <cell r="H277" t="str">
            <v>XXX</v>
          </cell>
          <cell r="I277">
            <v>0</v>
          </cell>
          <cell r="J277">
            <v>0</v>
          </cell>
          <cell r="K277" t="str">
            <v>XXX</v>
          </cell>
          <cell r="M277">
            <v>250000</v>
          </cell>
          <cell r="N277">
            <v>250000</v>
          </cell>
          <cell r="O277">
            <v>250000</v>
          </cell>
          <cell r="P277">
            <v>2500</v>
          </cell>
          <cell r="Q277">
            <v>10000</v>
          </cell>
          <cell r="R277">
            <v>0</v>
          </cell>
          <cell r="S277">
            <v>0</v>
          </cell>
          <cell r="T277">
            <v>2500</v>
          </cell>
          <cell r="U277">
            <v>10000</v>
          </cell>
          <cell r="V277" t="str">
            <v>SDN KELAYAN TENGAH 4</v>
          </cell>
          <cell r="W277" t="str">
            <v>XXX</v>
          </cell>
          <cell r="X277" t="str">
            <v>XXX</v>
          </cell>
          <cell r="Y277" t="str">
            <v>XXX</v>
          </cell>
          <cell r="Z277" t="str">
            <v>S - 30</v>
          </cell>
          <cell r="AA277" t="str">
            <v>9260763666130123</v>
          </cell>
          <cell r="AC277">
            <v>11500</v>
          </cell>
          <cell r="AD277">
            <v>-9000</v>
          </cell>
        </row>
        <row r="278">
          <cell r="A278" t="str">
            <v>199504092022212007</v>
          </cell>
          <cell r="B278" t="str">
            <v>XXX</v>
          </cell>
          <cell r="C278" t="str">
            <v>XXX</v>
          </cell>
          <cell r="D278" t="str">
            <v>XXX</v>
          </cell>
          <cell r="E278" t="str">
            <v>XXX</v>
          </cell>
          <cell r="F278" t="str">
            <v>XXX</v>
          </cell>
          <cell r="G278" t="str">
            <v>XXX</v>
          </cell>
          <cell r="H278" t="str">
            <v>XXX</v>
          </cell>
          <cell r="I278">
            <v>0</v>
          </cell>
          <cell r="J278">
            <v>0</v>
          </cell>
          <cell r="K278" t="str">
            <v>XXX</v>
          </cell>
          <cell r="M278">
            <v>250000</v>
          </cell>
          <cell r="N278">
            <v>250000</v>
          </cell>
          <cell r="O278">
            <v>250000</v>
          </cell>
          <cell r="P278">
            <v>2500</v>
          </cell>
          <cell r="Q278">
            <v>10000</v>
          </cell>
          <cell r="R278">
            <v>0</v>
          </cell>
          <cell r="S278">
            <v>0</v>
          </cell>
          <cell r="T278">
            <v>2500</v>
          </cell>
          <cell r="U278">
            <v>10000</v>
          </cell>
          <cell r="V278" t="str">
            <v>SDN KELAYAN TENGAH 4</v>
          </cell>
          <cell r="W278" t="str">
            <v>XXX</v>
          </cell>
          <cell r="X278" t="str">
            <v>XXX</v>
          </cell>
          <cell r="Y278" t="str">
            <v>XXX</v>
          </cell>
          <cell r="Z278" t="str">
            <v>S - 30</v>
          </cell>
          <cell r="AA278" t="str">
            <v>6741773674130032</v>
          </cell>
          <cell r="AC278">
            <v>11500</v>
          </cell>
          <cell r="AD278">
            <v>-9000</v>
          </cell>
        </row>
        <row r="279">
          <cell r="A279" t="str">
            <v>199709292022212004</v>
          </cell>
          <cell r="B279" t="str">
            <v>XXX</v>
          </cell>
          <cell r="C279" t="str">
            <v>XXX</v>
          </cell>
          <cell r="D279" t="str">
            <v>XXX</v>
          </cell>
          <cell r="E279" t="str">
            <v>XXX</v>
          </cell>
          <cell r="F279" t="str">
            <v>XXX</v>
          </cell>
          <cell r="G279" t="str">
            <v>XXX</v>
          </cell>
          <cell r="H279" t="str">
            <v>XXX</v>
          </cell>
          <cell r="I279">
            <v>0</v>
          </cell>
          <cell r="J279">
            <v>0</v>
          </cell>
          <cell r="K279" t="str">
            <v>XXX</v>
          </cell>
          <cell r="M279">
            <v>250000</v>
          </cell>
          <cell r="N279">
            <v>250000</v>
          </cell>
          <cell r="O279">
            <v>250000</v>
          </cell>
          <cell r="P279">
            <v>2500</v>
          </cell>
          <cell r="Q279">
            <v>10000</v>
          </cell>
          <cell r="R279">
            <v>0</v>
          </cell>
          <cell r="S279">
            <v>0</v>
          </cell>
          <cell r="T279">
            <v>2500</v>
          </cell>
          <cell r="U279">
            <v>10000</v>
          </cell>
          <cell r="V279" t="str">
            <v>SDN KELAYAN TENGAH 4</v>
          </cell>
          <cell r="W279" t="str">
            <v>XXX</v>
          </cell>
          <cell r="X279" t="str">
            <v>XXX</v>
          </cell>
          <cell r="Y279" t="str">
            <v>XXX</v>
          </cell>
          <cell r="Z279" t="str">
            <v>S - 30</v>
          </cell>
          <cell r="AA279" t="str">
            <v>7261775676230033</v>
          </cell>
          <cell r="AC279">
            <v>4680</v>
          </cell>
          <cell r="AD279">
            <v>-2180</v>
          </cell>
        </row>
        <row r="280">
          <cell r="A280" t="str">
            <v>198604152022212032</v>
          </cell>
          <cell r="B280" t="str">
            <v>XXX</v>
          </cell>
          <cell r="C280" t="str">
            <v>XXX</v>
          </cell>
          <cell r="D280" t="str">
            <v>XXX</v>
          </cell>
          <cell r="E280" t="str">
            <v>XXX</v>
          </cell>
          <cell r="F280" t="str">
            <v>XXX</v>
          </cell>
          <cell r="G280" t="str">
            <v>XXX</v>
          </cell>
          <cell r="H280" t="str">
            <v>XXX</v>
          </cell>
          <cell r="I280">
            <v>0</v>
          </cell>
          <cell r="J280">
            <v>0</v>
          </cell>
          <cell r="K280" t="str">
            <v>XXX</v>
          </cell>
          <cell r="M280">
            <v>250000</v>
          </cell>
          <cell r="N280">
            <v>250000</v>
          </cell>
          <cell r="O280">
            <v>250000</v>
          </cell>
          <cell r="P280">
            <v>2500</v>
          </cell>
          <cell r="Q280">
            <v>10000</v>
          </cell>
          <cell r="R280">
            <v>0</v>
          </cell>
          <cell r="S280">
            <v>0</v>
          </cell>
          <cell r="T280">
            <v>2500</v>
          </cell>
          <cell r="U280">
            <v>10000</v>
          </cell>
          <cell r="V280" t="str">
            <v>SDN KELAYAN TIMUR 2</v>
          </cell>
          <cell r="W280" t="str">
            <v>XXX</v>
          </cell>
          <cell r="X280" t="str">
            <v>XXX</v>
          </cell>
          <cell r="Y280" t="str">
            <v>XXX</v>
          </cell>
          <cell r="Z280" t="str">
            <v>S - 32</v>
          </cell>
          <cell r="AA280" t="str">
            <v>0747764665131442</v>
          </cell>
          <cell r="AC280">
            <v>11500</v>
          </cell>
          <cell r="AD280">
            <v>-9000</v>
          </cell>
        </row>
        <row r="281">
          <cell r="A281" t="str">
            <v>198808102022212008</v>
          </cell>
          <cell r="B281" t="str">
            <v>XXX</v>
          </cell>
          <cell r="C281" t="str">
            <v>XXX</v>
          </cell>
          <cell r="D281" t="str">
            <v>XXX</v>
          </cell>
          <cell r="E281" t="str">
            <v>XXX</v>
          </cell>
          <cell r="F281" t="str">
            <v>XXX</v>
          </cell>
          <cell r="G281" t="str">
            <v>XXX</v>
          </cell>
          <cell r="H281" t="str">
            <v>XXX</v>
          </cell>
          <cell r="I281">
            <v>0</v>
          </cell>
          <cell r="J281">
            <v>0</v>
          </cell>
          <cell r="K281" t="str">
            <v>XXX</v>
          </cell>
          <cell r="L281">
            <v>2966500</v>
          </cell>
          <cell r="N281">
            <v>2966500</v>
          </cell>
          <cell r="O281">
            <v>2966500</v>
          </cell>
          <cell r="P281">
            <v>29665</v>
          </cell>
          <cell r="Q281">
            <v>118660</v>
          </cell>
          <cell r="R281">
            <v>0</v>
          </cell>
          <cell r="S281">
            <v>0</v>
          </cell>
          <cell r="T281">
            <v>29665</v>
          </cell>
          <cell r="U281">
            <v>118660</v>
          </cell>
          <cell r="V281" t="str">
            <v>SDN KELAYAN TIMUR 2</v>
          </cell>
          <cell r="W281" t="str">
            <v>XXX</v>
          </cell>
          <cell r="X281" t="str">
            <v>XXX</v>
          </cell>
          <cell r="Y281" t="str">
            <v>XXX</v>
          </cell>
          <cell r="Z281" t="str">
            <v>S - 32</v>
          </cell>
          <cell r="AA281" t="str">
            <v>2142766667130153</v>
          </cell>
          <cell r="AC281">
            <v>33665</v>
          </cell>
          <cell r="AD281">
            <v>-4000</v>
          </cell>
        </row>
        <row r="282">
          <cell r="A282" t="str">
            <v>197202052022212002</v>
          </cell>
          <cell r="B282" t="str">
            <v>XXX</v>
          </cell>
          <cell r="C282" t="str">
            <v>XXX</v>
          </cell>
          <cell r="D282" t="str">
            <v>XXX</v>
          </cell>
          <cell r="E282" t="str">
            <v>XXX</v>
          </cell>
          <cell r="F282" t="str">
            <v>XXX</v>
          </cell>
          <cell r="G282" t="str">
            <v>XXX</v>
          </cell>
          <cell r="H282" t="str">
            <v>XXX</v>
          </cell>
          <cell r="I282">
            <v>0</v>
          </cell>
          <cell r="J282">
            <v>0</v>
          </cell>
          <cell r="K282" t="str">
            <v>XXX</v>
          </cell>
          <cell r="L282">
            <v>2966500</v>
          </cell>
          <cell r="N282">
            <v>2966500</v>
          </cell>
          <cell r="O282">
            <v>2966500</v>
          </cell>
          <cell r="P282">
            <v>29665</v>
          </cell>
          <cell r="Q282">
            <v>118660</v>
          </cell>
          <cell r="R282">
            <v>0</v>
          </cell>
          <cell r="S282">
            <v>0</v>
          </cell>
          <cell r="T282">
            <v>29665</v>
          </cell>
          <cell r="U282">
            <v>118660</v>
          </cell>
          <cell r="V282" t="str">
            <v>SDN KELAYAN TIMUR 3</v>
          </cell>
          <cell r="W282" t="str">
            <v>XXX</v>
          </cell>
          <cell r="X282" t="str">
            <v>XXX</v>
          </cell>
          <cell r="Y282" t="str">
            <v>XXX</v>
          </cell>
          <cell r="Z282" t="str">
            <v>S - 33</v>
          </cell>
          <cell r="AA282" t="str">
            <v>1537750652300042</v>
          </cell>
          <cell r="AC282">
            <v>33665</v>
          </cell>
          <cell r="AD282">
            <v>-4000</v>
          </cell>
        </row>
        <row r="283">
          <cell r="A283" t="str">
            <v>198201062022211009</v>
          </cell>
          <cell r="B283" t="str">
            <v>XXX</v>
          </cell>
          <cell r="C283" t="str">
            <v>XXX</v>
          </cell>
          <cell r="D283" t="str">
            <v>XXX</v>
          </cell>
          <cell r="E283" t="str">
            <v>XXX</v>
          </cell>
          <cell r="F283" t="str">
            <v>XXX</v>
          </cell>
          <cell r="G283" t="str">
            <v>XXX</v>
          </cell>
          <cell r="H283" t="str">
            <v>XXX</v>
          </cell>
          <cell r="I283">
            <v>0</v>
          </cell>
          <cell r="J283">
            <v>0</v>
          </cell>
          <cell r="K283" t="str">
            <v>XXX</v>
          </cell>
          <cell r="L283">
            <v>2966500</v>
          </cell>
          <cell r="N283">
            <v>2966500</v>
          </cell>
          <cell r="O283">
            <v>2966500</v>
          </cell>
          <cell r="P283">
            <v>29665</v>
          </cell>
          <cell r="Q283">
            <v>118660</v>
          </cell>
          <cell r="R283">
            <v>0</v>
          </cell>
          <cell r="S283">
            <v>0</v>
          </cell>
          <cell r="T283">
            <v>29665</v>
          </cell>
          <cell r="U283">
            <v>118660</v>
          </cell>
          <cell r="V283" t="str">
            <v>SDN KELAYAN TIMUR 3</v>
          </cell>
          <cell r="W283" t="str">
            <v>XXX</v>
          </cell>
          <cell r="X283" t="str">
            <v>XXX</v>
          </cell>
          <cell r="Y283" t="str">
            <v>XXX</v>
          </cell>
          <cell r="Z283" t="str">
            <v>S - 33</v>
          </cell>
          <cell r="AA283" t="str">
            <v>5438760661200032</v>
          </cell>
          <cell r="AC283">
            <v>33665</v>
          </cell>
          <cell r="AD283">
            <v>-4000</v>
          </cell>
        </row>
        <row r="284">
          <cell r="A284" t="str">
            <v>198309272022212013</v>
          </cell>
          <cell r="B284" t="str">
            <v>XXX</v>
          </cell>
          <cell r="C284" t="str">
            <v>XXX</v>
          </cell>
          <cell r="D284" t="str">
            <v>XXX</v>
          </cell>
          <cell r="E284" t="str">
            <v>XXX</v>
          </cell>
          <cell r="F284" t="str">
            <v>XXX</v>
          </cell>
          <cell r="G284" t="str">
            <v>XXX</v>
          </cell>
          <cell r="H284" t="str">
            <v>XXX</v>
          </cell>
          <cell r="I284">
            <v>0</v>
          </cell>
          <cell r="J284">
            <v>0</v>
          </cell>
          <cell r="K284" t="str">
            <v>XXX</v>
          </cell>
          <cell r="M284">
            <v>250000</v>
          </cell>
          <cell r="N284">
            <v>250000</v>
          </cell>
          <cell r="O284">
            <v>250000</v>
          </cell>
          <cell r="P284">
            <v>2500</v>
          </cell>
          <cell r="Q284">
            <v>10000</v>
          </cell>
          <cell r="R284">
            <v>0</v>
          </cell>
          <cell r="S284">
            <v>0</v>
          </cell>
          <cell r="T284">
            <v>2500</v>
          </cell>
          <cell r="U284">
            <v>10000</v>
          </cell>
          <cell r="V284" t="str">
            <v>SDN KELAYAN TIMUR 3</v>
          </cell>
          <cell r="W284" t="str">
            <v>XXX</v>
          </cell>
          <cell r="X284" t="str">
            <v>XXX</v>
          </cell>
          <cell r="Y284" t="str">
            <v>XXX</v>
          </cell>
          <cell r="Z284" t="str">
            <v>S - 33</v>
          </cell>
          <cell r="AA284" t="str">
            <v>9259761662300063</v>
          </cell>
          <cell r="AC284">
            <v>11500</v>
          </cell>
          <cell r="AD284">
            <v>-9000</v>
          </cell>
        </row>
        <row r="285">
          <cell r="A285" t="str">
            <v>198404022022211012</v>
          </cell>
          <cell r="B285" t="str">
            <v>XXX</v>
          </cell>
          <cell r="C285" t="str">
            <v>XXX</v>
          </cell>
          <cell r="D285" t="str">
            <v>XXX</v>
          </cell>
          <cell r="E285" t="str">
            <v>XXX</v>
          </cell>
          <cell r="F285" t="str">
            <v>XXX</v>
          </cell>
          <cell r="G285" t="str">
            <v>XXX</v>
          </cell>
          <cell r="H285" t="str">
            <v>XXX</v>
          </cell>
          <cell r="I285">
            <v>0</v>
          </cell>
          <cell r="J285">
            <v>0</v>
          </cell>
          <cell r="K285" t="str">
            <v>XXX</v>
          </cell>
          <cell r="L285">
            <v>2966500</v>
          </cell>
          <cell r="N285">
            <v>2966500</v>
          </cell>
          <cell r="O285">
            <v>2966500</v>
          </cell>
          <cell r="P285">
            <v>29665</v>
          </cell>
          <cell r="Q285">
            <v>118660</v>
          </cell>
          <cell r="R285">
            <v>0</v>
          </cell>
          <cell r="S285">
            <v>0</v>
          </cell>
          <cell r="T285">
            <v>29665</v>
          </cell>
          <cell r="U285">
            <v>118660</v>
          </cell>
          <cell r="V285" t="str">
            <v>SDN KELAYAN TIMUR 3</v>
          </cell>
          <cell r="W285" t="str">
            <v>XXX</v>
          </cell>
          <cell r="X285" t="str">
            <v>XXX</v>
          </cell>
          <cell r="Y285" t="str">
            <v>XXX</v>
          </cell>
          <cell r="Z285" t="str">
            <v>S - 33</v>
          </cell>
          <cell r="AA285" t="str">
            <v>5536762663200032</v>
          </cell>
          <cell r="AC285">
            <v>33665</v>
          </cell>
          <cell r="AD285">
            <v>-4000</v>
          </cell>
        </row>
        <row r="286">
          <cell r="A286" t="str">
            <v>198604082022211008</v>
          </cell>
          <cell r="B286" t="str">
            <v>XXX</v>
          </cell>
          <cell r="C286" t="str">
            <v>XXX</v>
          </cell>
          <cell r="D286" t="str">
            <v>XXX</v>
          </cell>
          <cell r="E286" t="str">
            <v>XXX</v>
          </cell>
          <cell r="F286" t="str">
            <v>XXX</v>
          </cell>
          <cell r="G286" t="str">
            <v>XXX</v>
          </cell>
          <cell r="H286" t="str">
            <v>XXX</v>
          </cell>
          <cell r="I286">
            <v>0</v>
          </cell>
          <cell r="J286">
            <v>0</v>
          </cell>
          <cell r="K286" t="str">
            <v>XXX</v>
          </cell>
          <cell r="M286">
            <v>250000</v>
          </cell>
          <cell r="N286">
            <v>250000</v>
          </cell>
          <cell r="O286">
            <v>250000</v>
          </cell>
          <cell r="P286">
            <v>2500</v>
          </cell>
          <cell r="Q286">
            <v>10000</v>
          </cell>
          <cell r="R286">
            <v>0</v>
          </cell>
          <cell r="S286">
            <v>0</v>
          </cell>
          <cell r="T286">
            <v>2500</v>
          </cell>
          <cell r="U286">
            <v>10000</v>
          </cell>
          <cell r="V286" t="str">
            <v>SDN KELAYAN TIMUR 3</v>
          </cell>
          <cell r="W286" t="str">
            <v>XXX</v>
          </cell>
          <cell r="X286" t="str">
            <v>XXX</v>
          </cell>
          <cell r="Y286" t="str">
            <v>XXX</v>
          </cell>
          <cell r="Z286" t="str">
            <v>S - 33</v>
          </cell>
          <cell r="AA286" t="str">
            <v>4740764665130192</v>
          </cell>
          <cell r="AC286">
            <v>11500</v>
          </cell>
          <cell r="AD286">
            <v>-9000</v>
          </cell>
        </row>
        <row r="287">
          <cell r="A287" t="str">
            <v>199010012022212005</v>
          </cell>
          <cell r="B287" t="str">
            <v>XXX</v>
          </cell>
          <cell r="C287" t="str">
            <v>XXX</v>
          </cell>
          <cell r="D287" t="str">
            <v>XXX</v>
          </cell>
          <cell r="E287" t="str">
            <v>XXX</v>
          </cell>
          <cell r="F287" t="str">
            <v>XXX</v>
          </cell>
          <cell r="G287" t="str">
            <v>XXX</v>
          </cell>
          <cell r="H287" t="str">
            <v>XXX</v>
          </cell>
          <cell r="I287">
            <v>0</v>
          </cell>
          <cell r="J287">
            <v>0</v>
          </cell>
          <cell r="K287" t="str">
            <v>XXX</v>
          </cell>
          <cell r="L287">
            <v>2966500</v>
          </cell>
          <cell r="N287">
            <v>2966500</v>
          </cell>
          <cell r="O287">
            <v>2966500</v>
          </cell>
          <cell r="P287">
            <v>29665</v>
          </cell>
          <cell r="Q287">
            <v>118660</v>
          </cell>
          <cell r="R287">
            <v>0</v>
          </cell>
          <cell r="S287">
            <v>0</v>
          </cell>
          <cell r="T287">
            <v>29665</v>
          </cell>
          <cell r="U287">
            <v>118660</v>
          </cell>
          <cell r="V287" t="str">
            <v>SDN KELAYAN TIMUR 3</v>
          </cell>
          <cell r="W287" t="str">
            <v>XXX</v>
          </cell>
          <cell r="X287" t="str">
            <v>XXX</v>
          </cell>
          <cell r="Y287" t="str">
            <v>XXX</v>
          </cell>
          <cell r="Z287" t="str">
            <v>S - 33</v>
          </cell>
          <cell r="AA287" t="str">
            <v>5333768669130063</v>
          </cell>
          <cell r="AC287">
            <v>33665</v>
          </cell>
          <cell r="AD287">
            <v>-4000</v>
          </cell>
        </row>
        <row r="288">
          <cell r="A288" t="str">
            <v>199205122022212013</v>
          </cell>
          <cell r="B288" t="str">
            <v>XXX</v>
          </cell>
          <cell r="C288" t="str">
            <v>XXX</v>
          </cell>
          <cell r="D288" t="str">
            <v>XXX</v>
          </cell>
          <cell r="E288" t="str">
            <v>XXX</v>
          </cell>
          <cell r="F288" t="str">
            <v>XXX</v>
          </cell>
          <cell r="G288" t="str">
            <v>XXX</v>
          </cell>
          <cell r="H288" t="str">
            <v>XXX</v>
          </cell>
          <cell r="I288">
            <v>0</v>
          </cell>
          <cell r="J288">
            <v>0</v>
          </cell>
          <cell r="K288" t="str">
            <v>XXX</v>
          </cell>
          <cell r="M288">
            <v>250000</v>
          </cell>
          <cell r="N288">
            <v>250000</v>
          </cell>
          <cell r="O288">
            <v>250000</v>
          </cell>
          <cell r="P288">
            <v>2500</v>
          </cell>
          <cell r="Q288">
            <v>10000</v>
          </cell>
          <cell r="R288">
            <v>0</v>
          </cell>
          <cell r="S288">
            <v>0</v>
          </cell>
          <cell r="T288">
            <v>2500</v>
          </cell>
          <cell r="U288">
            <v>10000</v>
          </cell>
          <cell r="V288" t="str">
            <v>SDN KELAYAN TIMUR 3</v>
          </cell>
          <cell r="W288" t="str">
            <v>XXX</v>
          </cell>
          <cell r="X288" t="str">
            <v>XXX</v>
          </cell>
          <cell r="Y288" t="str">
            <v>XXX</v>
          </cell>
          <cell r="Z288" t="str">
            <v>S - 33</v>
          </cell>
          <cell r="AA288" t="str">
            <v>6844770671230282</v>
          </cell>
          <cell r="AC288">
            <v>11500</v>
          </cell>
          <cell r="AD288">
            <v>-9000</v>
          </cell>
        </row>
        <row r="289">
          <cell r="A289" t="str">
            <v>199503132022212007</v>
          </cell>
          <cell r="B289" t="str">
            <v>XXX</v>
          </cell>
          <cell r="C289" t="str">
            <v>XXX</v>
          </cell>
          <cell r="D289" t="str">
            <v>XXX</v>
          </cell>
          <cell r="E289" t="str">
            <v>XXX</v>
          </cell>
          <cell r="F289" t="str">
            <v>XXX</v>
          </cell>
          <cell r="G289" t="str">
            <v>XXX</v>
          </cell>
          <cell r="H289" t="str">
            <v>XXX</v>
          </cell>
          <cell r="I289">
            <v>0</v>
          </cell>
          <cell r="J289">
            <v>0</v>
          </cell>
          <cell r="K289" t="str">
            <v>XXX</v>
          </cell>
          <cell r="M289">
            <v>250000</v>
          </cell>
          <cell r="N289">
            <v>250000</v>
          </cell>
          <cell r="O289">
            <v>250000</v>
          </cell>
          <cell r="P289">
            <v>2500</v>
          </cell>
          <cell r="Q289">
            <v>10000</v>
          </cell>
          <cell r="R289">
            <v>0</v>
          </cell>
          <cell r="S289">
            <v>0</v>
          </cell>
          <cell r="T289">
            <v>2500</v>
          </cell>
          <cell r="U289">
            <v>10000</v>
          </cell>
          <cell r="V289" t="str">
            <v>SDN KELAYAN TIMUR 3</v>
          </cell>
          <cell r="W289" t="str">
            <v>XXX</v>
          </cell>
          <cell r="X289" t="str">
            <v>XXX</v>
          </cell>
          <cell r="Y289" t="str">
            <v>XXX</v>
          </cell>
          <cell r="Z289" t="str">
            <v>S - 33</v>
          </cell>
          <cell r="AA289" t="str">
            <v>8645773674230152</v>
          </cell>
          <cell r="AC289">
            <v>11500</v>
          </cell>
          <cell r="AD289">
            <v>-9000</v>
          </cell>
        </row>
        <row r="290">
          <cell r="A290" t="str">
            <v>199511072022212004</v>
          </cell>
          <cell r="B290" t="str">
            <v>XXX</v>
          </cell>
          <cell r="C290" t="str">
            <v>XXX</v>
          </cell>
          <cell r="D290" t="str">
            <v>XXX</v>
          </cell>
          <cell r="E290" t="str">
            <v>XXX</v>
          </cell>
          <cell r="F290" t="str">
            <v>XXX</v>
          </cell>
          <cell r="G290" t="str">
            <v>XXX</v>
          </cell>
          <cell r="H290" t="str">
            <v>XXX</v>
          </cell>
          <cell r="I290">
            <v>0</v>
          </cell>
          <cell r="J290">
            <v>0</v>
          </cell>
          <cell r="K290" t="str">
            <v>XXX</v>
          </cell>
          <cell r="M290">
            <v>250000</v>
          </cell>
          <cell r="N290">
            <v>250000</v>
          </cell>
          <cell r="O290">
            <v>250000</v>
          </cell>
          <cell r="P290">
            <v>2500</v>
          </cell>
          <cell r="Q290">
            <v>10000</v>
          </cell>
          <cell r="R290">
            <v>0</v>
          </cell>
          <cell r="S290">
            <v>0</v>
          </cell>
          <cell r="T290">
            <v>2500</v>
          </cell>
          <cell r="U290">
            <v>10000</v>
          </cell>
          <cell r="V290" t="str">
            <v>SDN KELAYAN TIMUR 3</v>
          </cell>
          <cell r="W290" t="str">
            <v>XXX</v>
          </cell>
          <cell r="X290" t="str">
            <v>XXX</v>
          </cell>
          <cell r="Y290" t="str">
            <v>XXX</v>
          </cell>
          <cell r="Z290" t="str">
            <v>S - 33</v>
          </cell>
          <cell r="AA290" t="str">
            <v>5439773674130023</v>
          </cell>
          <cell r="AC290">
            <v>11500</v>
          </cell>
          <cell r="AD290">
            <v>-9000</v>
          </cell>
        </row>
        <row r="291">
          <cell r="A291" t="str">
            <v>199612302022212002</v>
          </cell>
          <cell r="B291" t="str">
            <v>XXX</v>
          </cell>
          <cell r="C291" t="str">
            <v>XXX</v>
          </cell>
          <cell r="D291" t="str">
            <v>XXX</v>
          </cell>
          <cell r="E291" t="str">
            <v>XXX</v>
          </cell>
          <cell r="F291" t="str">
            <v>XXX</v>
          </cell>
          <cell r="G291" t="str">
            <v>XXX</v>
          </cell>
          <cell r="H291" t="str">
            <v>XXX</v>
          </cell>
          <cell r="I291">
            <v>0</v>
          </cell>
          <cell r="J291">
            <v>0</v>
          </cell>
          <cell r="K291" t="str">
            <v>XXX</v>
          </cell>
          <cell r="M291">
            <v>250000</v>
          </cell>
          <cell r="N291">
            <v>250000</v>
          </cell>
          <cell r="O291">
            <v>250000</v>
          </cell>
          <cell r="P291">
            <v>2500</v>
          </cell>
          <cell r="Q291">
            <v>10000</v>
          </cell>
          <cell r="R291">
            <v>0</v>
          </cell>
          <cell r="S291">
            <v>0</v>
          </cell>
          <cell r="T291">
            <v>2500</v>
          </cell>
          <cell r="U291">
            <v>10000</v>
          </cell>
          <cell r="V291" t="str">
            <v>SDN KELAYAN TIMUR 3</v>
          </cell>
          <cell r="W291" t="str">
            <v>XXX</v>
          </cell>
          <cell r="X291" t="str">
            <v>XXX</v>
          </cell>
          <cell r="Y291" t="str">
            <v>XXX</v>
          </cell>
          <cell r="Z291" t="str">
            <v>S - 33</v>
          </cell>
          <cell r="AA291" t="str">
            <v>4562774675130013</v>
          </cell>
          <cell r="AC291">
            <v>11500</v>
          </cell>
          <cell r="AD291">
            <v>-9000</v>
          </cell>
        </row>
        <row r="292">
          <cell r="A292" t="str">
            <v>198505132022212016</v>
          </cell>
          <cell r="B292" t="str">
            <v>XXX</v>
          </cell>
          <cell r="C292" t="str">
            <v>XXX</v>
          </cell>
          <cell r="D292" t="str">
            <v>XXX</v>
          </cell>
          <cell r="E292" t="str">
            <v>XXX</v>
          </cell>
          <cell r="F292" t="str">
            <v>XXX</v>
          </cell>
          <cell r="G292" t="str">
            <v>XXX</v>
          </cell>
          <cell r="H292" t="str">
            <v>XXX</v>
          </cell>
          <cell r="I292">
            <v>0</v>
          </cell>
          <cell r="J292">
            <v>0</v>
          </cell>
          <cell r="K292" t="str">
            <v>XXX</v>
          </cell>
          <cell r="M292">
            <v>250000</v>
          </cell>
          <cell r="N292">
            <v>250000</v>
          </cell>
          <cell r="O292">
            <v>250000</v>
          </cell>
          <cell r="P292">
            <v>2500</v>
          </cell>
          <cell r="Q292">
            <v>10000</v>
          </cell>
          <cell r="R292">
            <v>0</v>
          </cell>
          <cell r="S292">
            <v>0</v>
          </cell>
          <cell r="T292">
            <v>2500</v>
          </cell>
          <cell r="U292">
            <v>10000</v>
          </cell>
          <cell r="V292" t="str">
            <v>SDN KELAYAN TIMUR 5</v>
          </cell>
          <cell r="W292" t="str">
            <v>XXX</v>
          </cell>
          <cell r="X292" t="str">
            <v>XXX</v>
          </cell>
          <cell r="Y292" t="str">
            <v>XXX</v>
          </cell>
          <cell r="Z292" t="str">
            <v>S - 34</v>
          </cell>
          <cell r="AA292" t="str">
            <v>8845763665200032</v>
          </cell>
          <cell r="AC292">
            <v>11500</v>
          </cell>
          <cell r="AD292">
            <v>-9000</v>
          </cell>
        </row>
        <row r="293">
          <cell r="A293" t="str">
            <v>199503162022211003</v>
          </cell>
          <cell r="B293" t="str">
            <v>XXX</v>
          </cell>
          <cell r="C293" t="str">
            <v>XXX</v>
          </cell>
          <cell r="D293" t="str">
            <v>XXX</v>
          </cell>
          <cell r="E293" t="str">
            <v>XXX</v>
          </cell>
          <cell r="F293" t="str">
            <v>XXX</v>
          </cell>
          <cell r="G293" t="str">
            <v>XXX</v>
          </cell>
          <cell r="H293" t="str">
            <v>XXX</v>
          </cell>
          <cell r="I293">
            <v>0</v>
          </cell>
          <cell r="J293">
            <v>0</v>
          </cell>
          <cell r="K293" t="str">
            <v>XXX</v>
          </cell>
          <cell r="M293">
            <v>250000</v>
          </cell>
          <cell r="N293">
            <v>250000</v>
          </cell>
          <cell r="O293">
            <v>250000</v>
          </cell>
          <cell r="P293">
            <v>2500</v>
          </cell>
          <cell r="Q293">
            <v>10000</v>
          </cell>
          <cell r="R293">
            <v>0</v>
          </cell>
          <cell r="S293">
            <v>0</v>
          </cell>
          <cell r="T293">
            <v>2500</v>
          </cell>
          <cell r="U293">
            <v>10000</v>
          </cell>
          <cell r="V293" t="str">
            <v>SDN KELAYAN TIMUR 5</v>
          </cell>
          <cell r="W293" t="str">
            <v>XXX</v>
          </cell>
          <cell r="X293" t="str">
            <v>XXX</v>
          </cell>
          <cell r="Y293" t="str">
            <v>XXX</v>
          </cell>
          <cell r="Z293" t="str">
            <v>S - 34</v>
          </cell>
          <cell r="AA293" t="str">
            <v>3648773674130002</v>
          </cell>
          <cell r="AC293">
            <v>11500</v>
          </cell>
          <cell r="AD293">
            <v>-9000</v>
          </cell>
        </row>
        <row r="294">
          <cell r="A294" t="str">
            <v>198212172022212008</v>
          </cell>
          <cell r="B294" t="str">
            <v>XXX</v>
          </cell>
          <cell r="C294" t="str">
            <v>XXX</v>
          </cell>
          <cell r="D294" t="str">
            <v>XXX</v>
          </cell>
          <cell r="E294" t="str">
            <v>XXX</v>
          </cell>
          <cell r="F294" t="str">
            <v>XXX</v>
          </cell>
          <cell r="G294" t="str">
            <v>XXX</v>
          </cell>
          <cell r="H294" t="str">
            <v>XXX</v>
          </cell>
          <cell r="I294">
            <v>0</v>
          </cell>
          <cell r="J294">
            <v>0</v>
          </cell>
          <cell r="K294" t="str">
            <v>XXX</v>
          </cell>
          <cell r="M294">
            <v>250000</v>
          </cell>
          <cell r="N294">
            <v>250000</v>
          </cell>
          <cell r="O294">
            <v>250000</v>
          </cell>
          <cell r="P294">
            <v>2500</v>
          </cell>
          <cell r="Q294">
            <v>10000</v>
          </cell>
          <cell r="R294">
            <v>0</v>
          </cell>
          <cell r="S294">
            <v>0</v>
          </cell>
          <cell r="T294">
            <v>2500</v>
          </cell>
          <cell r="U294">
            <v>10000</v>
          </cell>
          <cell r="V294" t="str">
            <v>SDN KELAYAN TIMUR 6</v>
          </cell>
          <cell r="W294" t="str">
            <v>XXX</v>
          </cell>
          <cell r="X294" t="str">
            <v>XXX</v>
          </cell>
          <cell r="Y294" t="str">
            <v>XXX</v>
          </cell>
          <cell r="Z294" t="str">
            <v>S - 35</v>
          </cell>
          <cell r="AA294" t="str">
            <v>0549760662300093</v>
          </cell>
          <cell r="AC294">
            <v>11500</v>
          </cell>
          <cell r="AD294">
            <v>-9000</v>
          </cell>
        </row>
        <row r="295">
          <cell r="A295" t="str">
            <v>198502192022212010</v>
          </cell>
          <cell r="B295" t="str">
            <v>XXX</v>
          </cell>
          <cell r="C295" t="str">
            <v>XXX</v>
          </cell>
          <cell r="D295" t="str">
            <v>XXX</v>
          </cell>
          <cell r="E295" t="str">
            <v>XXX</v>
          </cell>
          <cell r="F295" t="str">
            <v>XXX</v>
          </cell>
          <cell r="G295" t="str">
            <v>XXX</v>
          </cell>
          <cell r="H295" t="str">
            <v>XXX</v>
          </cell>
          <cell r="I295">
            <v>0</v>
          </cell>
          <cell r="J295">
            <v>0</v>
          </cell>
          <cell r="K295" t="str">
            <v>XXX</v>
          </cell>
          <cell r="M295">
            <v>250000</v>
          </cell>
          <cell r="N295">
            <v>250000</v>
          </cell>
          <cell r="O295">
            <v>250000</v>
          </cell>
          <cell r="P295">
            <v>2500</v>
          </cell>
          <cell r="Q295">
            <v>10000</v>
          </cell>
          <cell r="R295">
            <v>0</v>
          </cell>
          <cell r="S295">
            <v>0</v>
          </cell>
          <cell r="T295">
            <v>2500</v>
          </cell>
          <cell r="U295">
            <v>10000</v>
          </cell>
          <cell r="V295" t="str">
            <v>SDN KELAYAN TIMUR 6</v>
          </cell>
          <cell r="W295" t="str">
            <v>XXX</v>
          </cell>
          <cell r="X295" t="str">
            <v>XXX</v>
          </cell>
          <cell r="Y295" t="str">
            <v>XXX</v>
          </cell>
          <cell r="Z295" t="str">
            <v>S - 35</v>
          </cell>
          <cell r="AA295" t="str">
            <v>3551763664300012</v>
          </cell>
          <cell r="AC295">
            <v>11500</v>
          </cell>
          <cell r="AD295">
            <v>-9000</v>
          </cell>
        </row>
        <row r="296">
          <cell r="A296" t="str">
            <v>198209152022212010</v>
          </cell>
          <cell r="B296" t="str">
            <v>XXX</v>
          </cell>
          <cell r="C296" t="str">
            <v>XXX</v>
          </cell>
          <cell r="D296" t="str">
            <v>XXX</v>
          </cell>
          <cell r="E296" t="str">
            <v>XXX</v>
          </cell>
          <cell r="F296" t="str">
            <v>XXX</v>
          </cell>
          <cell r="G296" t="str">
            <v>XXX</v>
          </cell>
          <cell r="H296" t="str">
            <v>XXX</v>
          </cell>
          <cell r="I296">
            <v>0</v>
          </cell>
          <cell r="J296">
            <v>0</v>
          </cell>
          <cell r="K296" t="str">
            <v>XXX</v>
          </cell>
          <cell r="M296">
            <v>250000</v>
          </cell>
          <cell r="N296">
            <v>250000</v>
          </cell>
          <cell r="O296">
            <v>250000</v>
          </cell>
          <cell r="P296">
            <v>2500</v>
          </cell>
          <cell r="Q296">
            <v>10000</v>
          </cell>
          <cell r="R296">
            <v>0</v>
          </cell>
          <cell r="S296">
            <v>0</v>
          </cell>
          <cell r="T296">
            <v>2500</v>
          </cell>
          <cell r="U296">
            <v>10000</v>
          </cell>
          <cell r="V296" t="str">
            <v>SDN KELAYAN TIMUR 7</v>
          </cell>
          <cell r="W296" t="str">
            <v>XXX</v>
          </cell>
          <cell r="X296" t="str">
            <v>XXX</v>
          </cell>
          <cell r="Y296" t="str">
            <v>XXX</v>
          </cell>
          <cell r="Z296" t="str">
            <v>S - 36</v>
          </cell>
          <cell r="AA296" t="str">
            <v>1247760663300023</v>
          </cell>
          <cell r="AC296">
            <v>11500</v>
          </cell>
          <cell r="AD296">
            <v>-9000</v>
          </cell>
        </row>
        <row r="297">
          <cell r="A297" t="str">
            <v>199306242022212009</v>
          </cell>
          <cell r="B297" t="str">
            <v>XXX</v>
          </cell>
          <cell r="C297" t="str">
            <v>XXX</v>
          </cell>
          <cell r="D297" t="str">
            <v>XXX</v>
          </cell>
          <cell r="E297" t="str">
            <v>XXX</v>
          </cell>
          <cell r="F297" t="str">
            <v>XXX</v>
          </cell>
          <cell r="G297" t="str">
            <v>XXX</v>
          </cell>
          <cell r="H297" t="str">
            <v>XXX</v>
          </cell>
          <cell r="I297">
            <v>0</v>
          </cell>
          <cell r="J297">
            <v>0</v>
          </cell>
          <cell r="K297" t="str">
            <v>XXX</v>
          </cell>
          <cell r="L297">
            <v>2966500</v>
          </cell>
          <cell r="N297">
            <v>2966500</v>
          </cell>
          <cell r="O297">
            <v>2966500</v>
          </cell>
          <cell r="P297">
            <v>29665</v>
          </cell>
          <cell r="Q297">
            <v>118660</v>
          </cell>
          <cell r="R297">
            <v>0</v>
          </cell>
          <cell r="S297">
            <v>0</v>
          </cell>
          <cell r="T297">
            <v>29665</v>
          </cell>
          <cell r="U297">
            <v>118660</v>
          </cell>
          <cell r="V297" t="str">
            <v>SDN KELAYAN TIMUR 7</v>
          </cell>
          <cell r="W297" t="str">
            <v>XXX</v>
          </cell>
          <cell r="X297" t="str">
            <v>XXX</v>
          </cell>
          <cell r="Y297" t="str">
            <v>XXX</v>
          </cell>
          <cell r="Z297" t="str">
            <v>S - 36</v>
          </cell>
          <cell r="AA297" t="str">
            <v>1956771672130032</v>
          </cell>
          <cell r="AC297">
            <v>33665</v>
          </cell>
          <cell r="AD297">
            <v>-4000</v>
          </cell>
        </row>
        <row r="298">
          <cell r="A298" t="str">
            <v>198410052022212018</v>
          </cell>
          <cell r="B298" t="str">
            <v>XXX</v>
          </cell>
          <cell r="C298" t="str">
            <v>XXX</v>
          </cell>
          <cell r="D298" t="str">
            <v>XXX</v>
          </cell>
          <cell r="E298" t="str">
            <v>XXX</v>
          </cell>
          <cell r="F298" t="str">
            <v>XXX</v>
          </cell>
          <cell r="G298" t="str">
            <v>XXX</v>
          </cell>
          <cell r="H298" t="str">
            <v>XXX</v>
          </cell>
          <cell r="I298">
            <v>0</v>
          </cell>
          <cell r="J298">
            <v>0</v>
          </cell>
          <cell r="K298" t="str">
            <v>XXX</v>
          </cell>
          <cell r="M298">
            <v>250000</v>
          </cell>
          <cell r="N298">
            <v>250000</v>
          </cell>
          <cell r="O298">
            <v>250000</v>
          </cell>
          <cell r="P298">
            <v>2500</v>
          </cell>
          <cell r="Q298">
            <v>10000</v>
          </cell>
          <cell r="R298">
            <v>0</v>
          </cell>
          <cell r="S298">
            <v>0</v>
          </cell>
          <cell r="T298">
            <v>2500</v>
          </cell>
          <cell r="U298">
            <v>10000</v>
          </cell>
          <cell r="V298" t="str">
            <v>SDN KELAYAN TIMUR 8</v>
          </cell>
          <cell r="W298" t="str">
            <v>XXX</v>
          </cell>
          <cell r="X298" t="str">
            <v>XXX</v>
          </cell>
          <cell r="Y298" t="str">
            <v>XXX</v>
          </cell>
          <cell r="Z298" t="str">
            <v>S - 37</v>
          </cell>
          <cell r="AA298" t="str">
            <v>6337762663130193</v>
          </cell>
          <cell r="AC298">
            <v>11500</v>
          </cell>
          <cell r="AD298">
            <v>-9000</v>
          </cell>
        </row>
        <row r="299">
          <cell r="A299" t="str">
            <v>199110272022211003</v>
          </cell>
          <cell r="B299" t="str">
            <v>XXX</v>
          </cell>
          <cell r="C299" t="str">
            <v>XXX</v>
          </cell>
          <cell r="D299" t="str">
            <v>XXX</v>
          </cell>
          <cell r="E299" t="str">
            <v>XXX</v>
          </cell>
          <cell r="F299" t="str">
            <v>XXX</v>
          </cell>
          <cell r="G299" t="str">
            <v>XXX</v>
          </cell>
          <cell r="H299" t="str">
            <v>XXX</v>
          </cell>
          <cell r="I299">
            <v>0</v>
          </cell>
          <cell r="J299">
            <v>0</v>
          </cell>
          <cell r="K299" t="str">
            <v>XXX</v>
          </cell>
          <cell r="L299">
            <v>2966500</v>
          </cell>
          <cell r="N299">
            <v>2966500</v>
          </cell>
          <cell r="O299">
            <v>2966500</v>
          </cell>
          <cell r="P299">
            <v>29665</v>
          </cell>
          <cell r="Q299">
            <v>118660</v>
          </cell>
          <cell r="R299">
            <v>0</v>
          </cell>
          <cell r="S299">
            <v>0</v>
          </cell>
          <cell r="T299">
            <v>29665</v>
          </cell>
          <cell r="U299">
            <v>118660</v>
          </cell>
          <cell r="V299" t="str">
            <v>SDN KELAYAN TIMUR 8</v>
          </cell>
          <cell r="W299" t="str">
            <v>XXX</v>
          </cell>
          <cell r="X299" t="str">
            <v>XXX</v>
          </cell>
          <cell r="Y299" t="str">
            <v>XXX</v>
          </cell>
          <cell r="Z299" t="str">
            <v>S - 37</v>
          </cell>
          <cell r="AA299" t="str">
            <v>3359769670120003</v>
          </cell>
          <cell r="AC299">
            <v>33665</v>
          </cell>
          <cell r="AD299">
            <v>-4000</v>
          </cell>
        </row>
        <row r="300">
          <cell r="A300" t="str">
            <v>199210212022212004</v>
          </cell>
          <cell r="B300" t="str">
            <v>XXX</v>
          </cell>
          <cell r="C300" t="str">
            <v>XXX</v>
          </cell>
          <cell r="D300" t="str">
            <v>XXX</v>
          </cell>
          <cell r="E300" t="str">
            <v>XXX</v>
          </cell>
          <cell r="F300" t="str">
            <v>XXX</v>
          </cell>
          <cell r="G300" t="str">
            <v>XXX</v>
          </cell>
          <cell r="H300" t="str">
            <v>XXX</v>
          </cell>
          <cell r="I300">
            <v>0</v>
          </cell>
          <cell r="J300">
            <v>0</v>
          </cell>
          <cell r="K300" t="str">
            <v>XXX</v>
          </cell>
          <cell r="L300">
            <v>2966500</v>
          </cell>
          <cell r="N300">
            <v>2966500</v>
          </cell>
          <cell r="O300">
            <v>2966500</v>
          </cell>
          <cell r="P300">
            <v>29665</v>
          </cell>
          <cell r="Q300">
            <v>118660</v>
          </cell>
          <cell r="R300">
            <v>0</v>
          </cell>
          <cell r="S300">
            <v>0</v>
          </cell>
          <cell r="T300">
            <v>29665</v>
          </cell>
          <cell r="U300">
            <v>118660</v>
          </cell>
          <cell r="V300" t="str">
            <v>SDN KELAYAN TIMUR 9</v>
          </cell>
          <cell r="W300" t="str">
            <v>XXX</v>
          </cell>
          <cell r="X300" t="str">
            <v>XXX</v>
          </cell>
          <cell r="Y300" t="str">
            <v>XXX</v>
          </cell>
          <cell r="Z300" t="str">
            <v>S - 38</v>
          </cell>
          <cell r="AA300" t="str">
            <v>9353770671130023</v>
          </cell>
          <cell r="AC300">
            <v>33665</v>
          </cell>
          <cell r="AD300">
            <v>-4000</v>
          </cell>
        </row>
        <row r="301">
          <cell r="A301" t="str">
            <v>199801302022211002</v>
          </cell>
          <cell r="B301" t="str">
            <v>XXX</v>
          </cell>
          <cell r="C301" t="str">
            <v>XXX</v>
          </cell>
          <cell r="D301" t="str">
            <v>XXX</v>
          </cell>
          <cell r="E301" t="str">
            <v>XXX</v>
          </cell>
          <cell r="F301" t="str">
            <v>XXX</v>
          </cell>
          <cell r="G301" t="str">
            <v>XXX</v>
          </cell>
          <cell r="H301" t="str">
            <v>XXX</v>
          </cell>
          <cell r="I301">
            <v>0</v>
          </cell>
          <cell r="J301">
            <v>0</v>
          </cell>
          <cell r="K301" t="str">
            <v>XXX</v>
          </cell>
          <cell r="M301">
            <v>250000</v>
          </cell>
          <cell r="N301">
            <v>250000</v>
          </cell>
          <cell r="O301">
            <v>250000</v>
          </cell>
          <cell r="P301">
            <v>2500</v>
          </cell>
          <cell r="Q301">
            <v>10000</v>
          </cell>
          <cell r="R301">
            <v>0</v>
          </cell>
          <cell r="S301">
            <v>0</v>
          </cell>
          <cell r="T301">
            <v>2500</v>
          </cell>
          <cell r="U301">
            <v>10000</v>
          </cell>
          <cell r="V301" t="str">
            <v>SDN KELAYAN TIMUR 9</v>
          </cell>
          <cell r="W301" t="str">
            <v>XXX</v>
          </cell>
          <cell r="X301" t="str">
            <v>XXX</v>
          </cell>
          <cell r="Y301" t="str">
            <v>XXX</v>
          </cell>
          <cell r="Z301" t="str">
            <v>S - 38</v>
          </cell>
          <cell r="AA301" t="str">
            <v>0462776677130022</v>
          </cell>
          <cell r="AC301">
            <v>11500</v>
          </cell>
          <cell r="AD301">
            <v>-9000</v>
          </cell>
        </row>
        <row r="302">
          <cell r="A302" t="str">
            <v>199012262022212007</v>
          </cell>
          <cell r="B302" t="str">
            <v>XXX</v>
          </cell>
          <cell r="C302" t="str">
            <v>XXX</v>
          </cell>
          <cell r="D302" t="str">
            <v>XXX</v>
          </cell>
          <cell r="E302" t="str">
            <v>XXX</v>
          </cell>
          <cell r="F302" t="str">
            <v>XXX</v>
          </cell>
          <cell r="G302" t="str">
            <v>XXX</v>
          </cell>
          <cell r="H302" t="str">
            <v>XXX</v>
          </cell>
          <cell r="I302">
            <v>0</v>
          </cell>
          <cell r="J302">
            <v>0</v>
          </cell>
          <cell r="K302" t="str">
            <v>XXX</v>
          </cell>
          <cell r="M302">
            <v>250000</v>
          </cell>
          <cell r="N302">
            <v>250000</v>
          </cell>
          <cell r="O302">
            <v>250000</v>
          </cell>
          <cell r="P302">
            <v>2500</v>
          </cell>
          <cell r="Q302">
            <v>10000</v>
          </cell>
          <cell r="R302">
            <v>0</v>
          </cell>
          <cell r="S302">
            <v>0</v>
          </cell>
          <cell r="T302">
            <v>2500</v>
          </cell>
          <cell r="U302">
            <v>10000</v>
          </cell>
          <cell r="V302" t="str">
            <v>SDN KELAYAN TIMUR 11</v>
          </cell>
          <cell r="W302" t="str">
            <v>XXX</v>
          </cell>
          <cell r="X302" t="str">
            <v>XXX</v>
          </cell>
          <cell r="Y302" t="str">
            <v>XXX</v>
          </cell>
          <cell r="Z302" t="str">
            <v>S - 39</v>
          </cell>
          <cell r="AA302" t="str">
            <v>1558768669230203</v>
          </cell>
          <cell r="AC302">
            <v>11500</v>
          </cell>
          <cell r="AD302">
            <v>-9000</v>
          </cell>
        </row>
        <row r="303">
          <cell r="A303" t="str">
            <v>199608012022212002</v>
          </cell>
          <cell r="B303" t="str">
            <v>XXX</v>
          </cell>
          <cell r="C303" t="str">
            <v>XXX</v>
          </cell>
          <cell r="D303" t="str">
            <v>XXX</v>
          </cell>
          <cell r="E303" t="str">
            <v>XXX</v>
          </cell>
          <cell r="F303" t="str">
            <v>XXX</v>
          </cell>
          <cell r="G303" t="str">
            <v>XXX</v>
          </cell>
          <cell r="H303" t="str">
            <v>XXX</v>
          </cell>
          <cell r="I303">
            <v>0</v>
          </cell>
          <cell r="J303">
            <v>0</v>
          </cell>
          <cell r="K303" t="str">
            <v>XXX</v>
          </cell>
          <cell r="M303">
            <v>250000</v>
          </cell>
          <cell r="N303">
            <v>250000</v>
          </cell>
          <cell r="O303">
            <v>250000</v>
          </cell>
          <cell r="P303">
            <v>2500</v>
          </cell>
          <cell r="Q303">
            <v>10000</v>
          </cell>
          <cell r="R303">
            <v>0</v>
          </cell>
          <cell r="S303">
            <v>0</v>
          </cell>
          <cell r="T303">
            <v>2500</v>
          </cell>
          <cell r="U303">
            <v>10000</v>
          </cell>
          <cell r="V303" t="str">
            <v>SDN KELAYAN TIMUR 11</v>
          </cell>
          <cell r="W303" t="str">
            <v>XXX</v>
          </cell>
          <cell r="X303" t="str">
            <v>XXX</v>
          </cell>
          <cell r="Y303" t="str">
            <v>XXX</v>
          </cell>
          <cell r="Z303" t="str">
            <v>S - 39</v>
          </cell>
          <cell r="AA303" t="str">
            <v>6133774675230063</v>
          </cell>
          <cell r="AC303">
            <v>11500</v>
          </cell>
          <cell r="AD303">
            <v>-9000</v>
          </cell>
        </row>
        <row r="304">
          <cell r="A304" t="str">
            <v>199702022022212009</v>
          </cell>
          <cell r="B304" t="str">
            <v>XXX</v>
          </cell>
          <cell r="C304" t="str">
            <v>XXX</v>
          </cell>
          <cell r="D304" t="str">
            <v>XXX</v>
          </cell>
          <cell r="E304" t="str">
            <v>XXX</v>
          </cell>
          <cell r="F304" t="str">
            <v>XXX</v>
          </cell>
          <cell r="G304" t="str">
            <v>XXX</v>
          </cell>
          <cell r="H304" t="str">
            <v>XXX</v>
          </cell>
          <cell r="I304">
            <v>0</v>
          </cell>
          <cell r="J304">
            <v>0</v>
          </cell>
          <cell r="K304" t="str">
            <v>XXX</v>
          </cell>
          <cell r="M304">
            <v>250000</v>
          </cell>
          <cell r="N304">
            <v>250000</v>
          </cell>
          <cell r="O304">
            <v>250000</v>
          </cell>
          <cell r="P304">
            <v>2500</v>
          </cell>
          <cell r="Q304">
            <v>10000</v>
          </cell>
          <cell r="R304">
            <v>0</v>
          </cell>
          <cell r="S304">
            <v>0</v>
          </cell>
          <cell r="T304">
            <v>2500</v>
          </cell>
          <cell r="U304">
            <v>10000</v>
          </cell>
          <cell r="V304" t="str">
            <v>SDN KELAYAN TIMUR 11</v>
          </cell>
          <cell r="W304" t="str">
            <v>XXX</v>
          </cell>
          <cell r="X304" t="str">
            <v>XXX</v>
          </cell>
          <cell r="Y304" t="str">
            <v>XXX</v>
          </cell>
          <cell r="Z304" t="str">
            <v>S - 39</v>
          </cell>
          <cell r="AA304" t="str">
            <v>8534775676230022</v>
          </cell>
          <cell r="AC304">
            <v>11500</v>
          </cell>
          <cell r="AD304">
            <v>-9000</v>
          </cell>
        </row>
        <row r="305">
          <cell r="A305" t="str">
            <v>197408032022212003</v>
          </cell>
          <cell r="B305" t="str">
            <v>XXX</v>
          </cell>
          <cell r="C305" t="str">
            <v>XXX</v>
          </cell>
          <cell r="D305" t="str">
            <v>XXX</v>
          </cell>
          <cell r="E305" t="str">
            <v>XXX</v>
          </cell>
          <cell r="F305" t="str">
            <v>XXX</v>
          </cell>
          <cell r="G305" t="str">
            <v>XXX</v>
          </cell>
          <cell r="H305" t="str">
            <v>XXX</v>
          </cell>
          <cell r="I305">
            <v>0</v>
          </cell>
          <cell r="J305">
            <v>0</v>
          </cell>
          <cell r="K305" t="str">
            <v>XXX</v>
          </cell>
          <cell r="M305">
            <v>250000</v>
          </cell>
          <cell r="N305">
            <v>250000</v>
          </cell>
          <cell r="O305">
            <v>250000</v>
          </cell>
          <cell r="P305">
            <v>2500</v>
          </cell>
          <cell r="Q305">
            <v>10000</v>
          </cell>
          <cell r="R305">
            <v>0</v>
          </cell>
          <cell r="S305">
            <v>0</v>
          </cell>
          <cell r="T305">
            <v>2500</v>
          </cell>
          <cell r="U305">
            <v>10000</v>
          </cell>
          <cell r="V305" t="str">
            <v>SDN KELAYAN TIMUR 12</v>
          </cell>
          <cell r="W305" t="str">
            <v>XXX</v>
          </cell>
          <cell r="X305" t="str">
            <v>XXX</v>
          </cell>
          <cell r="Y305" t="str">
            <v>XXX</v>
          </cell>
          <cell r="Z305" t="str">
            <v>S - 40</v>
          </cell>
          <cell r="AA305" t="str">
            <v>6135752654300033</v>
          </cell>
          <cell r="AC305">
            <v>11500</v>
          </cell>
          <cell r="AD305">
            <v>-9000</v>
          </cell>
        </row>
        <row r="306">
          <cell r="A306" t="str">
            <v>198203212022212006</v>
          </cell>
          <cell r="B306" t="str">
            <v>XXX</v>
          </cell>
          <cell r="C306" t="str">
            <v>XXX</v>
          </cell>
          <cell r="D306" t="str">
            <v>XXX</v>
          </cell>
          <cell r="E306" t="str">
            <v>XXX</v>
          </cell>
          <cell r="F306" t="str">
            <v>XXX</v>
          </cell>
          <cell r="G306" t="str">
            <v>XXX</v>
          </cell>
          <cell r="H306" t="str">
            <v>XXX</v>
          </cell>
          <cell r="I306">
            <v>0</v>
          </cell>
          <cell r="J306">
            <v>0</v>
          </cell>
          <cell r="K306" t="str">
            <v>XXX</v>
          </cell>
          <cell r="M306">
            <v>250000</v>
          </cell>
          <cell r="N306">
            <v>250000</v>
          </cell>
          <cell r="O306">
            <v>250000</v>
          </cell>
          <cell r="P306">
            <v>2500</v>
          </cell>
          <cell r="Q306">
            <v>10000</v>
          </cell>
          <cell r="R306">
            <v>0</v>
          </cell>
          <cell r="S306">
            <v>0</v>
          </cell>
          <cell r="T306">
            <v>2500</v>
          </cell>
          <cell r="U306">
            <v>10000</v>
          </cell>
          <cell r="V306" t="str">
            <v>SDN KELAYAN TIMUR 12</v>
          </cell>
          <cell r="W306" t="str">
            <v>XXX</v>
          </cell>
          <cell r="X306" t="str">
            <v>XXX</v>
          </cell>
          <cell r="Y306" t="str">
            <v>XXX</v>
          </cell>
          <cell r="Z306" t="str">
            <v>S - 40</v>
          </cell>
          <cell r="AA306" t="str">
            <v>9653760661300022</v>
          </cell>
          <cell r="AC306">
            <v>11500</v>
          </cell>
          <cell r="AD306">
            <v>-9000</v>
          </cell>
        </row>
        <row r="307">
          <cell r="A307" t="str">
            <v>199108182022212011</v>
          </cell>
          <cell r="B307" t="str">
            <v>XXX</v>
          </cell>
          <cell r="C307" t="str">
            <v>XXX</v>
          </cell>
          <cell r="D307" t="str">
            <v>XXX</v>
          </cell>
          <cell r="E307" t="str">
            <v>XXX</v>
          </cell>
          <cell r="F307" t="str">
            <v>XXX</v>
          </cell>
          <cell r="G307" t="str">
            <v>XXX</v>
          </cell>
          <cell r="H307" t="str">
            <v>XXX</v>
          </cell>
          <cell r="I307">
            <v>0</v>
          </cell>
          <cell r="J307">
            <v>0</v>
          </cell>
          <cell r="K307" t="str">
            <v>XXX</v>
          </cell>
          <cell r="M307">
            <v>250000</v>
          </cell>
          <cell r="N307">
            <v>250000</v>
          </cell>
          <cell r="O307">
            <v>250000</v>
          </cell>
          <cell r="P307">
            <v>2500</v>
          </cell>
          <cell r="Q307">
            <v>10000</v>
          </cell>
          <cell r="R307">
            <v>0</v>
          </cell>
          <cell r="S307">
            <v>0</v>
          </cell>
          <cell r="T307">
            <v>2500</v>
          </cell>
          <cell r="U307">
            <v>10000</v>
          </cell>
          <cell r="V307" t="str">
            <v>SDN KELAYAN TIMUR 12</v>
          </cell>
          <cell r="W307" t="str">
            <v>XXX</v>
          </cell>
          <cell r="X307" t="str">
            <v>XXX</v>
          </cell>
          <cell r="Y307" t="str">
            <v>XXX</v>
          </cell>
          <cell r="Z307" t="str">
            <v>S - 40</v>
          </cell>
          <cell r="AA307" t="str">
            <v>3150769670230243</v>
          </cell>
          <cell r="AC307">
            <v>11500</v>
          </cell>
          <cell r="AD307">
            <v>-9000</v>
          </cell>
        </row>
        <row r="308">
          <cell r="A308" t="str">
            <v>197203022022211002</v>
          </cell>
          <cell r="B308" t="str">
            <v>XXX</v>
          </cell>
          <cell r="C308" t="str">
            <v>XXX</v>
          </cell>
          <cell r="D308" t="str">
            <v>XXX</v>
          </cell>
          <cell r="E308" t="str">
            <v>XXX</v>
          </cell>
          <cell r="F308" t="str">
            <v>XXX</v>
          </cell>
          <cell r="G308" t="str">
            <v>XXX</v>
          </cell>
          <cell r="H308" t="str">
            <v>XXX</v>
          </cell>
          <cell r="I308">
            <v>0</v>
          </cell>
          <cell r="J308">
            <v>0</v>
          </cell>
          <cell r="K308" t="str">
            <v>XXX</v>
          </cell>
          <cell r="M308">
            <v>250000</v>
          </cell>
          <cell r="N308">
            <v>250000</v>
          </cell>
          <cell r="O308">
            <v>250000</v>
          </cell>
          <cell r="P308">
            <v>2500</v>
          </cell>
          <cell r="Q308">
            <v>10000</v>
          </cell>
          <cell r="R308">
            <v>0</v>
          </cell>
          <cell r="S308">
            <v>0</v>
          </cell>
          <cell r="T308">
            <v>2500</v>
          </cell>
          <cell r="U308">
            <v>10000</v>
          </cell>
          <cell r="V308" t="str">
            <v>SDN KELAYAN TIMUR 13</v>
          </cell>
          <cell r="W308" t="str">
            <v>XXX</v>
          </cell>
          <cell r="X308" t="str">
            <v>XXX</v>
          </cell>
          <cell r="Y308" t="str">
            <v>XXX</v>
          </cell>
          <cell r="Z308" t="str">
            <v>S - 41</v>
          </cell>
          <cell r="AA308" t="str">
            <v>1634750652120002</v>
          </cell>
          <cell r="AC308">
            <v>11500</v>
          </cell>
          <cell r="AD308">
            <v>-9000</v>
          </cell>
        </row>
        <row r="309">
          <cell r="A309" t="str">
            <v>197901242022212004</v>
          </cell>
          <cell r="B309" t="str">
            <v>XXX</v>
          </cell>
          <cell r="C309" t="str">
            <v>XXX</v>
          </cell>
          <cell r="D309" t="str">
            <v>XXX</v>
          </cell>
          <cell r="E309" t="str">
            <v>XXX</v>
          </cell>
          <cell r="F309" t="str">
            <v>XXX</v>
          </cell>
          <cell r="G309" t="str">
            <v>XXX</v>
          </cell>
          <cell r="H309" t="str">
            <v>XXX</v>
          </cell>
          <cell r="I309">
            <v>0</v>
          </cell>
          <cell r="J309">
            <v>0</v>
          </cell>
          <cell r="K309" t="str">
            <v>XXX</v>
          </cell>
          <cell r="M309">
            <v>250000</v>
          </cell>
          <cell r="N309">
            <v>250000</v>
          </cell>
          <cell r="O309">
            <v>250000</v>
          </cell>
          <cell r="P309">
            <v>2500</v>
          </cell>
          <cell r="Q309">
            <v>10000</v>
          </cell>
          <cell r="R309">
            <v>0</v>
          </cell>
          <cell r="S309">
            <v>0</v>
          </cell>
          <cell r="T309">
            <v>2500</v>
          </cell>
          <cell r="U309">
            <v>10000</v>
          </cell>
          <cell r="V309" t="str">
            <v>SDN KELAYAN TIMUR 13</v>
          </cell>
          <cell r="W309" t="str">
            <v>XXX</v>
          </cell>
          <cell r="X309" t="str">
            <v>XXX</v>
          </cell>
          <cell r="Y309" t="str">
            <v>XXX</v>
          </cell>
          <cell r="Z309" t="str">
            <v>S - 41</v>
          </cell>
          <cell r="AA309" t="str">
            <v>9456757659300022</v>
          </cell>
          <cell r="AC309">
            <v>11500</v>
          </cell>
          <cell r="AD309">
            <v>-9000</v>
          </cell>
        </row>
        <row r="310">
          <cell r="A310" t="str">
            <v>198202172022212008</v>
          </cell>
          <cell r="B310" t="str">
            <v>XXX</v>
          </cell>
          <cell r="C310" t="str">
            <v>XXX</v>
          </cell>
          <cell r="D310" t="str">
            <v>XXX</v>
          </cell>
          <cell r="E310" t="str">
            <v>XXX</v>
          </cell>
          <cell r="F310" t="str">
            <v>XXX</v>
          </cell>
          <cell r="G310" t="str">
            <v>XXX</v>
          </cell>
          <cell r="H310" t="str">
            <v>XXX</v>
          </cell>
          <cell r="I310">
            <v>0</v>
          </cell>
          <cell r="J310">
            <v>0</v>
          </cell>
          <cell r="K310" t="str">
            <v>XXX</v>
          </cell>
          <cell r="M310">
            <v>250000</v>
          </cell>
          <cell r="N310">
            <v>250000</v>
          </cell>
          <cell r="O310">
            <v>250000</v>
          </cell>
          <cell r="P310">
            <v>2500</v>
          </cell>
          <cell r="Q310">
            <v>10000</v>
          </cell>
          <cell r="R310">
            <v>0</v>
          </cell>
          <cell r="S310">
            <v>0</v>
          </cell>
          <cell r="T310">
            <v>2500</v>
          </cell>
          <cell r="U310">
            <v>10000</v>
          </cell>
          <cell r="V310" t="str">
            <v>SDN KELAYAN TIMUR 13</v>
          </cell>
          <cell r="W310" t="str">
            <v>XXX</v>
          </cell>
          <cell r="X310" t="str">
            <v>XXX</v>
          </cell>
          <cell r="Y310" t="str">
            <v>XXX</v>
          </cell>
          <cell r="Z310" t="str">
            <v>S - 41</v>
          </cell>
          <cell r="AA310" t="str">
            <v>1449760661300032</v>
          </cell>
          <cell r="AC310">
            <v>11500</v>
          </cell>
          <cell r="AD310">
            <v>-9000</v>
          </cell>
        </row>
        <row r="311">
          <cell r="A311" t="str">
            <v>198508072022212025</v>
          </cell>
          <cell r="B311" t="str">
            <v>XXX</v>
          </cell>
          <cell r="C311" t="str">
            <v>XXX</v>
          </cell>
          <cell r="D311" t="str">
            <v>XXX</v>
          </cell>
          <cell r="E311" t="str">
            <v>XXX</v>
          </cell>
          <cell r="F311" t="str">
            <v>XXX</v>
          </cell>
          <cell r="G311" t="str">
            <v>XXX</v>
          </cell>
          <cell r="H311" t="str">
            <v>XXX</v>
          </cell>
          <cell r="I311">
            <v>0</v>
          </cell>
          <cell r="J311">
            <v>0</v>
          </cell>
          <cell r="K311" t="str">
            <v>XXX</v>
          </cell>
          <cell r="M311">
            <v>250000</v>
          </cell>
          <cell r="N311">
            <v>250000</v>
          </cell>
          <cell r="O311">
            <v>250000</v>
          </cell>
          <cell r="P311">
            <v>2500</v>
          </cell>
          <cell r="Q311">
            <v>10000</v>
          </cell>
          <cell r="R311">
            <v>0</v>
          </cell>
          <cell r="S311">
            <v>0</v>
          </cell>
          <cell r="T311">
            <v>2500</v>
          </cell>
          <cell r="U311">
            <v>10000</v>
          </cell>
          <cell r="V311" t="str">
            <v>SDN KELAYAN TIMUR 13</v>
          </cell>
          <cell r="W311" t="str">
            <v>XXX</v>
          </cell>
          <cell r="X311" t="str">
            <v>XXX</v>
          </cell>
          <cell r="Y311" t="str">
            <v>XXX</v>
          </cell>
          <cell r="Z311" t="str">
            <v>S - 41</v>
          </cell>
          <cell r="AA311" t="str">
            <v>4139763664300073</v>
          </cell>
          <cell r="AC311">
            <v>11500</v>
          </cell>
          <cell r="AD311">
            <v>-9000</v>
          </cell>
        </row>
        <row r="312">
          <cell r="A312" t="str">
            <v>199012032022212008</v>
          </cell>
          <cell r="B312" t="str">
            <v>XXX</v>
          </cell>
          <cell r="C312" t="str">
            <v>XXX</v>
          </cell>
          <cell r="D312" t="str">
            <v>XXX</v>
          </cell>
          <cell r="E312" t="str">
            <v>XXX</v>
          </cell>
          <cell r="F312" t="str">
            <v>XXX</v>
          </cell>
          <cell r="G312" t="str">
            <v>XXX</v>
          </cell>
          <cell r="H312" t="str">
            <v>XXX</v>
          </cell>
          <cell r="I312">
            <v>0</v>
          </cell>
          <cell r="J312">
            <v>0</v>
          </cell>
          <cell r="K312" t="str">
            <v>XXX</v>
          </cell>
          <cell r="L312">
            <v>2966500</v>
          </cell>
          <cell r="N312">
            <v>2966500</v>
          </cell>
          <cell r="O312">
            <v>2966500</v>
          </cell>
          <cell r="P312">
            <v>29665</v>
          </cell>
          <cell r="Q312">
            <v>118660</v>
          </cell>
          <cell r="R312">
            <v>0</v>
          </cell>
          <cell r="S312">
            <v>0</v>
          </cell>
          <cell r="T312">
            <v>29665</v>
          </cell>
          <cell r="U312">
            <v>118660</v>
          </cell>
          <cell r="V312" t="str">
            <v>SDN MANTUIL 1</v>
          </cell>
          <cell r="W312" t="str">
            <v>XXX</v>
          </cell>
          <cell r="X312" t="str">
            <v>XXX</v>
          </cell>
          <cell r="Y312" t="str">
            <v>XXX</v>
          </cell>
          <cell r="Z312" t="str">
            <v>S - 42</v>
          </cell>
          <cell r="AA312" t="str">
            <v>5535768669130123</v>
          </cell>
          <cell r="AC312">
            <v>33665</v>
          </cell>
          <cell r="AD312">
            <v>-4000</v>
          </cell>
        </row>
        <row r="313">
          <cell r="A313" t="str">
            <v>199312232022212011</v>
          </cell>
          <cell r="B313" t="str">
            <v>XXX</v>
          </cell>
          <cell r="C313" t="str">
            <v>XXX</v>
          </cell>
          <cell r="D313" t="str">
            <v>XXX</v>
          </cell>
          <cell r="E313" t="str">
            <v>XXX</v>
          </cell>
          <cell r="F313" t="str">
            <v>XXX</v>
          </cell>
          <cell r="G313" t="str">
            <v>XXX</v>
          </cell>
          <cell r="H313" t="str">
            <v>XXX</v>
          </cell>
          <cell r="I313">
            <v>0</v>
          </cell>
          <cell r="J313">
            <v>0</v>
          </cell>
          <cell r="K313" t="str">
            <v>XXX</v>
          </cell>
          <cell r="M313">
            <v>250000</v>
          </cell>
          <cell r="N313">
            <v>250000</v>
          </cell>
          <cell r="O313">
            <v>250000</v>
          </cell>
          <cell r="P313">
            <v>2500</v>
          </cell>
          <cell r="Q313">
            <v>10000</v>
          </cell>
          <cell r="R313">
            <v>0</v>
          </cell>
          <cell r="S313">
            <v>0</v>
          </cell>
          <cell r="T313">
            <v>2500</v>
          </cell>
          <cell r="U313">
            <v>10000</v>
          </cell>
          <cell r="V313" t="str">
            <v>SDN MANTUIL 1</v>
          </cell>
          <cell r="W313" t="str">
            <v>XXX</v>
          </cell>
          <cell r="X313" t="str">
            <v>XXX</v>
          </cell>
          <cell r="Y313" t="str">
            <v>XXX</v>
          </cell>
          <cell r="Z313" t="str">
            <v>S - 42</v>
          </cell>
          <cell r="AA313" t="str">
            <v>0555771672130023</v>
          </cell>
          <cell r="AC313">
            <v>11500</v>
          </cell>
          <cell r="AD313">
            <v>-9000</v>
          </cell>
        </row>
        <row r="314">
          <cell r="A314" t="str">
            <v>197911112022212014</v>
          </cell>
          <cell r="B314" t="str">
            <v>XXX</v>
          </cell>
          <cell r="C314" t="str">
            <v>XXX</v>
          </cell>
          <cell r="D314" t="str">
            <v>XXX</v>
          </cell>
          <cell r="E314" t="str">
            <v>XXX</v>
          </cell>
          <cell r="F314" t="str">
            <v>XXX</v>
          </cell>
          <cell r="G314" t="str">
            <v>XXX</v>
          </cell>
          <cell r="H314" t="str">
            <v>XXX</v>
          </cell>
          <cell r="I314">
            <v>0</v>
          </cell>
          <cell r="J314">
            <v>0</v>
          </cell>
          <cell r="K314" t="str">
            <v>XXX</v>
          </cell>
          <cell r="M314">
            <v>250000</v>
          </cell>
          <cell r="N314">
            <v>250000</v>
          </cell>
          <cell r="O314">
            <v>250000</v>
          </cell>
          <cell r="P314">
            <v>2500</v>
          </cell>
          <cell r="Q314">
            <v>10000</v>
          </cell>
          <cell r="R314">
            <v>0</v>
          </cell>
          <cell r="S314">
            <v>0</v>
          </cell>
          <cell r="T314">
            <v>2500</v>
          </cell>
          <cell r="U314">
            <v>10000</v>
          </cell>
          <cell r="V314" t="str">
            <v>SDN MANTUIL 2</v>
          </cell>
          <cell r="W314" t="str">
            <v>XXX</v>
          </cell>
          <cell r="X314" t="str">
            <v>XXX</v>
          </cell>
          <cell r="Y314" t="str">
            <v>XXX</v>
          </cell>
          <cell r="Z314" t="str">
            <v>S - 43</v>
          </cell>
          <cell r="AA314" t="str">
            <v>5443757658130143</v>
          </cell>
          <cell r="AC314">
            <v>11500</v>
          </cell>
          <cell r="AD314">
            <v>-9000</v>
          </cell>
        </row>
        <row r="315">
          <cell r="A315" t="str">
            <v>198307032022211012</v>
          </cell>
          <cell r="B315" t="str">
            <v>XXX</v>
          </cell>
          <cell r="C315" t="str">
            <v>XXX</v>
          </cell>
          <cell r="D315" t="str">
            <v>XXX</v>
          </cell>
          <cell r="E315" t="str">
            <v>XXX</v>
          </cell>
          <cell r="F315" t="str">
            <v>XXX</v>
          </cell>
          <cell r="G315" t="str">
            <v>XXX</v>
          </cell>
          <cell r="H315" t="str">
            <v>XXX</v>
          </cell>
          <cell r="I315">
            <v>0</v>
          </cell>
          <cell r="J315">
            <v>0</v>
          </cell>
          <cell r="K315" t="str">
            <v>XXX</v>
          </cell>
          <cell r="M315">
            <v>250000</v>
          </cell>
          <cell r="N315">
            <v>250000</v>
          </cell>
          <cell r="O315">
            <v>250000</v>
          </cell>
          <cell r="P315">
            <v>2500</v>
          </cell>
          <cell r="Q315">
            <v>10000</v>
          </cell>
          <cell r="R315">
            <v>0</v>
          </cell>
          <cell r="S315">
            <v>0</v>
          </cell>
          <cell r="T315">
            <v>2500</v>
          </cell>
          <cell r="U315">
            <v>10000</v>
          </cell>
          <cell r="V315" t="str">
            <v>SDN MANTUIL 2</v>
          </cell>
          <cell r="W315" t="str">
            <v>XXX</v>
          </cell>
          <cell r="X315" t="str">
            <v>XXX</v>
          </cell>
          <cell r="Y315" t="str">
            <v>XXX</v>
          </cell>
          <cell r="Z315" t="str">
            <v>S - 43</v>
          </cell>
          <cell r="AA315" t="str">
            <v>6035761664200013</v>
          </cell>
          <cell r="AC315">
            <v>11500</v>
          </cell>
          <cell r="AD315">
            <v>-9000</v>
          </cell>
        </row>
        <row r="316">
          <cell r="A316" t="str">
            <v>199303202022212007</v>
          </cell>
          <cell r="B316" t="str">
            <v>XXX</v>
          </cell>
          <cell r="C316" t="str">
            <v>XXX</v>
          </cell>
          <cell r="D316" t="str">
            <v>XXX</v>
          </cell>
          <cell r="E316" t="str">
            <v>XXX</v>
          </cell>
          <cell r="F316" t="str">
            <v>XXX</v>
          </cell>
          <cell r="G316" t="str">
            <v>XXX</v>
          </cell>
          <cell r="H316" t="str">
            <v>XXX</v>
          </cell>
          <cell r="I316">
            <v>0</v>
          </cell>
          <cell r="J316">
            <v>0</v>
          </cell>
          <cell r="K316" t="str">
            <v>XXX</v>
          </cell>
          <cell r="L316">
            <v>2966500</v>
          </cell>
          <cell r="N316">
            <v>2966500</v>
          </cell>
          <cell r="O316">
            <v>2966500</v>
          </cell>
          <cell r="P316">
            <v>29665</v>
          </cell>
          <cell r="Q316">
            <v>118660</v>
          </cell>
          <cell r="R316">
            <v>0</v>
          </cell>
          <cell r="S316">
            <v>0</v>
          </cell>
          <cell r="T316">
            <v>29665</v>
          </cell>
          <cell r="U316">
            <v>118660</v>
          </cell>
          <cell r="V316" t="str">
            <v>SDN MANTUIL 2</v>
          </cell>
          <cell r="W316" t="str">
            <v>XXX</v>
          </cell>
          <cell r="X316" t="str">
            <v>XXX</v>
          </cell>
          <cell r="Y316" t="str">
            <v>XXX</v>
          </cell>
          <cell r="Z316" t="str">
            <v>S - 43</v>
          </cell>
          <cell r="AA316" t="str">
            <v>9652771672130032</v>
          </cell>
          <cell r="AC316">
            <v>33665</v>
          </cell>
          <cell r="AD316">
            <v>-4000</v>
          </cell>
        </row>
        <row r="317">
          <cell r="A317" t="str">
            <v>199305182022212006</v>
          </cell>
          <cell r="B317" t="str">
            <v>XXX</v>
          </cell>
          <cell r="C317" t="str">
            <v>XXX</v>
          </cell>
          <cell r="D317" t="str">
            <v>XXX</v>
          </cell>
          <cell r="E317" t="str">
            <v>XXX</v>
          </cell>
          <cell r="F317" t="str">
            <v>XXX</v>
          </cell>
          <cell r="G317" t="str">
            <v>XXX</v>
          </cell>
          <cell r="H317" t="str">
            <v>XXX</v>
          </cell>
          <cell r="I317">
            <v>0</v>
          </cell>
          <cell r="J317">
            <v>0</v>
          </cell>
          <cell r="K317" t="str">
            <v>XXX</v>
          </cell>
          <cell r="M317">
            <v>250000</v>
          </cell>
          <cell r="N317">
            <v>250000</v>
          </cell>
          <cell r="O317">
            <v>250000</v>
          </cell>
          <cell r="P317">
            <v>2500</v>
          </cell>
          <cell r="Q317">
            <v>10000</v>
          </cell>
          <cell r="R317">
            <v>0</v>
          </cell>
          <cell r="S317">
            <v>0</v>
          </cell>
          <cell r="T317">
            <v>2500</v>
          </cell>
          <cell r="U317">
            <v>10000</v>
          </cell>
          <cell r="V317" t="str">
            <v>SDN MANTUIL 2</v>
          </cell>
          <cell r="W317" t="str">
            <v>XXX</v>
          </cell>
          <cell r="X317" t="str">
            <v>XXX</v>
          </cell>
          <cell r="Y317" t="str">
            <v>XXX</v>
          </cell>
          <cell r="Z317" t="str">
            <v>S - 43</v>
          </cell>
          <cell r="AA317" t="str">
            <v>8850771672130022</v>
          </cell>
          <cell r="AC317">
            <v>11500</v>
          </cell>
          <cell r="AD317">
            <v>-9000</v>
          </cell>
        </row>
        <row r="318">
          <cell r="A318" t="str">
            <v>199405212022212008</v>
          </cell>
          <cell r="B318" t="str">
            <v>XXX</v>
          </cell>
          <cell r="C318" t="str">
            <v>XXX</v>
          </cell>
          <cell r="D318" t="str">
            <v>XXX</v>
          </cell>
          <cell r="E318" t="str">
            <v>XXX</v>
          </cell>
          <cell r="F318" t="str">
            <v>XXX</v>
          </cell>
          <cell r="G318" t="str">
            <v>XXX</v>
          </cell>
          <cell r="H318" t="str">
            <v>XXX</v>
          </cell>
          <cell r="I318">
            <v>0</v>
          </cell>
          <cell r="J318">
            <v>0</v>
          </cell>
          <cell r="K318" t="str">
            <v>XXX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 t="str">
            <v>SDN MANTUIL 2</v>
          </cell>
          <cell r="W318" t="str">
            <v>XXX</v>
          </cell>
          <cell r="X318" t="str">
            <v>XXX</v>
          </cell>
          <cell r="Y318" t="str">
            <v>XXX</v>
          </cell>
          <cell r="Z318" t="str">
            <v>S - 43</v>
          </cell>
          <cell r="AA318" t="str">
            <v>1853772673130072</v>
          </cell>
          <cell r="AB318" t="str">
            <v>serdik depag 24 TERBAYAR TPP mar dbyr apr23</v>
          </cell>
          <cell r="AC318">
            <v>11500</v>
          </cell>
          <cell r="AD318">
            <v>-11500</v>
          </cell>
        </row>
        <row r="319">
          <cell r="A319" t="str">
            <v>199710222022211002</v>
          </cell>
          <cell r="B319" t="str">
            <v>XXX</v>
          </cell>
          <cell r="C319" t="str">
            <v>XXX</v>
          </cell>
          <cell r="D319" t="str">
            <v>XXX</v>
          </cell>
          <cell r="E319" t="str">
            <v>XXX</v>
          </cell>
          <cell r="F319" t="str">
            <v>XXX</v>
          </cell>
          <cell r="G319" t="str">
            <v>XXX</v>
          </cell>
          <cell r="H319" t="str">
            <v>XXX</v>
          </cell>
          <cell r="I319">
            <v>0</v>
          </cell>
          <cell r="J319">
            <v>0</v>
          </cell>
          <cell r="K319" t="str">
            <v>XXX</v>
          </cell>
          <cell r="M319">
            <v>250000</v>
          </cell>
          <cell r="N319">
            <v>250000</v>
          </cell>
          <cell r="O319">
            <v>250000</v>
          </cell>
          <cell r="P319">
            <v>2500</v>
          </cell>
          <cell r="Q319">
            <v>10000</v>
          </cell>
          <cell r="R319">
            <v>0</v>
          </cell>
          <cell r="S319">
            <v>0</v>
          </cell>
          <cell r="T319">
            <v>2500</v>
          </cell>
          <cell r="U319">
            <v>10000</v>
          </cell>
          <cell r="V319" t="str">
            <v>SDN MANTUIL 2</v>
          </cell>
          <cell r="W319" t="str">
            <v>XXX</v>
          </cell>
          <cell r="X319" t="str">
            <v>XXX</v>
          </cell>
          <cell r="Y319" t="str">
            <v>XXX</v>
          </cell>
          <cell r="Z319" t="str">
            <v>S - 43</v>
          </cell>
          <cell r="AA319" t="str">
            <v>1354775676130043</v>
          </cell>
          <cell r="AC319">
            <v>11500</v>
          </cell>
          <cell r="AD319">
            <v>-9000</v>
          </cell>
        </row>
        <row r="320">
          <cell r="A320" t="str">
            <v>199809132022212001</v>
          </cell>
          <cell r="B320" t="str">
            <v>XXX</v>
          </cell>
          <cell r="C320" t="str">
            <v>XXX</v>
          </cell>
          <cell r="D320" t="str">
            <v>XXX</v>
          </cell>
          <cell r="E320" t="str">
            <v>XXX</v>
          </cell>
          <cell r="F320" t="str">
            <v>XXX</v>
          </cell>
          <cell r="G320" t="str">
            <v>XXX</v>
          </cell>
          <cell r="H320" t="str">
            <v>XXX</v>
          </cell>
          <cell r="I320">
            <v>0</v>
          </cell>
          <cell r="J320">
            <v>0</v>
          </cell>
          <cell r="K320" t="str">
            <v>XXX</v>
          </cell>
          <cell r="M320">
            <v>250000</v>
          </cell>
          <cell r="N320">
            <v>250000</v>
          </cell>
          <cell r="O320">
            <v>250000</v>
          </cell>
          <cell r="P320">
            <v>2500</v>
          </cell>
          <cell r="Q320">
            <v>10000</v>
          </cell>
          <cell r="R320">
            <v>0</v>
          </cell>
          <cell r="S320">
            <v>0</v>
          </cell>
          <cell r="T320">
            <v>2500</v>
          </cell>
          <cell r="U320">
            <v>10000</v>
          </cell>
          <cell r="V320" t="str">
            <v>SDN MANTUIL 2</v>
          </cell>
          <cell r="W320" t="str">
            <v>XXX</v>
          </cell>
          <cell r="X320" t="str">
            <v>XXX</v>
          </cell>
          <cell r="Y320" t="str">
            <v>XXX</v>
          </cell>
          <cell r="Z320" t="str">
            <v>S - 43</v>
          </cell>
          <cell r="AA320" t="str">
            <v>7245776677230003</v>
          </cell>
          <cell r="AC320">
            <v>11500</v>
          </cell>
          <cell r="AD320">
            <v>-9000</v>
          </cell>
        </row>
        <row r="321">
          <cell r="A321" t="str">
            <v>198010072022212011</v>
          </cell>
          <cell r="B321" t="str">
            <v>XXX</v>
          </cell>
          <cell r="C321" t="str">
            <v>XXX</v>
          </cell>
          <cell r="D321" t="str">
            <v>XXX</v>
          </cell>
          <cell r="E321" t="str">
            <v>XXX</v>
          </cell>
          <cell r="F321" t="str">
            <v>XXX</v>
          </cell>
          <cell r="G321" t="str">
            <v>XXX</v>
          </cell>
          <cell r="H321" t="str">
            <v>XXX</v>
          </cell>
          <cell r="I321">
            <v>0</v>
          </cell>
          <cell r="J321">
            <v>0</v>
          </cell>
          <cell r="K321" t="str">
            <v>XXX</v>
          </cell>
          <cell r="M321">
            <v>250000</v>
          </cell>
          <cell r="N321">
            <v>250000</v>
          </cell>
          <cell r="O321">
            <v>250000</v>
          </cell>
          <cell r="P321">
            <v>2500</v>
          </cell>
          <cell r="Q321">
            <v>10000</v>
          </cell>
          <cell r="R321">
            <v>0</v>
          </cell>
          <cell r="S321">
            <v>0</v>
          </cell>
          <cell r="T321">
            <v>2500</v>
          </cell>
          <cell r="U321">
            <v>10000</v>
          </cell>
          <cell r="V321" t="str">
            <v>SDN MANTUIL 3</v>
          </cell>
          <cell r="W321" t="str">
            <v>XXX</v>
          </cell>
          <cell r="X321" t="str">
            <v>XXX</v>
          </cell>
          <cell r="Y321" t="str">
            <v>XXX</v>
          </cell>
          <cell r="Z321" t="str">
            <v>S - 44</v>
          </cell>
          <cell r="AA321" t="str">
            <v>0339758661300013</v>
          </cell>
          <cell r="AC321">
            <v>11500</v>
          </cell>
          <cell r="AD321">
            <v>-9000</v>
          </cell>
        </row>
        <row r="322">
          <cell r="A322" t="str">
            <v>199206112022212005</v>
          </cell>
          <cell r="B322" t="str">
            <v>XXX</v>
          </cell>
          <cell r="C322" t="str">
            <v>XXX</v>
          </cell>
          <cell r="D322" t="str">
            <v>XXX</v>
          </cell>
          <cell r="E322" t="str">
            <v>XXX</v>
          </cell>
          <cell r="F322" t="str">
            <v>XXX</v>
          </cell>
          <cell r="G322" t="str">
            <v>XXX</v>
          </cell>
          <cell r="H322" t="str">
            <v>XXX</v>
          </cell>
          <cell r="I322">
            <v>0</v>
          </cell>
          <cell r="J322">
            <v>0</v>
          </cell>
          <cell r="K322" t="str">
            <v>XXX</v>
          </cell>
          <cell r="L322">
            <v>2966500</v>
          </cell>
          <cell r="N322">
            <v>2966500</v>
          </cell>
          <cell r="O322">
            <v>2966500</v>
          </cell>
          <cell r="P322">
            <v>29665</v>
          </cell>
          <cell r="Q322">
            <v>118660</v>
          </cell>
          <cell r="R322">
            <v>0</v>
          </cell>
          <cell r="S322">
            <v>0</v>
          </cell>
          <cell r="T322">
            <v>29665</v>
          </cell>
          <cell r="U322">
            <v>118660</v>
          </cell>
          <cell r="V322" t="str">
            <v>SDN MANTUIL 3</v>
          </cell>
          <cell r="W322" t="str">
            <v>XXX</v>
          </cell>
          <cell r="X322" t="str">
            <v>XXX</v>
          </cell>
          <cell r="Y322" t="str">
            <v>XXX</v>
          </cell>
          <cell r="Z322" t="str">
            <v>S - 44</v>
          </cell>
          <cell r="AA322" t="str">
            <v>0943770671130022</v>
          </cell>
          <cell r="AC322">
            <v>33665</v>
          </cell>
          <cell r="AD322">
            <v>-4000</v>
          </cell>
        </row>
        <row r="323">
          <cell r="A323" t="str">
            <v>199305102022212007</v>
          </cell>
          <cell r="B323" t="str">
            <v>XXX</v>
          </cell>
          <cell r="C323" t="str">
            <v>XXX</v>
          </cell>
          <cell r="D323" t="str">
            <v>XXX</v>
          </cell>
          <cell r="E323" t="str">
            <v>XXX</v>
          </cell>
          <cell r="F323" t="str">
            <v>XXX</v>
          </cell>
          <cell r="G323" t="str">
            <v>XXX</v>
          </cell>
          <cell r="H323" t="str">
            <v>XXX</v>
          </cell>
          <cell r="I323">
            <v>0</v>
          </cell>
          <cell r="J323">
            <v>0</v>
          </cell>
          <cell r="K323" t="str">
            <v>XXX</v>
          </cell>
          <cell r="M323">
            <v>250000</v>
          </cell>
          <cell r="N323">
            <v>250000</v>
          </cell>
          <cell r="O323">
            <v>250000</v>
          </cell>
          <cell r="P323">
            <v>2500</v>
          </cell>
          <cell r="Q323">
            <v>10000</v>
          </cell>
          <cell r="R323">
            <v>0</v>
          </cell>
          <cell r="S323">
            <v>0</v>
          </cell>
          <cell r="T323">
            <v>2500</v>
          </cell>
          <cell r="U323">
            <v>10000</v>
          </cell>
          <cell r="V323" t="str">
            <v>SDN MANTUIL 3</v>
          </cell>
          <cell r="W323" t="str">
            <v>XXX</v>
          </cell>
          <cell r="X323" t="str">
            <v>XXX</v>
          </cell>
          <cell r="Y323" t="str">
            <v>XXX</v>
          </cell>
          <cell r="Z323" t="str">
            <v>S - 44</v>
          </cell>
          <cell r="AA323" t="str">
            <v>2842771672230312</v>
          </cell>
          <cell r="AC323">
            <v>11500</v>
          </cell>
          <cell r="AD323">
            <v>-9000</v>
          </cell>
        </row>
        <row r="324">
          <cell r="A324" t="str">
            <v>196410092022212001</v>
          </cell>
          <cell r="B324" t="str">
            <v>XXX</v>
          </cell>
          <cell r="C324" t="str">
            <v>XXX</v>
          </cell>
          <cell r="D324" t="str">
            <v>XXX</v>
          </cell>
          <cell r="E324" t="str">
            <v>XXX</v>
          </cell>
          <cell r="F324" t="str">
            <v>XXX</v>
          </cell>
          <cell r="G324" t="str">
            <v>XXX</v>
          </cell>
          <cell r="H324" t="str">
            <v>XXX</v>
          </cell>
          <cell r="I324">
            <v>0</v>
          </cell>
          <cell r="J324">
            <v>0</v>
          </cell>
          <cell r="K324" t="str">
            <v>XXX</v>
          </cell>
          <cell r="L324">
            <v>2966500</v>
          </cell>
          <cell r="N324">
            <v>2966500</v>
          </cell>
          <cell r="O324">
            <v>2966500</v>
          </cell>
          <cell r="P324">
            <v>29665</v>
          </cell>
          <cell r="Q324">
            <v>118660</v>
          </cell>
          <cell r="R324">
            <v>0</v>
          </cell>
          <cell r="S324">
            <v>0</v>
          </cell>
          <cell r="T324">
            <v>29665</v>
          </cell>
          <cell r="U324">
            <v>118660</v>
          </cell>
          <cell r="V324" t="str">
            <v>SDN MANTUIL 4</v>
          </cell>
          <cell r="W324" t="str">
            <v>XXX</v>
          </cell>
          <cell r="X324" t="str">
            <v>XXX</v>
          </cell>
          <cell r="Y324" t="str">
            <v>XXX</v>
          </cell>
          <cell r="Z324" t="str">
            <v>S - 45</v>
          </cell>
          <cell r="AA324" t="str">
            <v>1341742645300013</v>
          </cell>
          <cell r="AC324">
            <v>33665</v>
          </cell>
          <cell r="AD324">
            <v>-4000</v>
          </cell>
        </row>
        <row r="325">
          <cell r="A325" t="str">
            <v>199611152022211002</v>
          </cell>
          <cell r="B325" t="str">
            <v>XXX</v>
          </cell>
          <cell r="C325" t="str">
            <v>XXX</v>
          </cell>
          <cell r="D325" t="str">
            <v>XXX</v>
          </cell>
          <cell r="E325" t="str">
            <v>XXX</v>
          </cell>
          <cell r="F325" t="str">
            <v>XXX</v>
          </cell>
          <cell r="G325" t="str">
            <v>XXX</v>
          </cell>
          <cell r="H325" t="str">
            <v>XXX</v>
          </cell>
          <cell r="I325">
            <v>0</v>
          </cell>
          <cell r="J325">
            <v>0</v>
          </cell>
          <cell r="K325" t="str">
            <v>XXX</v>
          </cell>
          <cell r="M325">
            <v>250000</v>
          </cell>
          <cell r="N325">
            <v>250000</v>
          </cell>
          <cell r="O325">
            <v>250000</v>
          </cell>
          <cell r="P325">
            <v>2500</v>
          </cell>
          <cell r="Q325">
            <v>10000</v>
          </cell>
          <cell r="R325">
            <v>0</v>
          </cell>
          <cell r="S325">
            <v>0</v>
          </cell>
          <cell r="T325">
            <v>2500</v>
          </cell>
          <cell r="U325">
            <v>10000</v>
          </cell>
          <cell r="V325" t="str">
            <v>SDN MANTUIL 4</v>
          </cell>
          <cell r="W325" t="str">
            <v>XXX</v>
          </cell>
          <cell r="X325" t="str">
            <v>XXX</v>
          </cell>
          <cell r="Y325" t="str">
            <v>XXX</v>
          </cell>
          <cell r="Z325" t="str">
            <v>S - 45</v>
          </cell>
          <cell r="AA325" t="str">
            <v>4447774675130083</v>
          </cell>
          <cell r="AC325">
            <v>11500</v>
          </cell>
          <cell r="AD325">
            <v>-9000</v>
          </cell>
        </row>
        <row r="326">
          <cell r="A326" t="str">
            <v>199701312022211002</v>
          </cell>
          <cell r="B326" t="str">
            <v>XXX</v>
          </cell>
          <cell r="C326" t="str">
            <v>XXX</v>
          </cell>
          <cell r="D326" t="str">
            <v>XXX</v>
          </cell>
          <cell r="E326" t="str">
            <v>XXX</v>
          </cell>
          <cell r="F326" t="str">
            <v>XXX</v>
          </cell>
          <cell r="G326" t="str">
            <v>XXX</v>
          </cell>
          <cell r="H326" t="str">
            <v>XXX</v>
          </cell>
          <cell r="I326">
            <v>0</v>
          </cell>
          <cell r="J326">
            <v>0</v>
          </cell>
          <cell r="K326" t="str">
            <v>XXX</v>
          </cell>
          <cell r="M326">
            <v>250000</v>
          </cell>
          <cell r="N326">
            <v>250000</v>
          </cell>
          <cell r="O326">
            <v>250000</v>
          </cell>
          <cell r="P326">
            <v>2500</v>
          </cell>
          <cell r="Q326">
            <v>10000</v>
          </cell>
          <cell r="R326">
            <v>0</v>
          </cell>
          <cell r="S326">
            <v>0</v>
          </cell>
          <cell r="T326">
            <v>2500</v>
          </cell>
          <cell r="U326">
            <v>10000</v>
          </cell>
          <cell r="V326" t="str">
            <v>SDN MANTUIL 4</v>
          </cell>
          <cell r="W326" t="str">
            <v>XXX</v>
          </cell>
          <cell r="X326" t="str">
            <v>XXX</v>
          </cell>
          <cell r="Y326" t="str">
            <v>XXX</v>
          </cell>
          <cell r="Z326" t="str">
            <v>S - 45</v>
          </cell>
          <cell r="AA326" t="str">
            <v>3463775676130052</v>
          </cell>
          <cell r="AC326">
            <v>11500</v>
          </cell>
          <cell r="AD326">
            <v>-9000</v>
          </cell>
        </row>
        <row r="327">
          <cell r="A327" t="str">
            <v>197008012022212004</v>
          </cell>
          <cell r="B327" t="str">
            <v>XXX</v>
          </cell>
          <cell r="C327" t="str">
            <v>XXX</v>
          </cell>
          <cell r="D327" t="str">
            <v>XXX</v>
          </cell>
          <cell r="E327" t="str">
            <v>XXX</v>
          </cell>
          <cell r="F327" t="str">
            <v>XXX</v>
          </cell>
          <cell r="G327" t="str">
            <v>XXX</v>
          </cell>
          <cell r="H327" t="str">
            <v>XXX</v>
          </cell>
          <cell r="I327">
            <v>0</v>
          </cell>
          <cell r="J327">
            <v>0</v>
          </cell>
          <cell r="K327" t="str">
            <v>XXX</v>
          </cell>
          <cell r="M327">
            <v>250000</v>
          </cell>
          <cell r="N327">
            <v>250000</v>
          </cell>
          <cell r="O327">
            <v>250000</v>
          </cell>
          <cell r="P327">
            <v>2500</v>
          </cell>
          <cell r="Q327">
            <v>10000</v>
          </cell>
          <cell r="R327">
            <v>0</v>
          </cell>
          <cell r="S327">
            <v>0</v>
          </cell>
          <cell r="T327">
            <v>2500</v>
          </cell>
          <cell r="U327">
            <v>10000</v>
          </cell>
          <cell r="V327" t="str">
            <v>SDN MURUNG RAYA 1</v>
          </cell>
          <cell r="W327" t="str">
            <v>XXX</v>
          </cell>
          <cell r="X327" t="str">
            <v>XXX</v>
          </cell>
          <cell r="Y327" t="str">
            <v>XXX</v>
          </cell>
          <cell r="Z327" t="str">
            <v>S - 46</v>
          </cell>
          <cell r="AA327" t="str">
            <v>4133748651300053</v>
          </cell>
          <cell r="AC327">
            <v>11500</v>
          </cell>
          <cell r="AD327">
            <v>-9000</v>
          </cell>
        </row>
        <row r="328">
          <cell r="A328" t="str">
            <v>197911232022212006</v>
          </cell>
          <cell r="B328" t="str">
            <v>XXX</v>
          </cell>
          <cell r="C328" t="str">
            <v>XXX</v>
          </cell>
          <cell r="D328" t="str">
            <v>XXX</v>
          </cell>
          <cell r="E328" t="str">
            <v>XXX</v>
          </cell>
          <cell r="F328" t="str">
            <v>XXX</v>
          </cell>
          <cell r="G328" t="str">
            <v>XXX</v>
          </cell>
          <cell r="H328" t="str">
            <v>XXX</v>
          </cell>
          <cell r="I328">
            <v>0</v>
          </cell>
          <cell r="J328">
            <v>0</v>
          </cell>
          <cell r="K328" t="str">
            <v>XXX</v>
          </cell>
          <cell r="M328">
            <v>250000</v>
          </cell>
          <cell r="N328">
            <v>250000</v>
          </cell>
          <cell r="O328">
            <v>250000</v>
          </cell>
          <cell r="P328">
            <v>2500</v>
          </cell>
          <cell r="Q328">
            <v>10000</v>
          </cell>
          <cell r="R328">
            <v>0</v>
          </cell>
          <cell r="S328">
            <v>0</v>
          </cell>
          <cell r="T328">
            <v>2500</v>
          </cell>
          <cell r="U328">
            <v>10000</v>
          </cell>
          <cell r="V328" t="str">
            <v>SDN MURUNG RAYA 1</v>
          </cell>
          <cell r="W328" t="str">
            <v>XXX</v>
          </cell>
          <cell r="X328" t="str">
            <v>XXX</v>
          </cell>
          <cell r="Y328" t="str">
            <v>XXX</v>
          </cell>
          <cell r="Z328" t="str">
            <v>S - 46</v>
          </cell>
          <cell r="AA328" t="str">
            <v>7455757658300023</v>
          </cell>
          <cell r="AC328">
            <v>11500</v>
          </cell>
          <cell r="AD328">
            <v>-9000</v>
          </cell>
        </row>
        <row r="329">
          <cell r="A329" t="str">
            <v>199209042022212007</v>
          </cell>
          <cell r="B329" t="str">
            <v>XXX</v>
          </cell>
          <cell r="C329" t="str">
            <v>XXX</v>
          </cell>
          <cell r="D329" t="str">
            <v>XXX</v>
          </cell>
          <cell r="E329" t="str">
            <v>XXX</v>
          </cell>
          <cell r="F329" t="str">
            <v>XXX</v>
          </cell>
          <cell r="G329" t="str">
            <v>XXX</v>
          </cell>
          <cell r="H329" t="str">
            <v>XXX</v>
          </cell>
          <cell r="I329">
            <v>0</v>
          </cell>
          <cell r="J329">
            <v>0</v>
          </cell>
          <cell r="K329" t="str">
            <v>XXX</v>
          </cell>
          <cell r="M329">
            <v>250000</v>
          </cell>
          <cell r="N329">
            <v>250000</v>
          </cell>
          <cell r="O329">
            <v>250000</v>
          </cell>
          <cell r="P329">
            <v>2500</v>
          </cell>
          <cell r="Q329">
            <v>10000</v>
          </cell>
          <cell r="R329">
            <v>0</v>
          </cell>
          <cell r="S329">
            <v>0</v>
          </cell>
          <cell r="T329">
            <v>2500</v>
          </cell>
          <cell r="U329">
            <v>10000</v>
          </cell>
          <cell r="V329" t="str">
            <v>SDN MURUNG RAYA 1</v>
          </cell>
          <cell r="W329" t="str">
            <v>XXX</v>
          </cell>
          <cell r="X329" t="str">
            <v>XXX</v>
          </cell>
          <cell r="Y329" t="str">
            <v>XXX</v>
          </cell>
          <cell r="Z329" t="str">
            <v>S - 46</v>
          </cell>
          <cell r="AA329" t="str">
            <v>2236770671130043</v>
          </cell>
          <cell r="AC329">
            <v>11500</v>
          </cell>
          <cell r="AD329">
            <v>-9000</v>
          </cell>
        </row>
        <row r="330">
          <cell r="A330" t="str">
            <v>198109022022212009</v>
          </cell>
          <cell r="B330" t="str">
            <v>XXX</v>
          </cell>
          <cell r="C330" t="str">
            <v>XXX</v>
          </cell>
          <cell r="D330" t="str">
            <v>XXX</v>
          </cell>
          <cell r="E330" t="str">
            <v>XXX</v>
          </cell>
          <cell r="F330" t="str">
            <v>XXX</v>
          </cell>
          <cell r="G330" t="str">
            <v>XXX</v>
          </cell>
          <cell r="H330" t="str">
            <v>XXX</v>
          </cell>
          <cell r="I330">
            <v>0</v>
          </cell>
          <cell r="J330">
            <v>0</v>
          </cell>
          <cell r="K330" t="str">
            <v>XXX</v>
          </cell>
          <cell r="M330">
            <v>250000</v>
          </cell>
          <cell r="N330">
            <v>250000</v>
          </cell>
          <cell r="O330">
            <v>250000</v>
          </cell>
          <cell r="P330">
            <v>2500</v>
          </cell>
          <cell r="Q330">
            <v>10000</v>
          </cell>
          <cell r="R330">
            <v>0</v>
          </cell>
          <cell r="S330">
            <v>0</v>
          </cell>
          <cell r="T330">
            <v>2500</v>
          </cell>
          <cell r="U330">
            <v>10000</v>
          </cell>
          <cell r="V330" t="str">
            <v>SDN MURUNG RAYA 2</v>
          </cell>
          <cell r="W330" t="str">
            <v>XXX</v>
          </cell>
          <cell r="X330" t="str">
            <v>XXX</v>
          </cell>
          <cell r="Y330" t="str">
            <v>XXX</v>
          </cell>
          <cell r="Z330" t="str">
            <v>S - 47</v>
          </cell>
          <cell r="AA330" t="str">
            <v>7541762663300092</v>
          </cell>
          <cell r="AC330">
            <v>11500</v>
          </cell>
          <cell r="AD330">
            <v>-9000</v>
          </cell>
        </row>
        <row r="331">
          <cell r="A331" t="str">
            <v>199712182022212005</v>
          </cell>
          <cell r="B331" t="str">
            <v>XXX</v>
          </cell>
          <cell r="C331" t="str">
            <v>XXX</v>
          </cell>
          <cell r="D331" t="str">
            <v>XXX</v>
          </cell>
          <cell r="E331" t="str">
            <v>XXX</v>
          </cell>
          <cell r="F331" t="str">
            <v>XXX</v>
          </cell>
          <cell r="G331" t="str">
            <v>XXX</v>
          </cell>
          <cell r="H331" t="str">
            <v>XXX</v>
          </cell>
          <cell r="I331">
            <v>0</v>
          </cell>
          <cell r="J331">
            <v>0</v>
          </cell>
          <cell r="K331" t="str">
            <v>XXX</v>
          </cell>
          <cell r="M331">
            <v>250000</v>
          </cell>
          <cell r="N331">
            <v>250000</v>
          </cell>
          <cell r="O331">
            <v>250000</v>
          </cell>
          <cell r="P331">
            <v>2500</v>
          </cell>
          <cell r="Q331">
            <v>10000</v>
          </cell>
          <cell r="R331">
            <v>0</v>
          </cell>
          <cell r="S331">
            <v>0</v>
          </cell>
          <cell r="T331">
            <v>2500</v>
          </cell>
          <cell r="U331">
            <v>10000</v>
          </cell>
          <cell r="V331" t="str">
            <v>SDN MURUNG RAYA 2</v>
          </cell>
          <cell r="W331" t="str">
            <v>XXX</v>
          </cell>
          <cell r="X331" t="str">
            <v>XXX</v>
          </cell>
          <cell r="Y331" t="str">
            <v>XXX</v>
          </cell>
          <cell r="Z331" t="str">
            <v>S - 47</v>
          </cell>
          <cell r="AA331" t="str">
            <v>5550775676230023</v>
          </cell>
          <cell r="AC331">
            <v>11500</v>
          </cell>
          <cell r="AD331">
            <v>-9000</v>
          </cell>
        </row>
        <row r="332">
          <cell r="A332" t="str">
            <v>197710282022211002</v>
          </cell>
          <cell r="B332" t="str">
            <v>XXX</v>
          </cell>
          <cell r="C332" t="str">
            <v>XXX</v>
          </cell>
          <cell r="D332" t="str">
            <v>XXX</v>
          </cell>
          <cell r="E332" t="str">
            <v>XXX</v>
          </cell>
          <cell r="F332" t="str">
            <v>XXX</v>
          </cell>
          <cell r="G332" t="str">
            <v>XXX</v>
          </cell>
          <cell r="H332" t="str">
            <v>XXX</v>
          </cell>
          <cell r="I332">
            <v>0</v>
          </cell>
          <cell r="J332">
            <v>0</v>
          </cell>
          <cell r="K332" t="str">
            <v>XXX</v>
          </cell>
          <cell r="L332">
            <v>2966500</v>
          </cell>
          <cell r="N332">
            <v>2966500</v>
          </cell>
          <cell r="O332">
            <v>2966500</v>
          </cell>
          <cell r="P332">
            <v>29665</v>
          </cell>
          <cell r="Q332">
            <v>118660</v>
          </cell>
          <cell r="R332">
            <v>0</v>
          </cell>
          <cell r="S332">
            <v>0</v>
          </cell>
          <cell r="T332">
            <v>29665</v>
          </cell>
          <cell r="U332">
            <v>118660</v>
          </cell>
          <cell r="V332" t="str">
            <v>SDN MURUNG RAYA 3</v>
          </cell>
          <cell r="W332" t="str">
            <v>XXX</v>
          </cell>
          <cell r="X332" t="str">
            <v>XXX</v>
          </cell>
          <cell r="Y332" t="str">
            <v>XXX</v>
          </cell>
          <cell r="Z332" t="str">
            <v>S - 48</v>
          </cell>
          <cell r="AA332" t="str">
            <v>3360755657200033</v>
          </cell>
          <cell r="AC332">
            <v>31745</v>
          </cell>
          <cell r="AD332">
            <v>-2080</v>
          </cell>
        </row>
        <row r="333">
          <cell r="A333" t="str">
            <v>198209092022212013</v>
          </cell>
          <cell r="B333" t="str">
            <v>XXX</v>
          </cell>
          <cell r="C333" t="str">
            <v>XXX</v>
          </cell>
          <cell r="D333" t="str">
            <v>XXX</v>
          </cell>
          <cell r="E333" t="str">
            <v>XXX</v>
          </cell>
          <cell r="F333" t="str">
            <v>XXX</v>
          </cell>
          <cell r="G333" t="str">
            <v>XXX</v>
          </cell>
          <cell r="H333" t="str">
            <v>XXX</v>
          </cell>
          <cell r="I333">
            <v>0</v>
          </cell>
          <cell r="J333">
            <v>0</v>
          </cell>
          <cell r="K333" t="str">
            <v>XXX</v>
          </cell>
          <cell r="M333">
            <v>250000</v>
          </cell>
          <cell r="N333">
            <v>250000</v>
          </cell>
          <cell r="O333">
            <v>250000</v>
          </cell>
          <cell r="P333">
            <v>2500</v>
          </cell>
          <cell r="Q333">
            <v>10000</v>
          </cell>
          <cell r="R333">
            <v>0</v>
          </cell>
          <cell r="S333">
            <v>0</v>
          </cell>
          <cell r="T333">
            <v>2500</v>
          </cell>
          <cell r="U333">
            <v>10000</v>
          </cell>
          <cell r="V333" t="str">
            <v>SDN MURUNG RAYA 3</v>
          </cell>
          <cell r="W333" t="str">
            <v>XXX</v>
          </cell>
          <cell r="X333" t="str">
            <v>XXX</v>
          </cell>
          <cell r="Y333" t="str">
            <v>XXX</v>
          </cell>
          <cell r="Z333" t="str">
            <v>S - 48</v>
          </cell>
          <cell r="AA333" t="str">
            <v>2241760662300083</v>
          </cell>
          <cell r="AC333">
            <v>11500</v>
          </cell>
          <cell r="AD333">
            <v>-9000</v>
          </cell>
        </row>
        <row r="334">
          <cell r="A334" t="str">
            <v>197608062022212004</v>
          </cell>
          <cell r="B334" t="str">
            <v>XXX</v>
          </cell>
          <cell r="C334" t="str">
            <v>XXX</v>
          </cell>
          <cell r="D334" t="str">
            <v>XXX</v>
          </cell>
          <cell r="E334" t="str">
            <v>XXX</v>
          </cell>
          <cell r="F334" t="str">
            <v>XXX</v>
          </cell>
          <cell r="G334" t="str">
            <v>XXX</v>
          </cell>
          <cell r="H334" t="str">
            <v>XXX</v>
          </cell>
          <cell r="I334">
            <v>0</v>
          </cell>
          <cell r="J334">
            <v>0</v>
          </cell>
          <cell r="K334" t="str">
            <v>XXX</v>
          </cell>
          <cell r="L334">
            <v>2966500</v>
          </cell>
          <cell r="N334">
            <v>2966500</v>
          </cell>
          <cell r="O334">
            <v>2966500</v>
          </cell>
          <cell r="P334">
            <v>29665</v>
          </cell>
          <cell r="Q334">
            <v>118660</v>
          </cell>
          <cell r="R334">
            <v>0</v>
          </cell>
          <cell r="S334">
            <v>0</v>
          </cell>
          <cell r="T334">
            <v>29665</v>
          </cell>
          <cell r="U334">
            <v>118660</v>
          </cell>
          <cell r="V334" t="str">
            <v>SDN MURUNG RAYA 4</v>
          </cell>
          <cell r="W334" t="str">
            <v>XXX</v>
          </cell>
          <cell r="X334" t="str">
            <v>XXX</v>
          </cell>
          <cell r="Y334" t="str">
            <v>XXX</v>
          </cell>
          <cell r="Z334" t="str">
            <v>S - 49</v>
          </cell>
          <cell r="AA334" t="str">
            <v>2138754656300023</v>
          </cell>
          <cell r="AC334">
            <v>33665</v>
          </cell>
          <cell r="AD334">
            <v>-4000</v>
          </cell>
        </row>
        <row r="335">
          <cell r="A335" t="str">
            <v>197911232022212007</v>
          </cell>
          <cell r="B335" t="str">
            <v>XXX</v>
          </cell>
          <cell r="C335" t="str">
            <v>XXX</v>
          </cell>
          <cell r="D335" t="str">
            <v>XXX</v>
          </cell>
          <cell r="E335" t="str">
            <v>XXX</v>
          </cell>
          <cell r="F335" t="str">
            <v>XXX</v>
          </cell>
          <cell r="G335" t="str">
            <v>XXX</v>
          </cell>
          <cell r="H335" t="str">
            <v>XXX</v>
          </cell>
          <cell r="I335">
            <v>0</v>
          </cell>
          <cell r="J335">
            <v>0</v>
          </cell>
          <cell r="K335" t="str">
            <v>XXX</v>
          </cell>
          <cell r="M335">
            <v>250000</v>
          </cell>
          <cell r="N335">
            <v>250000</v>
          </cell>
          <cell r="O335">
            <v>250000</v>
          </cell>
          <cell r="P335">
            <v>2500</v>
          </cell>
          <cell r="Q335">
            <v>10000</v>
          </cell>
          <cell r="R335">
            <v>0</v>
          </cell>
          <cell r="S335">
            <v>0</v>
          </cell>
          <cell r="T335">
            <v>2500</v>
          </cell>
          <cell r="U335">
            <v>10000</v>
          </cell>
          <cell r="V335" t="str">
            <v>SDN MURUNG RAYA 4</v>
          </cell>
          <cell r="W335" t="str">
            <v>XXX</v>
          </cell>
          <cell r="X335" t="str">
            <v>XXX</v>
          </cell>
          <cell r="Y335" t="str">
            <v>XXX</v>
          </cell>
          <cell r="Z335" t="str">
            <v>S - 49</v>
          </cell>
          <cell r="AA335" t="str">
            <v>0455757658210053</v>
          </cell>
          <cell r="AC335">
            <v>11500</v>
          </cell>
          <cell r="AD335">
            <v>-9000</v>
          </cell>
        </row>
        <row r="336">
          <cell r="A336" t="str">
            <v>199510112022212006</v>
          </cell>
          <cell r="B336" t="str">
            <v>XXX</v>
          </cell>
          <cell r="C336" t="str">
            <v>XXX</v>
          </cell>
          <cell r="D336" t="str">
            <v>XXX</v>
          </cell>
          <cell r="E336" t="str">
            <v>XXX</v>
          </cell>
          <cell r="F336" t="str">
            <v>XXX</v>
          </cell>
          <cell r="G336" t="str">
            <v>XXX</v>
          </cell>
          <cell r="H336" t="str">
            <v>XXX</v>
          </cell>
          <cell r="I336">
            <v>0</v>
          </cell>
          <cell r="J336">
            <v>0</v>
          </cell>
          <cell r="K336" t="str">
            <v>XXX</v>
          </cell>
          <cell r="M336">
            <v>250000</v>
          </cell>
          <cell r="N336">
            <v>250000</v>
          </cell>
          <cell r="O336">
            <v>250000</v>
          </cell>
          <cell r="P336">
            <v>2500</v>
          </cell>
          <cell r="Q336">
            <v>10000</v>
          </cell>
          <cell r="R336">
            <v>0</v>
          </cell>
          <cell r="S336">
            <v>0</v>
          </cell>
          <cell r="T336">
            <v>2500</v>
          </cell>
          <cell r="U336">
            <v>10000</v>
          </cell>
          <cell r="V336" t="str">
            <v>SDN MURUNG RAYA 4</v>
          </cell>
          <cell r="W336" t="str">
            <v>XXX</v>
          </cell>
          <cell r="X336" t="str">
            <v>XXX</v>
          </cell>
          <cell r="Y336" t="str">
            <v>XXX</v>
          </cell>
          <cell r="Z336" t="str">
            <v>S - 49</v>
          </cell>
          <cell r="AA336" t="str">
            <v>1343773674230133</v>
          </cell>
          <cell r="AC336">
            <v>11500</v>
          </cell>
          <cell r="AD336">
            <v>-9000</v>
          </cell>
        </row>
        <row r="337">
          <cell r="A337" t="str">
            <v>199510092022212011</v>
          </cell>
          <cell r="B337" t="str">
            <v>XXX</v>
          </cell>
          <cell r="C337" t="str">
            <v>XXX</v>
          </cell>
          <cell r="D337" t="str">
            <v>XXX</v>
          </cell>
          <cell r="E337" t="str">
            <v>XXX</v>
          </cell>
          <cell r="F337" t="str">
            <v>XXX</v>
          </cell>
          <cell r="G337" t="str">
            <v>XXX</v>
          </cell>
          <cell r="H337" t="str">
            <v>XXX</v>
          </cell>
          <cell r="I337">
            <v>0</v>
          </cell>
          <cell r="J337">
            <v>0</v>
          </cell>
          <cell r="K337" t="str">
            <v>XXX</v>
          </cell>
          <cell r="M337">
            <v>250000</v>
          </cell>
          <cell r="N337">
            <v>250000</v>
          </cell>
          <cell r="O337">
            <v>250000</v>
          </cell>
          <cell r="P337">
            <v>2500</v>
          </cell>
          <cell r="Q337">
            <v>10000</v>
          </cell>
          <cell r="R337">
            <v>0</v>
          </cell>
          <cell r="S337">
            <v>0</v>
          </cell>
          <cell r="T337">
            <v>2500</v>
          </cell>
          <cell r="U337">
            <v>10000</v>
          </cell>
          <cell r="V337" t="str">
            <v>SDN MURUNG RAYA 5</v>
          </cell>
          <cell r="W337" t="str">
            <v>XXX</v>
          </cell>
          <cell r="X337" t="str">
            <v>XXX</v>
          </cell>
          <cell r="Y337" t="str">
            <v>XXX</v>
          </cell>
          <cell r="Z337" t="str">
            <v>S - 50</v>
          </cell>
          <cell r="AA337" t="str">
            <v>0341773674230083</v>
          </cell>
          <cell r="AC337">
            <v>11500</v>
          </cell>
          <cell r="AD337">
            <v>-9000</v>
          </cell>
        </row>
        <row r="338">
          <cell r="A338" t="str">
            <v>197701032022212009</v>
          </cell>
          <cell r="B338" t="str">
            <v>XXX</v>
          </cell>
          <cell r="C338" t="str">
            <v>XXX</v>
          </cell>
          <cell r="D338" t="str">
            <v>XXX</v>
          </cell>
          <cell r="E338" t="str">
            <v>XXX</v>
          </cell>
          <cell r="F338" t="str">
            <v>XXX</v>
          </cell>
          <cell r="G338" t="str">
            <v>XXX</v>
          </cell>
          <cell r="H338" t="str">
            <v>XXX</v>
          </cell>
          <cell r="I338">
            <v>0</v>
          </cell>
          <cell r="J338">
            <v>0</v>
          </cell>
          <cell r="K338" t="str">
            <v>XXX</v>
          </cell>
          <cell r="M338">
            <v>250000</v>
          </cell>
          <cell r="N338">
            <v>250000</v>
          </cell>
          <cell r="O338">
            <v>250000</v>
          </cell>
          <cell r="P338">
            <v>2500</v>
          </cell>
          <cell r="Q338">
            <v>10000</v>
          </cell>
          <cell r="R338">
            <v>0</v>
          </cell>
          <cell r="S338">
            <v>0</v>
          </cell>
          <cell r="T338">
            <v>2500</v>
          </cell>
          <cell r="U338">
            <v>10000</v>
          </cell>
          <cell r="V338" t="str">
            <v>SDN PEKAUMAN 1</v>
          </cell>
          <cell r="W338" t="str">
            <v>XXX</v>
          </cell>
          <cell r="X338" t="str">
            <v>XXX</v>
          </cell>
          <cell r="Y338" t="str">
            <v>XXX</v>
          </cell>
          <cell r="Z338" t="str">
            <v>S - 51</v>
          </cell>
          <cell r="AA338" t="str">
            <v>1435755657300032</v>
          </cell>
          <cell r="AC338">
            <v>11500</v>
          </cell>
          <cell r="AD338">
            <v>-9000</v>
          </cell>
        </row>
        <row r="339">
          <cell r="A339" t="str">
            <v>199310012022212011</v>
          </cell>
          <cell r="B339" t="str">
            <v>XXX</v>
          </cell>
          <cell r="C339" t="str">
            <v>XXX</v>
          </cell>
          <cell r="D339" t="str">
            <v>XXX</v>
          </cell>
          <cell r="E339" t="str">
            <v>XXX</v>
          </cell>
          <cell r="F339" t="str">
            <v>XXX</v>
          </cell>
          <cell r="G339" t="str">
            <v>XXX</v>
          </cell>
          <cell r="H339" t="str">
            <v>XXX</v>
          </cell>
          <cell r="I339">
            <v>0</v>
          </cell>
          <cell r="J339">
            <v>0</v>
          </cell>
          <cell r="K339" t="str">
            <v>XXX</v>
          </cell>
          <cell r="L339">
            <v>2966500</v>
          </cell>
          <cell r="N339">
            <v>2966500</v>
          </cell>
          <cell r="O339">
            <v>2966500</v>
          </cell>
          <cell r="P339">
            <v>29665</v>
          </cell>
          <cell r="Q339">
            <v>118660</v>
          </cell>
          <cell r="R339">
            <v>0</v>
          </cell>
          <cell r="S339">
            <v>0</v>
          </cell>
          <cell r="T339">
            <v>29665</v>
          </cell>
          <cell r="U339">
            <v>118660</v>
          </cell>
          <cell r="V339" t="str">
            <v>SDN PEKAUMAN 1</v>
          </cell>
          <cell r="W339" t="str">
            <v>XXX</v>
          </cell>
          <cell r="X339" t="str">
            <v>XXX</v>
          </cell>
          <cell r="Y339" t="str">
            <v>XXX</v>
          </cell>
          <cell r="Z339" t="str">
            <v>S - 51</v>
          </cell>
          <cell r="AA339" t="str">
            <v>9333771672130013</v>
          </cell>
          <cell r="AC339">
            <v>33665</v>
          </cell>
          <cell r="AD339">
            <v>-4000</v>
          </cell>
        </row>
        <row r="340">
          <cell r="A340" t="str">
            <v>199604142022212004</v>
          </cell>
          <cell r="B340" t="str">
            <v>XXX</v>
          </cell>
          <cell r="C340" t="str">
            <v>XXX</v>
          </cell>
          <cell r="D340" t="str">
            <v>XXX</v>
          </cell>
          <cell r="E340" t="str">
            <v>XXX</v>
          </cell>
          <cell r="F340" t="str">
            <v>XXX</v>
          </cell>
          <cell r="G340" t="str">
            <v>XXX</v>
          </cell>
          <cell r="H340" t="str">
            <v>XXX</v>
          </cell>
          <cell r="I340">
            <v>0</v>
          </cell>
          <cell r="J340">
            <v>0</v>
          </cell>
          <cell r="K340" t="str">
            <v>XXX</v>
          </cell>
          <cell r="M340">
            <v>250000</v>
          </cell>
          <cell r="N340">
            <v>250000</v>
          </cell>
          <cell r="O340">
            <v>250000</v>
          </cell>
          <cell r="P340">
            <v>2500</v>
          </cell>
          <cell r="Q340">
            <v>10000</v>
          </cell>
          <cell r="R340">
            <v>0</v>
          </cell>
          <cell r="S340">
            <v>0</v>
          </cell>
          <cell r="T340">
            <v>2500</v>
          </cell>
          <cell r="U340">
            <v>10000</v>
          </cell>
          <cell r="V340" t="str">
            <v>SDN PEKAUMAN 1</v>
          </cell>
          <cell r="W340" t="str">
            <v>XXX</v>
          </cell>
          <cell r="X340" t="str">
            <v>XXX</v>
          </cell>
          <cell r="Y340" t="str">
            <v>XXX</v>
          </cell>
          <cell r="Z340" t="str">
            <v>S - 51</v>
          </cell>
          <cell r="AA340" t="str">
            <v>9746774675230102</v>
          </cell>
          <cell r="AC340">
            <v>11500</v>
          </cell>
          <cell r="AD340">
            <v>-9000</v>
          </cell>
        </row>
        <row r="341">
          <cell r="A341" t="str">
            <v>199706172022212004</v>
          </cell>
          <cell r="B341" t="str">
            <v>XXX</v>
          </cell>
          <cell r="C341" t="str">
            <v>XXX</v>
          </cell>
          <cell r="D341" t="str">
            <v>XXX</v>
          </cell>
          <cell r="E341" t="str">
            <v>XXX</v>
          </cell>
          <cell r="F341" t="str">
            <v>XXX</v>
          </cell>
          <cell r="G341" t="str">
            <v>XXX</v>
          </cell>
          <cell r="H341" t="str">
            <v>XXX</v>
          </cell>
          <cell r="I341">
            <v>0</v>
          </cell>
          <cell r="J341">
            <v>0</v>
          </cell>
          <cell r="K341" t="str">
            <v>XXX</v>
          </cell>
          <cell r="M341">
            <v>250000</v>
          </cell>
          <cell r="N341">
            <v>250000</v>
          </cell>
          <cell r="O341">
            <v>250000</v>
          </cell>
          <cell r="P341">
            <v>2500</v>
          </cell>
          <cell r="Q341">
            <v>10000</v>
          </cell>
          <cell r="R341">
            <v>0</v>
          </cell>
          <cell r="S341">
            <v>0</v>
          </cell>
          <cell r="T341">
            <v>2500</v>
          </cell>
          <cell r="U341">
            <v>10000</v>
          </cell>
          <cell r="V341" t="str">
            <v>SDN PEKAUMAN 1</v>
          </cell>
          <cell r="W341" t="str">
            <v>XXX</v>
          </cell>
          <cell r="X341" t="str">
            <v>XXX</v>
          </cell>
          <cell r="Y341" t="str">
            <v>XXX</v>
          </cell>
          <cell r="Z341" t="str">
            <v>S - 51</v>
          </cell>
          <cell r="AA341" t="str">
            <v>1949775676230042</v>
          </cell>
          <cell r="AC341">
            <v>11500</v>
          </cell>
          <cell r="AD341">
            <v>-9000</v>
          </cell>
        </row>
        <row r="342">
          <cell r="A342" t="str">
            <v>198903252022212006</v>
          </cell>
          <cell r="B342" t="str">
            <v>XXX</v>
          </cell>
          <cell r="C342" t="str">
            <v>XXX</v>
          </cell>
          <cell r="D342" t="str">
            <v>XXX</v>
          </cell>
          <cell r="E342" t="str">
            <v>XXX</v>
          </cell>
          <cell r="F342" t="str">
            <v>XXX</v>
          </cell>
          <cell r="G342" t="str">
            <v>XXX</v>
          </cell>
          <cell r="H342" t="str">
            <v>XXX</v>
          </cell>
          <cell r="I342">
            <v>0</v>
          </cell>
          <cell r="J342">
            <v>0</v>
          </cell>
          <cell r="K342" t="str">
            <v>XXX</v>
          </cell>
          <cell r="M342">
            <v>250000</v>
          </cell>
          <cell r="N342">
            <v>250000</v>
          </cell>
          <cell r="O342">
            <v>250000</v>
          </cell>
          <cell r="P342">
            <v>2500</v>
          </cell>
          <cell r="Q342">
            <v>10000</v>
          </cell>
          <cell r="R342">
            <v>0</v>
          </cell>
          <cell r="S342">
            <v>0</v>
          </cell>
          <cell r="T342">
            <v>2500</v>
          </cell>
          <cell r="U342">
            <v>10000</v>
          </cell>
          <cell r="V342" t="str">
            <v>SDN PEKAUMAN 2</v>
          </cell>
          <cell r="W342" t="str">
            <v>XXX</v>
          </cell>
          <cell r="X342" t="str">
            <v>XXX</v>
          </cell>
          <cell r="Y342" t="str">
            <v>XXX</v>
          </cell>
          <cell r="Z342" t="str">
            <v>S - 52</v>
          </cell>
          <cell r="AA342" t="str">
            <v>4657767667130102</v>
          </cell>
          <cell r="AC342">
            <v>11500</v>
          </cell>
          <cell r="AD342">
            <v>-9000</v>
          </cell>
        </row>
        <row r="343">
          <cell r="A343" t="str">
            <v>199111102022212007</v>
          </cell>
          <cell r="B343" t="str">
            <v>XXX</v>
          </cell>
          <cell r="C343" t="str">
            <v>XXX</v>
          </cell>
          <cell r="D343" t="str">
            <v>XXX</v>
          </cell>
          <cell r="E343" t="str">
            <v>XXX</v>
          </cell>
          <cell r="F343" t="str">
            <v>XXX</v>
          </cell>
          <cell r="G343" t="str">
            <v>XXX</v>
          </cell>
          <cell r="H343" t="str">
            <v>XXX</v>
          </cell>
          <cell r="I343">
            <v>0</v>
          </cell>
          <cell r="J343">
            <v>0</v>
          </cell>
          <cell r="K343" t="str">
            <v>XXX</v>
          </cell>
          <cell r="M343">
            <v>250000</v>
          </cell>
          <cell r="N343">
            <v>250000</v>
          </cell>
          <cell r="O343">
            <v>250000</v>
          </cell>
          <cell r="P343">
            <v>2500</v>
          </cell>
          <cell r="Q343">
            <v>10000</v>
          </cell>
          <cell r="R343">
            <v>0</v>
          </cell>
          <cell r="S343">
            <v>0</v>
          </cell>
          <cell r="T343">
            <v>2500</v>
          </cell>
          <cell r="U343">
            <v>10000</v>
          </cell>
          <cell r="V343" t="str">
            <v>SDN PEKAUMAN 2</v>
          </cell>
          <cell r="W343" t="str">
            <v>XXX</v>
          </cell>
          <cell r="X343" t="str">
            <v>XXX</v>
          </cell>
          <cell r="Y343" t="str">
            <v>XXX</v>
          </cell>
          <cell r="Z343" t="str">
            <v>S - 52</v>
          </cell>
          <cell r="AA343" t="str">
            <v>3442769670130083</v>
          </cell>
          <cell r="AC343">
            <v>11500</v>
          </cell>
          <cell r="AD343">
            <v>-9000</v>
          </cell>
        </row>
        <row r="344">
          <cell r="A344" t="str">
            <v>197709092022211001</v>
          </cell>
          <cell r="B344" t="str">
            <v>XXX</v>
          </cell>
          <cell r="C344" t="str">
            <v>XXX</v>
          </cell>
          <cell r="D344" t="str">
            <v>XXX</v>
          </cell>
          <cell r="E344" t="str">
            <v>XXX</v>
          </cell>
          <cell r="F344" t="str">
            <v>XXX</v>
          </cell>
          <cell r="G344" t="str">
            <v>XXX</v>
          </cell>
          <cell r="H344" t="str">
            <v>XXX</v>
          </cell>
          <cell r="I344">
            <v>0</v>
          </cell>
          <cell r="J344">
            <v>0</v>
          </cell>
          <cell r="K344" t="str">
            <v>XXX</v>
          </cell>
          <cell r="M344">
            <v>250000</v>
          </cell>
          <cell r="N344">
            <v>250000</v>
          </cell>
          <cell r="O344">
            <v>250000</v>
          </cell>
          <cell r="P344">
            <v>2500</v>
          </cell>
          <cell r="Q344">
            <v>10000</v>
          </cell>
          <cell r="R344">
            <v>0</v>
          </cell>
          <cell r="S344">
            <v>0</v>
          </cell>
          <cell r="T344">
            <v>2500</v>
          </cell>
          <cell r="U344">
            <v>10000</v>
          </cell>
          <cell r="V344" t="str">
            <v>SDN PEKAUMAN 3</v>
          </cell>
          <cell r="W344" t="str">
            <v>XXX</v>
          </cell>
          <cell r="X344" t="str">
            <v>XXX</v>
          </cell>
          <cell r="Y344" t="str">
            <v>XXX</v>
          </cell>
          <cell r="Z344" t="str">
            <v>S - 53</v>
          </cell>
          <cell r="AA344" t="str">
            <v>6241755656200023</v>
          </cell>
          <cell r="AC344">
            <v>11500</v>
          </cell>
          <cell r="AD344">
            <v>-9000</v>
          </cell>
        </row>
        <row r="345">
          <cell r="A345" t="str">
            <v>199512272022212008</v>
          </cell>
          <cell r="B345" t="str">
            <v>XXX</v>
          </cell>
          <cell r="C345" t="str">
            <v>XXX</v>
          </cell>
          <cell r="D345" t="str">
            <v>XXX</v>
          </cell>
          <cell r="E345" t="str">
            <v>XXX</v>
          </cell>
          <cell r="F345" t="str">
            <v>XXX</v>
          </cell>
          <cell r="G345" t="str">
            <v>XXX</v>
          </cell>
          <cell r="H345" t="str">
            <v>XXX</v>
          </cell>
          <cell r="I345">
            <v>0</v>
          </cell>
          <cell r="J345">
            <v>0</v>
          </cell>
          <cell r="K345" t="str">
            <v>XXX</v>
          </cell>
          <cell r="L345">
            <v>2966500</v>
          </cell>
          <cell r="N345">
            <v>2966500</v>
          </cell>
          <cell r="O345">
            <v>2966500</v>
          </cell>
          <cell r="P345">
            <v>29665</v>
          </cell>
          <cell r="Q345">
            <v>118660</v>
          </cell>
          <cell r="R345">
            <v>0</v>
          </cell>
          <cell r="S345">
            <v>0</v>
          </cell>
          <cell r="T345">
            <v>29665</v>
          </cell>
          <cell r="U345">
            <v>118660</v>
          </cell>
          <cell r="V345" t="str">
            <v>SDN PEKAUMAN 3</v>
          </cell>
          <cell r="W345" t="str">
            <v>XXX</v>
          </cell>
          <cell r="X345" t="str">
            <v>XXX</v>
          </cell>
          <cell r="Y345" t="str">
            <v>XXX</v>
          </cell>
          <cell r="Z345" t="str">
            <v>S - 53</v>
          </cell>
          <cell r="AA345" t="str">
            <v>6559773674130033</v>
          </cell>
          <cell r="AC345">
            <v>33665</v>
          </cell>
          <cell r="AD345">
            <v>-4000</v>
          </cell>
        </row>
        <row r="346">
          <cell r="A346" t="str">
            <v>199705032022212008</v>
          </cell>
          <cell r="B346" t="str">
            <v>XXX</v>
          </cell>
          <cell r="C346" t="str">
            <v>XXX</v>
          </cell>
          <cell r="D346" t="str">
            <v>XXX</v>
          </cell>
          <cell r="E346" t="str">
            <v>XXX</v>
          </cell>
          <cell r="F346" t="str">
            <v>XXX</v>
          </cell>
          <cell r="G346" t="str">
            <v>XXX</v>
          </cell>
          <cell r="H346" t="str">
            <v>XXX</v>
          </cell>
          <cell r="I346">
            <v>0</v>
          </cell>
          <cell r="J346">
            <v>0</v>
          </cell>
          <cell r="K346" t="str">
            <v>XXX</v>
          </cell>
          <cell r="L346">
            <v>2966500</v>
          </cell>
          <cell r="N346">
            <v>2966500</v>
          </cell>
          <cell r="O346">
            <v>2966500</v>
          </cell>
          <cell r="P346">
            <v>29665</v>
          </cell>
          <cell r="Q346">
            <v>118660</v>
          </cell>
          <cell r="R346">
            <v>0</v>
          </cell>
          <cell r="S346">
            <v>0</v>
          </cell>
          <cell r="T346">
            <v>29665</v>
          </cell>
          <cell r="U346">
            <v>118660</v>
          </cell>
          <cell r="V346" t="str">
            <v>SDN PEKAUMAN 3</v>
          </cell>
          <cell r="W346" t="str">
            <v>XXX</v>
          </cell>
          <cell r="X346" t="str">
            <v>XXX</v>
          </cell>
          <cell r="Y346" t="str">
            <v>XXX</v>
          </cell>
          <cell r="Z346" t="str">
            <v>S - 53</v>
          </cell>
          <cell r="AA346" t="str">
            <v>1835775676130012</v>
          </cell>
          <cell r="AC346">
            <v>33665</v>
          </cell>
          <cell r="AD346">
            <v>-4000</v>
          </cell>
        </row>
        <row r="347">
          <cell r="A347" t="str">
            <v>199201172022212010</v>
          </cell>
          <cell r="B347" t="str">
            <v>XXX</v>
          </cell>
          <cell r="C347" t="str">
            <v>XXX</v>
          </cell>
          <cell r="D347" t="str">
            <v>XXX</v>
          </cell>
          <cell r="E347" t="str">
            <v>XXX</v>
          </cell>
          <cell r="F347" t="str">
            <v>XXX</v>
          </cell>
          <cell r="G347" t="str">
            <v>XXX</v>
          </cell>
          <cell r="H347" t="str">
            <v>XXX</v>
          </cell>
          <cell r="I347">
            <v>0</v>
          </cell>
          <cell r="J347">
            <v>0</v>
          </cell>
          <cell r="K347" t="str">
            <v>XXX</v>
          </cell>
          <cell r="M347">
            <v>250000</v>
          </cell>
          <cell r="N347">
            <v>250000</v>
          </cell>
          <cell r="O347">
            <v>250000</v>
          </cell>
          <cell r="P347">
            <v>2500</v>
          </cell>
          <cell r="Q347">
            <v>10000</v>
          </cell>
          <cell r="R347">
            <v>0</v>
          </cell>
          <cell r="S347">
            <v>0</v>
          </cell>
          <cell r="T347">
            <v>2500</v>
          </cell>
          <cell r="U347">
            <v>10000</v>
          </cell>
          <cell r="V347" t="str">
            <v>SDN PEMURUS BARU 1</v>
          </cell>
          <cell r="W347" t="str">
            <v>XXX</v>
          </cell>
          <cell r="X347" t="str">
            <v>XXX</v>
          </cell>
          <cell r="Y347" t="str">
            <v>XXX</v>
          </cell>
          <cell r="Z347" t="str">
            <v>S - 54</v>
          </cell>
          <cell r="AA347" t="str">
            <v>2449770671230182</v>
          </cell>
          <cell r="AC347">
            <v>11500</v>
          </cell>
          <cell r="AD347">
            <v>-9000</v>
          </cell>
        </row>
        <row r="348">
          <cell r="A348" t="str">
            <v>198308072022212013</v>
          </cell>
          <cell r="B348" t="str">
            <v>XXX</v>
          </cell>
          <cell r="C348" t="str">
            <v>XXX</v>
          </cell>
          <cell r="D348" t="str">
            <v>XXX</v>
          </cell>
          <cell r="E348" t="str">
            <v>XXX</v>
          </cell>
          <cell r="F348" t="str">
            <v>XXX</v>
          </cell>
          <cell r="G348" t="str">
            <v>XXX</v>
          </cell>
          <cell r="H348" t="str">
            <v>XXX</v>
          </cell>
          <cell r="I348">
            <v>0</v>
          </cell>
          <cell r="J348">
            <v>0</v>
          </cell>
          <cell r="K348" t="str">
            <v>XXX</v>
          </cell>
          <cell r="M348">
            <v>250000</v>
          </cell>
          <cell r="N348">
            <v>250000</v>
          </cell>
          <cell r="O348">
            <v>250000</v>
          </cell>
          <cell r="P348">
            <v>2500</v>
          </cell>
          <cell r="Q348">
            <v>10000</v>
          </cell>
          <cell r="R348">
            <v>0</v>
          </cell>
          <cell r="S348">
            <v>0</v>
          </cell>
          <cell r="T348">
            <v>2500</v>
          </cell>
          <cell r="U348">
            <v>10000</v>
          </cell>
          <cell r="V348" t="str">
            <v>SDN PEMURUS BARU 2</v>
          </cell>
          <cell r="W348" t="str">
            <v>XXX</v>
          </cell>
          <cell r="X348" t="str">
            <v>XXX</v>
          </cell>
          <cell r="Y348" t="str">
            <v>XXX</v>
          </cell>
          <cell r="Z348" t="str">
            <v>S - 55</v>
          </cell>
          <cell r="AA348" t="str">
            <v>3139761664300023</v>
          </cell>
          <cell r="AC348">
            <v>11500</v>
          </cell>
          <cell r="AD348">
            <v>-9000</v>
          </cell>
        </row>
        <row r="349">
          <cell r="A349" t="str">
            <v>199602012022212004</v>
          </cell>
          <cell r="B349" t="str">
            <v>XXX</v>
          </cell>
          <cell r="C349" t="str">
            <v>XXX</v>
          </cell>
          <cell r="D349" t="str">
            <v>XXX</v>
          </cell>
          <cell r="E349" t="str">
            <v>XXX</v>
          </cell>
          <cell r="F349" t="str">
            <v>XXX</v>
          </cell>
          <cell r="G349" t="str">
            <v>XXX</v>
          </cell>
          <cell r="H349" t="str">
            <v>XXX</v>
          </cell>
          <cell r="I349">
            <v>0</v>
          </cell>
          <cell r="J349">
            <v>0</v>
          </cell>
          <cell r="K349" t="str">
            <v>XXX</v>
          </cell>
          <cell r="M349">
            <v>250000</v>
          </cell>
          <cell r="N349">
            <v>250000</v>
          </cell>
          <cell r="O349">
            <v>250000</v>
          </cell>
          <cell r="P349">
            <v>2500</v>
          </cell>
          <cell r="Q349">
            <v>10000</v>
          </cell>
          <cell r="R349">
            <v>0</v>
          </cell>
          <cell r="S349">
            <v>0</v>
          </cell>
          <cell r="T349">
            <v>2500</v>
          </cell>
          <cell r="U349">
            <v>10000</v>
          </cell>
          <cell r="V349" t="str">
            <v>SDN PEMURUS BARU 2</v>
          </cell>
          <cell r="W349" t="str">
            <v>XXX</v>
          </cell>
          <cell r="X349" t="str">
            <v>XXX</v>
          </cell>
          <cell r="Y349" t="str">
            <v>XXX</v>
          </cell>
          <cell r="Z349" t="str">
            <v>S - 55</v>
          </cell>
          <cell r="AA349" t="str">
            <v>3533774675230072</v>
          </cell>
          <cell r="AC349">
            <v>11500</v>
          </cell>
          <cell r="AD349">
            <v>-9000</v>
          </cell>
        </row>
        <row r="350">
          <cell r="A350" t="str">
            <v>199605272022212006</v>
          </cell>
          <cell r="B350" t="str">
            <v>XXX</v>
          </cell>
          <cell r="C350" t="str">
            <v>XXX</v>
          </cell>
          <cell r="D350" t="str">
            <v>XXX</v>
          </cell>
          <cell r="E350" t="str">
            <v>XXX</v>
          </cell>
          <cell r="F350" t="str">
            <v>XXX</v>
          </cell>
          <cell r="G350" t="str">
            <v>XXX</v>
          </cell>
          <cell r="H350" t="str">
            <v>XXX</v>
          </cell>
          <cell r="I350">
            <v>0</v>
          </cell>
          <cell r="J350">
            <v>0</v>
          </cell>
          <cell r="K350" t="str">
            <v>XXX</v>
          </cell>
          <cell r="M350">
            <v>250000</v>
          </cell>
          <cell r="N350">
            <v>250000</v>
          </cell>
          <cell r="O350">
            <v>250000</v>
          </cell>
          <cell r="P350">
            <v>2500</v>
          </cell>
          <cell r="Q350">
            <v>10000</v>
          </cell>
          <cell r="R350">
            <v>0</v>
          </cell>
          <cell r="S350">
            <v>0</v>
          </cell>
          <cell r="T350">
            <v>2500</v>
          </cell>
          <cell r="U350">
            <v>10000</v>
          </cell>
          <cell r="V350" t="str">
            <v>SDN PEMURUS BARU 2</v>
          </cell>
          <cell r="W350" t="str">
            <v>XXX</v>
          </cell>
          <cell r="X350" t="str">
            <v>XXX</v>
          </cell>
          <cell r="Y350" t="str">
            <v>XXX</v>
          </cell>
          <cell r="Z350" t="str">
            <v>S - 55</v>
          </cell>
          <cell r="AA350" t="str">
            <v>9859774675230052</v>
          </cell>
          <cell r="AC350">
            <v>11500</v>
          </cell>
          <cell r="AD350">
            <v>-9000</v>
          </cell>
        </row>
        <row r="351">
          <cell r="A351" t="str">
            <v>199606102022211001</v>
          </cell>
          <cell r="B351" t="str">
            <v>XXX</v>
          </cell>
          <cell r="C351" t="str">
            <v>XXX</v>
          </cell>
          <cell r="D351" t="str">
            <v>XXX</v>
          </cell>
          <cell r="E351" t="str">
            <v>XXX</v>
          </cell>
          <cell r="F351" t="str">
            <v>XXX</v>
          </cell>
          <cell r="G351" t="str">
            <v>XXX</v>
          </cell>
          <cell r="H351" t="str">
            <v>XXX</v>
          </cell>
          <cell r="I351">
            <v>0</v>
          </cell>
          <cell r="J351">
            <v>0</v>
          </cell>
          <cell r="K351" t="str">
            <v>XXX</v>
          </cell>
          <cell r="M351">
            <v>250000</v>
          </cell>
          <cell r="N351">
            <v>250000</v>
          </cell>
          <cell r="O351">
            <v>250000</v>
          </cell>
          <cell r="P351">
            <v>2500</v>
          </cell>
          <cell r="Q351">
            <v>10000</v>
          </cell>
          <cell r="R351">
            <v>0</v>
          </cell>
          <cell r="S351">
            <v>0</v>
          </cell>
          <cell r="T351">
            <v>2500</v>
          </cell>
          <cell r="U351">
            <v>10000</v>
          </cell>
          <cell r="V351" t="str">
            <v>SDN PEMURUS BARU 2</v>
          </cell>
          <cell r="W351" t="str">
            <v>XXX</v>
          </cell>
          <cell r="X351" t="str">
            <v>XXX</v>
          </cell>
          <cell r="Y351" t="str">
            <v>XXX</v>
          </cell>
          <cell r="Z351" t="str">
            <v>S - 55</v>
          </cell>
          <cell r="AA351" t="str">
            <v>1942774675130112</v>
          </cell>
          <cell r="AC351">
            <v>11500</v>
          </cell>
          <cell r="AD351">
            <v>-9000</v>
          </cell>
        </row>
        <row r="352">
          <cell r="A352" t="str">
            <v>199608162022212009</v>
          </cell>
          <cell r="B352" t="str">
            <v>XXX</v>
          </cell>
          <cell r="C352" t="str">
            <v>XXX</v>
          </cell>
          <cell r="D352" t="str">
            <v>XXX</v>
          </cell>
          <cell r="E352" t="str">
            <v>XXX</v>
          </cell>
          <cell r="F352" t="str">
            <v>XXX</v>
          </cell>
          <cell r="G352" t="str">
            <v>XXX</v>
          </cell>
          <cell r="H352" t="str">
            <v>XXX</v>
          </cell>
          <cell r="I352">
            <v>0</v>
          </cell>
          <cell r="J352">
            <v>0</v>
          </cell>
          <cell r="K352" t="str">
            <v>XXX</v>
          </cell>
          <cell r="M352">
            <v>250000</v>
          </cell>
          <cell r="N352">
            <v>250000</v>
          </cell>
          <cell r="O352">
            <v>250000</v>
          </cell>
          <cell r="P352">
            <v>2500</v>
          </cell>
          <cell r="Q352">
            <v>10000</v>
          </cell>
          <cell r="R352">
            <v>0</v>
          </cell>
          <cell r="S352">
            <v>0</v>
          </cell>
          <cell r="T352">
            <v>2500</v>
          </cell>
          <cell r="U352">
            <v>10000</v>
          </cell>
          <cell r="V352" t="str">
            <v>SDN PEMURUS BARU 2</v>
          </cell>
          <cell r="W352" t="str">
            <v>XXX</v>
          </cell>
          <cell r="X352" t="str">
            <v>XXX</v>
          </cell>
          <cell r="Y352" t="str">
            <v>XXX</v>
          </cell>
          <cell r="Z352" t="str">
            <v>S - 55</v>
          </cell>
          <cell r="AA352" t="str">
            <v>7148774675230103</v>
          </cell>
          <cell r="AC352">
            <v>11500</v>
          </cell>
          <cell r="AD352">
            <v>-9000</v>
          </cell>
        </row>
        <row r="353">
          <cell r="A353" t="str">
            <v>199010102022212010</v>
          </cell>
          <cell r="B353" t="str">
            <v>XXX</v>
          </cell>
          <cell r="C353" t="str">
            <v>XXX</v>
          </cell>
          <cell r="D353" t="str">
            <v>XXX</v>
          </cell>
          <cell r="E353" t="str">
            <v>XXX</v>
          </cell>
          <cell r="F353" t="str">
            <v>XXX</v>
          </cell>
          <cell r="G353" t="str">
            <v>XXX</v>
          </cell>
          <cell r="H353" t="str">
            <v>XXX</v>
          </cell>
          <cell r="I353">
            <v>0</v>
          </cell>
          <cell r="J353">
            <v>0</v>
          </cell>
          <cell r="K353" t="str">
            <v>XXX</v>
          </cell>
          <cell r="M353">
            <v>250000</v>
          </cell>
          <cell r="N353">
            <v>250000</v>
          </cell>
          <cell r="O353">
            <v>250000</v>
          </cell>
          <cell r="P353">
            <v>2500</v>
          </cell>
          <cell r="Q353">
            <v>10000</v>
          </cell>
          <cell r="R353">
            <v>0</v>
          </cell>
          <cell r="S353">
            <v>0</v>
          </cell>
          <cell r="T353">
            <v>2500</v>
          </cell>
          <cell r="U353">
            <v>10000</v>
          </cell>
          <cell r="V353" t="str">
            <v>SDN PEMURUS BARU 3</v>
          </cell>
          <cell r="W353" t="str">
            <v>XXX</v>
          </cell>
          <cell r="X353" t="str">
            <v>XXX</v>
          </cell>
          <cell r="Y353" t="str">
            <v>XXX</v>
          </cell>
          <cell r="Z353" t="str">
            <v>S - 56</v>
          </cell>
          <cell r="AA353" t="str">
            <v>9342768669130263</v>
          </cell>
          <cell r="AC353">
            <v>11500</v>
          </cell>
          <cell r="AD353">
            <v>-9000</v>
          </cell>
        </row>
        <row r="354">
          <cell r="A354" t="str">
            <v>199309222022212009</v>
          </cell>
          <cell r="B354" t="str">
            <v>XXX</v>
          </cell>
          <cell r="C354" t="str">
            <v>XXX</v>
          </cell>
          <cell r="D354" t="str">
            <v>XXX</v>
          </cell>
          <cell r="E354" t="str">
            <v>XXX</v>
          </cell>
          <cell r="F354" t="str">
            <v>XXX</v>
          </cell>
          <cell r="G354" t="str">
            <v>XXX</v>
          </cell>
          <cell r="H354" t="str">
            <v>XXX</v>
          </cell>
          <cell r="I354">
            <v>0</v>
          </cell>
          <cell r="J354">
            <v>0</v>
          </cell>
          <cell r="K354" t="str">
            <v>XXX</v>
          </cell>
          <cell r="M354">
            <v>250000</v>
          </cell>
          <cell r="N354">
            <v>250000</v>
          </cell>
          <cell r="O354">
            <v>250000</v>
          </cell>
          <cell r="P354">
            <v>2500</v>
          </cell>
          <cell r="Q354">
            <v>10000</v>
          </cell>
          <cell r="R354">
            <v>0</v>
          </cell>
          <cell r="S354">
            <v>0</v>
          </cell>
          <cell r="T354">
            <v>2500</v>
          </cell>
          <cell r="U354">
            <v>10000</v>
          </cell>
          <cell r="V354" t="str">
            <v>SDN PEMURUS BARU 3</v>
          </cell>
          <cell r="W354" t="str">
            <v>XXX</v>
          </cell>
          <cell r="X354" t="str">
            <v>XXX</v>
          </cell>
          <cell r="Y354" t="str">
            <v>XXX</v>
          </cell>
          <cell r="Z354" t="str">
            <v>S - 56</v>
          </cell>
          <cell r="AA354" t="str">
            <v>8254771672130043</v>
          </cell>
          <cell r="AC354">
            <v>11500</v>
          </cell>
          <cell r="AD354">
            <v>-9000</v>
          </cell>
        </row>
        <row r="355">
          <cell r="A355" t="str">
            <v>196902022022212003</v>
          </cell>
          <cell r="B355" t="str">
            <v>XXX</v>
          </cell>
          <cell r="C355" t="str">
            <v>XXX</v>
          </cell>
          <cell r="D355" t="str">
            <v>XXX</v>
          </cell>
          <cell r="E355" t="str">
            <v>XXX</v>
          </cell>
          <cell r="F355" t="str">
            <v>XXX</v>
          </cell>
          <cell r="G355" t="str">
            <v>XXX</v>
          </cell>
          <cell r="H355" t="str">
            <v>XXX</v>
          </cell>
          <cell r="I355">
            <v>0</v>
          </cell>
          <cell r="J355">
            <v>0</v>
          </cell>
          <cell r="K355" t="str">
            <v>XXX</v>
          </cell>
          <cell r="L355">
            <v>2966500</v>
          </cell>
          <cell r="N355">
            <v>2966500</v>
          </cell>
          <cell r="O355">
            <v>2966500</v>
          </cell>
          <cell r="P355">
            <v>29665</v>
          </cell>
          <cell r="Q355">
            <v>118660</v>
          </cell>
          <cell r="R355">
            <v>0</v>
          </cell>
          <cell r="S355">
            <v>0</v>
          </cell>
          <cell r="T355">
            <v>29665</v>
          </cell>
          <cell r="U355">
            <v>118660</v>
          </cell>
          <cell r="V355" t="str">
            <v>SDN PEMURUS DALAM 1</v>
          </cell>
          <cell r="W355" t="str">
            <v>XXX</v>
          </cell>
          <cell r="X355" t="str">
            <v>XXX</v>
          </cell>
          <cell r="Y355" t="str">
            <v>XXX</v>
          </cell>
          <cell r="Z355" t="str">
            <v>S - 57</v>
          </cell>
          <cell r="AA355" t="str">
            <v>0534747649300092</v>
          </cell>
          <cell r="AC355">
            <v>33665</v>
          </cell>
          <cell r="AD355">
            <v>-4000</v>
          </cell>
        </row>
        <row r="356">
          <cell r="A356" t="str">
            <v>197506222022212003</v>
          </cell>
          <cell r="B356" t="str">
            <v>XXX</v>
          </cell>
          <cell r="C356" t="str">
            <v>XXX</v>
          </cell>
          <cell r="D356" t="str">
            <v>XXX</v>
          </cell>
          <cell r="E356" t="str">
            <v>XXX</v>
          </cell>
          <cell r="F356" t="str">
            <v>XXX</v>
          </cell>
          <cell r="G356" t="str">
            <v>XXX</v>
          </cell>
          <cell r="H356" t="str">
            <v>XXX</v>
          </cell>
          <cell r="I356">
            <v>0</v>
          </cell>
          <cell r="J356">
            <v>0</v>
          </cell>
          <cell r="K356" t="str">
            <v>XXX</v>
          </cell>
          <cell r="M356">
            <v>250000</v>
          </cell>
          <cell r="N356">
            <v>250000</v>
          </cell>
          <cell r="O356">
            <v>250000</v>
          </cell>
          <cell r="P356">
            <v>2500</v>
          </cell>
          <cell r="Q356">
            <v>10000</v>
          </cell>
          <cell r="R356">
            <v>0</v>
          </cell>
          <cell r="S356">
            <v>0</v>
          </cell>
          <cell r="T356">
            <v>2500</v>
          </cell>
          <cell r="U356">
            <v>10000</v>
          </cell>
          <cell r="V356" t="str">
            <v>SDN PEMURUS DALAM 1</v>
          </cell>
          <cell r="W356" t="str">
            <v>XXX</v>
          </cell>
          <cell r="X356" t="str">
            <v>XXX</v>
          </cell>
          <cell r="Y356" t="str">
            <v>XXX</v>
          </cell>
          <cell r="Z356" t="str">
            <v>S - 57</v>
          </cell>
          <cell r="AA356" t="str">
            <v>1054753654300043</v>
          </cell>
          <cell r="AC356">
            <v>11500</v>
          </cell>
          <cell r="AD356">
            <v>-9000</v>
          </cell>
        </row>
        <row r="357">
          <cell r="A357" t="str">
            <v>199404072022212008</v>
          </cell>
          <cell r="B357" t="str">
            <v>XXX</v>
          </cell>
          <cell r="C357" t="str">
            <v>XXX</v>
          </cell>
          <cell r="D357" t="str">
            <v>XXX</v>
          </cell>
          <cell r="E357" t="str">
            <v>XXX</v>
          </cell>
          <cell r="F357" t="str">
            <v>XXX</v>
          </cell>
          <cell r="G357" t="str">
            <v>XXX</v>
          </cell>
          <cell r="H357" t="str">
            <v>XXX</v>
          </cell>
          <cell r="I357">
            <v>0</v>
          </cell>
          <cell r="J357">
            <v>0</v>
          </cell>
          <cell r="K357" t="str">
            <v>XXX</v>
          </cell>
          <cell r="L357">
            <v>2966500</v>
          </cell>
          <cell r="N357">
            <v>2966500</v>
          </cell>
          <cell r="O357">
            <v>2966500</v>
          </cell>
          <cell r="P357">
            <v>29665</v>
          </cell>
          <cell r="Q357">
            <v>118660</v>
          </cell>
          <cell r="R357">
            <v>0</v>
          </cell>
          <cell r="S357">
            <v>0</v>
          </cell>
          <cell r="T357">
            <v>29665</v>
          </cell>
          <cell r="U357">
            <v>118660</v>
          </cell>
          <cell r="V357" t="str">
            <v>SDN PEMURUS DALAM 1</v>
          </cell>
          <cell r="W357" t="str">
            <v>XXX</v>
          </cell>
          <cell r="X357" t="str">
            <v>XXX</v>
          </cell>
          <cell r="Y357" t="str">
            <v>XXX</v>
          </cell>
          <cell r="Z357" t="str">
            <v>S - 57</v>
          </cell>
          <cell r="AA357" t="str">
            <v>8739772673130022</v>
          </cell>
          <cell r="AC357">
            <v>33665</v>
          </cell>
          <cell r="AD357">
            <v>-4000</v>
          </cell>
        </row>
        <row r="358">
          <cell r="A358" t="str">
            <v>199505192022212003</v>
          </cell>
          <cell r="B358" t="str">
            <v>XXX</v>
          </cell>
          <cell r="C358" t="str">
            <v>XXX</v>
          </cell>
          <cell r="D358" t="str">
            <v>XXX</v>
          </cell>
          <cell r="E358" t="str">
            <v>XXX</v>
          </cell>
          <cell r="F358" t="str">
            <v>XXX</v>
          </cell>
          <cell r="G358" t="str">
            <v>XXX</v>
          </cell>
          <cell r="H358" t="str">
            <v>XXX</v>
          </cell>
          <cell r="I358">
            <v>0</v>
          </cell>
          <cell r="J358">
            <v>0</v>
          </cell>
          <cell r="K358" t="str">
            <v>XXX</v>
          </cell>
          <cell r="M358">
            <v>250000</v>
          </cell>
          <cell r="N358">
            <v>250000</v>
          </cell>
          <cell r="O358">
            <v>250000</v>
          </cell>
          <cell r="P358">
            <v>2500</v>
          </cell>
          <cell r="Q358">
            <v>10000</v>
          </cell>
          <cell r="R358">
            <v>0</v>
          </cell>
          <cell r="S358">
            <v>0</v>
          </cell>
          <cell r="T358">
            <v>2500</v>
          </cell>
          <cell r="U358">
            <v>10000</v>
          </cell>
          <cell r="V358" t="str">
            <v>SDN PEMURUS DALAM 1</v>
          </cell>
          <cell r="W358" t="str">
            <v>XXX</v>
          </cell>
          <cell r="X358" t="str">
            <v>XXX</v>
          </cell>
          <cell r="Y358" t="str">
            <v>XXX</v>
          </cell>
          <cell r="Z358" t="str">
            <v>S - 57</v>
          </cell>
          <cell r="AA358" t="str">
            <v>2851773674130062</v>
          </cell>
          <cell r="AC358">
            <v>11500</v>
          </cell>
          <cell r="AD358">
            <v>-9000</v>
          </cell>
        </row>
        <row r="359">
          <cell r="A359" t="str">
            <v>199804172022212003</v>
          </cell>
          <cell r="B359" t="str">
            <v>XXX</v>
          </cell>
          <cell r="C359" t="str">
            <v>XXX</v>
          </cell>
          <cell r="D359" t="str">
            <v>XXX</v>
          </cell>
          <cell r="E359" t="str">
            <v>XXX</v>
          </cell>
          <cell r="F359" t="str">
            <v>XXX</v>
          </cell>
          <cell r="G359" t="str">
            <v>XXX</v>
          </cell>
          <cell r="H359" t="str">
            <v>XXX</v>
          </cell>
          <cell r="I359">
            <v>0</v>
          </cell>
          <cell r="J359">
            <v>0</v>
          </cell>
          <cell r="K359" t="str">
            <v>XXX</v>
          </cell>
          <cell r="M359">
            <v>250000</v>
          </cell>
          <cell r="N359">
            <v>250000</v>
          </cell>
          <cell r="O359">
            <v>250000</v>
          </cell>
          <cell r="P359">
            <v>2500</v>
          </cell>
          <cell r="Q359">
            <v>10000</v>
          </cell>
          <cell r="R359">
            <v>0</v>
          </cell>
          <cell r="S359">
            <v>0</v>
          </cell>
          <cell r="T359">
            <v>2500</v>
          </cell>
          <cell r="U359">
            <v>10000</v>
          </cell>
          <cell r="V359" t="str">
            <v>SDN PEMURUS DALAM 1</v>
          </cell>
          <cell r="W359" t="str">
            <v>XXX</v>
          </cell>
          <cell r="X359" t="str">
            <v>XXX</v>
          </cell>
          <cell r="Y359" t="str">
            <v>XXX</v>
          </cell>
          <cell r="Z359" t="str">
            <v>S - 57</v>
          </cell>
          <cell r="AA359" t="str">
            <v>0749776677230012</v>
          </cell>
          <cell r="AC359">
            <v>11500</v>
          </cell>
          <cell r="AD359">
            <v>-9000</v>
          </cell>
        </row>
        <row r="360">
          <cell r="A360" t="str">
            <v>198702282022212005</v>
          </cell>
          <cell r="B360" t="str">
            <v>XXX</v>
          </cell>
          <cell r="C360" t="str">
            <v>XXX</v>
          </cell>
          <cell r="D360" t="str">
            <v>XXX</v>
          </cell>
          <cell r="E360" t="str">
            <v>XXX</v>
          </cell>
          <cell r="F360" t="str">
            <v>XXX</v>
          </cell>
          <cell r="G360" t="str">
            <v>XXX</v>
          </cell>
          <cell r="H360" t="str">
            <v>XXX</v>
          </cell>
          <cell r="I360">
            <v>0</v>
          </cell>
          <cell r="J360">
            <v>0</v>
          </cell>
          <cell r="K360" t="str">
            <v>XXX</v>
          </cell>
          <cell r="M360">
            <v>250000</v>
          </cell>
          <cell r="N360">
            <v>250000</v>
          </cell>
          <cell r="O360">
            <v>250000</v>
          </cell>
          <cell r="P360">
            <v>2500</v>
          </cell>
          <cell r="Q360">
            <v>10000</v>
          </cell>
          <cell r="R360">
            <v>0</v>
          </cell>
          <cell r="S360">
            <v>0</v>
          </cell>
          <cell r="T360">
            <v>2500</v>
          </cell>
          <cell r="U360">
            <v>10000</v>
          </cell>
          <cell r="V360" t="str">
            <v>SDN PEMURUS DALAM 2</v>
          </cell>
          <cell r="W360" t="str">
            <v>XXX</v>
          </cell>
          <cell r="X360" t="str">
            <v>XXX</v>
          </cell>
          <cell r="Y360" t="str">
            <v>XXX</v>
          </cell>
          <cell r="Z360" t="str">
            <v>S - 58</v>
          </cell>
          <cell r="AA360" t="str">
            <v>7560765666130152</v>
          </cell>
          <cell r="AC360">
            <v>11500</v>
          </cell>
          <cell r="AD360">
            <v>-9000</v>
          </cell>
        </row>
        <row r="361">
          <cell r="A361" t="str">
            <v>199006262022212012</v>
          </cell>
          <cell r="B361" t="str">
            <v>XXX</v>
          </cell>
          <cell r="C361" t="str">
            <v>XXX</v>
          </cell>
          <cell r="D361" t="str">
            <v>XXX</v>
          </cell>
          <cell r="E361" t="str">
            <v>XXX</v>
          </cell>
          <cell r="F361" t="str">
            <v>XXX</v>
          </cell>
          <cell r="G361" t="str">
            <v>XXX</v>
          </cell>
          <cell r="H361" t="str">
            <v>XXX</v>
          </cell>
          <cell r="I361">
            <v>0</v>
          </cell>
          <cell r="J361">
            <v>0</v>
          </cell>
          <cell r="K361" t="str">
            <v>XXX</v>
          </cell>
          <cell r="L361">
            <v>2966500</v>
          </cell>
          <cell r="N361">
            <v>2966500</v>
          </cell>
          <cell r="O361">
            <v>2966500</v>
          </cell>
          <cell r="P361">
            <v>29665</v>
          </cell>
          <cell r="Q361">
            <v>118660</v>
          </cell>
          <cell r="R361">
            <v>0</v>
          </cell>
          <cell r="S361">
            <v>0</v>
          </cell>
          <cell r="T361">
            <v>29665</v>
          </cell>
          <cell r="U361">
            <v>118660</v>
          </cell>
          <cell r="V361" t="str">
            <v>SDN PEMURUS DALAM 2</v>
          </cell>
          <cell r="W361" t="str">
            <v>XXX</v>
          </cell>
          <cell r="X361" t="str">
            <v>XXX</v>
          </cell>
          <cell r="Y361" t="str">
            <v>XXX</v>
          </cell>
          <cell r="Z361" t="str">
            <v>S - 58</v>
          </cell>
          <cell r="AA361" t="str">
            <v>7958768669130082</v>
          </cell>
          <cell r="AC361">
            <v>33665</v>
          </cell>
          <cell r="AD361">
            <v>-4000</v>
          </cell>
        </row>
        <row r="362">
          <cell r="A362" t="str">
            <v>199509162022211002</v>
          </cell>
          <cell r="B362" t="str">
            <v>XXX</v>
          </cell>
          <cell r="C362" t="str">
            <v>XXX</v>
          </cell>
          <cell r="D362" t="str">
            <v>XXX</v>
          </cell>
          <cell r="E362" t="str">
            <v>XXX</v>
          </cell>
          <cell r="F362" t="str">
            <v>XXX</v>
          </cell>
          <cell r="G362" t="str">
            <v>XXX</v>
          </cell>
          <cell r="H362" t="str">
            <v>XXX</v>
          </cell>
          <cell r="I362">
            <v>0</v>
          </cell>
          <cell r="J362">
            <v>0</v>
          </cell>
          <cell r="K362" t="str">
            <v>XXX</v>
          </cell>
          <cell r="M362">
            <v>250000</v>
          </cell>
          <cell r="N362">
            <v>250000</v>
          </cell>
          <cell r="O362">
            <v>250000</v>
          </cell>
          <cell r="P362">
            <v>2500</v>
          </cell>
          <cell r="Q362">
            <v>10000</v>
          </cell>
          <cell r="R362">
            <v>0</v>
          </cell>
          <cell r="S362">
            <v>0</v>
          </cell>
          <cell r="T362">
            <v>2500</v>
          </cell>
          <cell r="U362">
            <v>10000</v>
          </cell>
          <cell r="V362" t="str">
            <v>SDN PEMURUS DALAM 2</v>
          </cell>
          <cell r="W362" t="str">
            <v>XXX</v>
          </cell>
          <cell r="X362" t="str">
            <v>XXX</v>
          </cell>
          <cell r="Y362" t="str">
            <v>XXX</v>
          </cell>
          <cell r="Z362" t="str">
            <v>S - 58</v>
          </cell>
          <cell r="AA362" t="str">
            <v>4248773674130003</v>
          </cell>
          <cell r="AC362">
            <v>11500</v>
          </cell>
          <cell r="AD362">
            <v>-9000</v>
          </cell>
        </row>
        <row r="363">
          <cell r="A363" t="str">
            <v>198908052022211002</v>
          </cell>
          <cell r="B363" t="str">
            <v>XXX</v>
          </cell>
          <cell r="C363" t="str">
            <v>XXX</v>
          </cell>
          <cell r="D363" t="str">
            <v>XXX</v>
          </cell>
          <cell r="E363" t="str">
            <v>XXX</v>
          </cell>
          <cell r="F363" t="str">
            <v>XXX</v>
          </cell>
          <cell r="G363" t="str">
            <v>XXX</v>
          </cell>
          <cell r="H363" t="str">
            <v>XXX</v>
          </cell>
          <cell r="I363">
            <v>0</v>
          </cell>
          <cell r="J363">
            <v>0</v>
          </cell>
          <cell r="K363" t="str">
            <v>XXX</v>
          </cell>
          <cell r="M363">
            <v>250000</v>
          </cell>
          <cell r="N363">
            <v>250000</v>
          </cell>
          <cell r="O363">
            <v>250000</v>
          </cell>
          <cell r="P363">
            <v>2500</v>
          </cell>
          <cell r="Q363">
            <v>10000</v>
          </cell>
          <cell r="R363">
            <v>0</v>
          </cell>
          <cell r="S363">
            <v>0</v>
          </cell>
          <cell r="T363">
            <v>2500</v>
          </cell>
          <cell r="U363">
            <v>10000</v>
          </cell>
          <cell r="V363" t="str">
            <v>SDN PEMURUS DALAM 3</v>
          </cell>
          <cell r="W363" t="str">
            <v>XXX</v>
          </cell>
          <cell r="X363" t="str">
            <v>XXX</v>
          </cell>
          <cell r="Y363" t="str">
            <v>XXX</v>
          </cell>
          <cell r="Z363" t="str">
            <v>S - 59</v>
          </cell>
          <cell r="AA363" t="str">
            <v>3137767668130133</v>
          </cell>
          <cell r="AC363">
            <v>11500</v>
          </cell>
          <cell r="AD363">
            <v>-9000</v>
          </cell>
        </row>
        <row r="364">
          <cell r="A364" t="str">
            <v>199212042022212008</v>
          </cell>
          <cell r="B364" t="str">
            <v>XXX</v>
          </cell>
          <cell r="C364" t="str">
            <v>XXX</v>
          </cell>
          <cell r="D364" t="str">
            <v>XXX</v>
          </cell>
          <cell r="E364" t="str">
            <v>XXX</v>
          </cell>
          <cell r="F364" t="str">
            <v>XXX</v>
          </cell>
          <cell r="G364" t="str">
            <v>XXX</v>
          </cell>
          <cell r="H364" t="str">
            <v>XXX</v>
          </cell>
          <cell r="I364">
            <v>0</v>
          </cell>
          <cell r="J364">
            <v>0</v>
          </cell>
          <cell r="K364" t="str">
            <v>XXX</v>
          </cell>
          <cell r="M364">
            <v>250000</v>
          </cell>
          <cell r="N364">
            <v>250000</v>
          </cell>
          <cell r="O364">
            <v>250000</v>
          </cell>
          <cell r="P364">
            <v>2500</v>
          </cell>
          <cell r="Q364">
            <v>10000</v>
          </cell>
          <cell r="R364">
            <v>0</v>
          </cell>
          <cell r="S364">
            <v>0</v>
          </cell>
          <cell r="T364">
            <v>2500</v>
          </cell>
          <cell r="U364">
            <v>10000</v>
          </cell>
          <cell r="V364" t="str">
            <v>SDN PEMURUS DALAM 3</v>
          </cell>
          <cell r="W364" t="str">
            <v>XXX</v>
          </cell>
          <cell r="X364" t="str">
            <v>XXX</v>
          </cell>
          <cell r="Y364" t="str">
            <v>XXX</v>
          </cell>
          <cell r="Z364" t="str">
            <v>S - 59</v>
          </cell>
          <cell r="AA364" t="str">
            <v>6536770671130043</v>
          </cell>
          <cell r="AC364">
            <v>11500</v>
          </cell>
          <cell r="AD364">
            <v>-9000</v>
          </cell>
        </row>
        <row r="365">
          <cell r="A365" t="str">
            <v>199403052022212007</v>
          </cell>
          <cell r="B365" t="str">
            <v>XXX</v>
          </cell>
          <cell r="C365" t="str">
            <v>XXX</v>
          </cell>
          <cell r="D365" t="str">
            <v>XXX</v>
          </cell>
          <cell r="E365" t="str">
            <v>XXX</v>
          </cell>
          <cell r="F365" t="str">
            <v>XXX</v>
          </cell>
          <cell r="G365" t="str">
            <v>XXX</v>
          </cell>
          <cell r="H365" t="str">
            <v>XXX</v>
          </cell>
          <cell r="I365">
            <v>0</v>
          </cell>
          <cell r="J365">
            <v>0</v>
          </cell>
          <cell r="K365" t="str">
            <v>XXX</v>
          </cell>
          <cell r="M365">
            <v>250000</v>
          </cell>
          <cell r="N365">
            <v>250000</v>
          </cell>
          <cell r="O365">
            <v>250000</v>
          </cell>
          <cell r="P365">
            <v>2500</v>
          </cell>
          <cell r="Q365">
            <v>10000</v>
          </cell>
          <cell r="R365">
            <v>0</v>
          </cell>
          <cell r="S365">
            <v>0</v>
          </cell>
          <cell r="T365">
            <v>2500</v>
          </cell>
          <cell r="U365">
            <v>10000</v>
          </cell>
          <cell r="V365" t="str">
            <v>SDN PEMURUS DALAM 4</v>
          </cell>
          <cell r="W365" t="str">
            <v>XXX</v>
          </cell>
          <cell r="X365" t="str">
            <v>XXX</v>
          </cell>
          <cell r="Y365" t="str">
            <v>XXX</v>
          </cell>
          <cell r="Z365" t="str">
            <v>S - 60</v>
          </cell>
          <cell r="AA365" t="str">
            <v>2637772673130042</v>
          </cell>
          <cell r="AC365">
            <v>11500</v>
          </cell>
          <cell r="AD365">
            <v>-9000</v>
          </cell>
        </row>
        <row r="366">
          <cell r="A366" t="str">
            <v>199409142022212005</v>
          </cell>
          <cell r="B366" t="str">
            <v>XXX</v>
          </cell>
          <cell r="C366" t="str">
            <v>XXX</v>
          </cell>
          <cell r="D366" t="str">
            <v>XXX</v>
          </cell>
          <cell r="E366" t="str">
            <v>XXX</v>
          </cell>
          <cell r="F366" t="str">
            <v>XXX</v>
          </cell>
          <cell r="G366" t="str">
            <v>XXX</v>
          </cell>
          <cell r="H366" t="str">
            <v>XXX</v>
          </cell>
          <cell r="I366">
            <v>0</v>
          </cell>
          <cell r="J366">
            <v>0</v>
          </cell>
          <cell r="K366" t="str">
            <v>XXX</v>
          </cell>
          <cell r="M366" t="str">
            <v>XXX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 t="str">
            <v>SDN PEMURUS DALAM 4</v>
          </cell>
          <cell r="W366" t="str">
            <v>XXX</v>
          </cell>
          <cell r="X366" t="str">
            <v>XXX</v>
          </cell>
          <cell r="Y366" t="str">
            <v>XXX</v>
          </cell>
          <cell r="Z366" t="str">
            <v>S - 60</v>
          </cell>
          <cell r="AA366" t="str">
            <v>0246772673130043</v>
          </cell>
          <cell r="AC366">
            <v>0</v>
          </cell>
          <cell r="AD366">
            <v>0</v>
          </cell>
        </row>
        <row r="367">
          <cell r="A367" t="str">
            <v>199501272022212006</v>
          </cell>
          <cell r="B367" t="str">
            <v>XXX</v>
          </cell>
          <cell r="C367" t="str">
            <v>XXX</v>
          </cell>
          <cell r="D367" t="str">
            <v>XXX</v>
          </cell>
          <cell r="E367" t="str">
            <v>XXX</v>
          </cell>
          <cell r="F367" t="str">
            <v>XXX</v>
          </cell>
          <cell r="G367" t="str">
            <v>XXX</v>
          </cell>
          <cell r="H367" t="str">
            <v>XXX</v>
          </cell>
          <cell r="I367">
            <v>0</v>
          </cell>
          <cell r="J367">
            <v>0</v>
          </cell>
          <cell r="K367" t="str">
            <v>XXX</v>
          </cell>
          <cell r="M367">
            <v>250000</v>
          </cell>
          <cell r="N367">
            <v>250000</v>
          </cell>
          <cell r="O367">
            <v>250000</v>
          </cell>
          <cell r="P367">
            <v>2500</v>
          </cell>
          <cell r="Q367">
            <v>10000</v>
          </cell>
          <cell r="R367">
            <v>0</v>
          </cell>
          <cell r="S367">
            <v>0</v>
          </cell>
          <cell r="T367">
            <v>2500</v>
          </cell>
          <cell r="U367">
            <v>10000</v>
          </cell>
          <cell r="V367" t="str">
            <v>SDN PEMURUS DALAM 4</v>
          </cell>
          <cell r="W367" t="str">
            <v>XXX</v>
          </cell>
          <cell r="X367" t="str">
            <v>XXX</v>
          </cell>
          <cell r="Y367" t="str">
            <v>XXX</v>
          </cell>
          <cell r="Z367" t="str">
            <v>S - 60</v>
          </cell>
          <cell r="AA367" t="str">
            <v>0459773674230102</v>
          </cell>
          <cell r="AC367">
            <v>11500</v>
          </cell>
          <cell r="AD367">
            <v>-9000</v>
          </cell>
        </row>
        <row r="368">
          <cell r="A368" t="str">
            <v>199506062022211001</v>
          </cell>
          <cell r="B368" t="str">
            <v>XXX</v>
          </cell>
          <cell r="C368" t="str">
            <v>XXX</v>
          </cell>
          <cell r="D368" t="str">
            <v>XXX</v>
          </cell>
          <cell r="E368" t="str">
            <v>XXX</v>
          </cell>
          <cell r="F368" t="str">
            <v>XXX</v>
          </cell>
          <cell r="G368" t="str">
            <v>XXX</v>
          </cell>
          <cell r="H368" t="str">
            <v>XXX</v>
          </cell>
          <cell r="I368">
            <v>0</v>
          </cell>
          <cell r="J368">
            <v>0</v>
          </cell>
          <cell r="K368" t="str">
            <v>XXX</v>
          </cell>
          <cell r="L368">
            <v>2966500</v>
          </cell>
          <cell r="N368">
            <v>2966500</v>
          </cell>
          <cell r="O368">
            <v>2966500</v>
          </cell>
          <cell r="P368">
            <v>29665</v>
          </cell>
          <cell r="Q368">
            <v>118660</v>
          </cell>
          <cell r="R368">
            <v>0</v>
          </cell>
          <cell r="S368">
            <v>0</v>
          </cell>
          <cell r="T368">
            <v>29665</v>
          </cell>
          <cell r="U368">
            <v>118660</v>
          </cell>
          <cell r="V368" t="str">
            <v>SDN PEMURUS DALAM 4</v>
          </cell>
          <cell r="W368" t="str">
            <v>XXX</v>
          </cell>
          <cell r="X368" t="str">
            <v>XXX</v>
          </cell>
          <cell r="Y368" t="str">
            <v>XXX</v>
          </cell>
          <cell r="Z368" t="str">
            <v>S - 60</v>
          </cell>
          <cell r="AA368" t="str">
            <v>4938773674130072</v>
          </cell>
          <cell r="AC368">
            <v>33665</v>
          </cell>
          <cell r="AD368">
            <v>-4000</v>
          </cell>
        </row>
        <row r="369">
          <cell r="A369" t="str">
            <v>199707122022212004</v>
          </cell>
          <cell r="B369" t="str">
            <v>XXX</v>
          </cell>
          <cell r="C369" t="str">
            <v>XXX</v>
          </cell>
          <cell r="D369" t="str">
            <v>XXX</v>
          </cell>
          <cell r="E369" t="str">
            <v>XXX</v>
          </cell>
          <cell r="F369" t="str">
            <v>XXX</v>
          </cell>
          <cell r="G369" t="str">
            <v>XXX</v>
          </cell>
          <cell r="H369" t="str">
            <v>XXX</v>
          </cell>
          <cell r="I369">
            <v>0</v>
          </cell>
          <cell r="J369">
            <v>0</v>
          </cell>
          <cell r="K369" t="str">
            <v>XXX</v>
          </cell>
          <cell r="M369">
            <v>250000</v>
          </cell>
          <cell r="N369">
            <v>250000</v>
          </cell>
          <cell r="O369">
            <v>250000</v>
          </cell>
          <cell r="P369">
            <v>2500</v>
          </cell>
          <cell r="Q369">
            <v>10000</v>
          </cell>
          <cell r="R369">
            <v>0</v>
          </cell>
          <cell r="S369">
            <v>0</v>
          </cell>
          <cell r="T369">
            <v>2500</v>
          </cell>
          <cell r="U369">
            <v>10000</v>
          </cell>
          <cell r="V369" t="str">
            <v>SDN PEMURUS DALAM 4</v>
          </cell>
          <cell r="W369" t="str">
            <v>XXX</v>
          </cell>
          <cell r="X369" t="str">
            <v>XXX</v>
          </cell>
          <cell r="Y369" t="str">
            <v>XXX</v>
          </cell>
          <cell r="Z369" t="str">
            <v>S - 60</v>
          </cell>
          <cell r="AA369" t="str">
            <v>6044775676130003</v>
          </cell>
          <cell r="AC369">
            <v>11500</v>
          </cell>
          <cell r="AD369">
            <v>-9000</v>
          </cell>
        </row>
        <row r="370">
          <cell r="A370" t="str">
            <v>198210072022212010</v>
          </cell>
          <cell r="B370" t="str">
            <v>XXX</v>
          </cell>
          <cell r="C370" t="str">
            <v>XXX</v>
          </cell>
          <cell r="D370" t="str">
            <v>XXX</v>
          </cell>
          <cell r="E370" t="str">
            <v>XXX</v>
          </cell>
          <cell r="F370" t="str">
            <v>XXX</v>
          </cell>
          <cell r="G370" t="str">
            <v>XXX</v>
          </cell>
          <cell r="H370" t="str">
            <v>XXX</v>
          </cell>
          <cell r="I370">
            <v>0</v>
          </cell>
          <cell r="J370">
            <v>0</v>
          </cell>
          <cell r="K370" t="str">
            <v>XXX</v>
          </cell>
          <cell r="M370">
            <v>250000</v>
          </cell>
          <cell r="N370">
            <v>250000</v>
          </cell>
          <cell r="O370">
            <v>250000</v>
          </cell>
          <cell r="P370">
            <v>2500</v>
          </cell>
          <cell r="Q370">
            <v>10000</v>
          </cell>
          <cell r="R370">
            <v>0</v>
          </cell>
          <cell r="S370">
            <v>0</v>
          </cell>
          <cell r="T370">
            <v>2500</v>
          </cell>
          <cell r="U370">
            <v>10000</v>
          </cell>
          <cell r="V370" t="str">
            <v>SDN PEMURUS DALAM 5</v>
          </cell>
          <cell r="W370" t="str">
            <v>XXX</v>
          </cell>
          <cell r="X370" t="str">
            <v>XXX</v>
          </cell>
          <cell r="Y370" t="str">
            <v>XXX</v>
          </cell>
          <cell r="Z370" t="str">
            <v>S - 61</v>
          </cell>
          <cell r="AA370" t="str">
            <v>1339760662300103</v>
          </cell>
          <cell r="AC370">
            <v>11500</v>
          </cell>
          <cell r="AD370">
            <v>-9000</v>
          </cell>
        </row>
        <row r="371">
          <cell r="A371" t="str">
            <v>198305232022212008</v>
          </cell>
          <cell r="B371" t="str">
            <v>XXX</v>
          </cell>
          <cell r="C371" t="str">
            <v>XXX</v>
          </cell>
          <cell r="D371" t="str">
            <v>XXX</v>
          </cell>
          <cell r="E371" t="str">
            <v>XXX</v>
          </cell>
          <cell r="F371" t="str">
            <v>XXX</v>
          </cell>
          <cell r="G371" t="str">
            <v>XXX</v>
          </cell>
          <cell r="H371" t="str">
            <v>XXX</v>
          </cell>
          <cell r="I371">
            <v>0</v>
          </cell>
          <cell r="J371">
            <v>0</v>
          </cell>
          <cell r="K371" t="str">
            <v>XXX</v>
          </cell>
          <cell r="L371">
            <v>2966500</v>
          </cell>
          <cell r="N371">
            <v>2966500</v>
          </cell>
          <cell r="O371">
            <v>2966500</v>
          </cell>
          <cell r="P371">
            <v>29665</v>
          </cell>
          <cell r="Q371">
            <v>118660</v>
          </cell>
          <cell r="R371">
            <v>0</v>
          </cell>
          <cell r="S371">
            <v>0</v>
          </cell>
          <cell r="T371">
            <v>29665</v>
          </cell>
          <cell r="U371">
            <v>118660</v>
          </cell>
          <cell r="V371" t="str">
            <v>SDN PEMURUS DALAM 5</v>
          </cell>
          <cell r="W371" t="str">
            <v>XXX</v>
          </cell>
          <cell r="X371" t="str">
            <v>XXX</v>
          </cell>
          <cell r="Y371" t="str">
            <v>XXX</v>
          </cell>
          <cell r="Z371" t="str">
            <v>S - 61</v>
          </cell>
          <cell r="AA371" t="str">
            <v>8855761662300062</v>
          </cell>
          <cell r="AC371">
            <v>33665</v>
          </cell>
          <cell r="AD371">
            <v>-4000</v>
          </cell>
        </row>
        <row r="372">
          <cell r="A372" t="str">
            <v>198505212022212018</v>
          </cell>
          <cell r="B372" t="str">
            <v>XXX</v>
          </cell>
          <cell r="C372" t="str">
            <v>XXX</v>
          </cell>
          <cell r="D372" t="str">
            <v>XXX</v>
          </cell>
          <cell r="E372" t="str">
            <v>XXX</v>
          </cell>
          <cell r="F372" t="str">
            <v>XXX</v>
          </cell>
          <cell r="G372" t="str">
            <v>XXX</v>
          </cell>
          <cell r="H372" t="str">
            <v>XXX</v>
          </cell>
          <cell r="I372">
            <v>0</v>
          </cell>
          <cell r="J372">
            <v>0</v>
          </cell>
          <cell r="K372" t="str">
            <v>XXX</v>
          </cell>
          <cell r="L372">
            <v>2966500</v>
          </cell>
          <cell r="N372">
            <v>2966500</v>
          </cell>
          <cell r="O372">
            <v>2966500</v>
          </cell>
          <cell r="P372">
            <v>29665</v>
          </cell>
          <cell r="Q372">
            <v>118660</v>
          </cell>
          <cell r="R372">
            <v>0</v>
          </cell>
          <cell r="S372">
            <v>0</v>
          </cell>
          <cell r="T372">
            <v>29665</v>
          </cell>
          <cell r="U372">
            <v>118660</v>
          </cell>
          <cell r="V372" t="str">
            <v>SDN PEMURUS DALAM 5</v>
          </cell>
          <cell r="W372" t="str">
            <v>XXX</v>
          </cell>
          <cell r="X372" t="str">
            <v>XXX</v>
          </cell>
          <cell r="Y372" t="str">
            <v>XXX</v>
          </cell>
          <cell r="Z372" t="str">
            <v>S - 61</v>
          </cell>
          <cell r="AA372" t="str">
            <v>5853764665130152</v>
          </cell>
          <cell r="AC372">
            <v>33665</v>
          </cell>
          <cell r="AD372">
            <v>-4000</v>
          </cell>
        </row>
        <row r="373">
          <cell r="A373" t="str">
            <v>198811212022211004</v>
          </cell>
          <cell r="B373" t="str">
            <v>XXX</v>
          </cell>
          <cell r="C373" t="str">
            <v>XXX</v>
          </cell>
          <cell r="D373" t="str">
            <v>XXX</v>
          </cell>
          <cell r="E373" t="str">
            <v>XXX</v>
          </cell>
          <cell r="F373" t="str">
            <v>XXX</v>
          </cell>
          <cell r="G373" t="str">
            <v>XXX</v>
          </cell>
          <cell r="H373" t="str">
            <v>XXX</v>
          </cell>
          <cell r="I373">
            <v>0</v>
          </cell>
          <cell r="J373">
            <v>0</v>
          </cell>
          <cell r="K373" t="str">
            <v>XXX</v>
          </cell>
          <cell r="M373">
            <v>250000</v>
          </cell>
          <cell r="N373">
            <v>250000</v>
          </cell>
          <cell r="O373">
            <v>250000</v>
          </cell>
          <cell r="P373">
            <v>2500</v>
          </cell>
          <cell r="Q373">
            <v>10000</v>
          </cell>
          <cell r="R373">
            <v>0</v>
          </cell>
          <cell r="S373">
            <v>0</v>
          </cell>
          <cell r="T373">
            <v>2500</v>
          </cell>
          <cell r="U373">
            <v>10000</v>
          </cell>
          <cell r="V373" t="str">
            <v>SDN PEMURUS DALAM 5</v>
          </cell>
          <cell r="W373" t="str">
            <v>XXX</v>
          </cell>
          <cell r="X373" t="str">
            <v>XXX</v>
          </cell>
          <cell r="Y373" t="str">
            <v>XXX</v>
          </cell>
          <cell r="Z373" t="str">
            <v>S - 61</v>
          </cell>
          <cell r="AA373" t="str">
            <v>7453766667110013</v>
          </cell>
          <cell r="AC373">
            <v>11500</v>
          </cell>
          <cell r="AD373">
            <v>-9000</v>
          </cell>
        </row>
        <row r="374">
          <cell r="A374" t="str">
            <v>199401282022212005</v>
          </cell>
          <cell r="B374" t="str">
            <v>XXX</v>
          </cell>
          <cell r="C374" t="str">
            <v>XXX</v>
          </cell>
          <cell r="D374" t="str">
            <v>XXX</v>
          </cell>
          <cell r="E374" t="str">
            <v>XXX</v>
          </cell>
          <cell r="F374" t="str">
            <v>XXX</v>
          </cell>
          <cell r="G374" t="str">
            <v>XXX</v>
          </cell>
          <cell r="H374" t="str">
            <v>XXX</v>
          </cell>
          <cell r="I374">
            <v>0</v>
          </cell>
          <cell r="J374">
            <v>0</v>
          </cell>
          <cell r="K374" t="str">
            <v>XXX</v>
          </cell>
          <cell r="M374">
            <v>250000</v>
          </cell>
          <cell r="N374">
            <v>250000</v>
          </cell>
          <cell r="O374">
            <v>250000</v>
          </cell>
          <cell r="P374">
            <v>2500</v>
          </cell>
          <cell r="Q374">
            <v>10000</v>
          </cell>
          <cell r="R374">
            <v>0</v>
          </cell>
          <cell r="S374">
            <v>0</v>
          </cell>
          <cell r="T374">
            <v>2500</v>
          </cell>
          <cell r="U374">
            <v>10000</v>
          </cell>
          <cell r="V374" t="str">
            <v>SDN PEMURUS DALAM 5</v>
          </cell>
          <cell r="W374" t="str">
            <v>XXX</v>
          </cell>
          <cell r="X374" t="str">
            <v>XXX</v>
          </cell>
          <cell r="Y374" t="str">
            <v>XXX</v>
          </cell>
          <cell r="Z374" t="str">
            <v>S - 61</v>
          </cell>
          <cell r="AA374" t="str">
            <v>3460772673130032</v>
          </cell>
          <cell r="AC374">
            <v>11500</v>
          </cell>
          <cell r="AD374">
            <v>-9000</v>
          </cell>
        </row>
        <row r="375">
          <cell r="A375" t="str">
            <v>199510212022212002</v>
          </cell>
          <cell r="B375" t="str">
            <v>XXX</v>
          </cell>
          <cell r="C375" t="str">
            <v>XXX</v>
          </cell>
          <cell r="D375" t="str">
            <v>XXX</v>
          </cell>
          <cell r="E375" t="str">
            <v>XXX</v>
          </cell>
          <cell r="F375" t="str">
            <v>XXX</v>
          </cell>
          <cell r="G375" t="str">
            <v>XXX</v>
          </cell>
          <cell r="H375" t="str">
            <v>XXX</v>
          </cell>
          <cell r="I375">
            <v>0</v>
          </cell>
          <cell r="J375">
            <v>0</v>
          </cell>
          <cell r="K375" t="str">
            <v>XXX</v>
          </cell>
          <cell r="M375">
            <v>250000</v>
          </cell>
          <cell r="N375">
            <v>250000</v>
          </cell>
          <cell r="O375">
            <v>250000</v>
          </cell>
          <cell r="P375">
            <v>2500</v>
          </cell>
          <cell r="Q375">
            <v>10000</v>
          </cell>
          <cell r="R375">
            <v>0</v>
          </cell>
          <cell r="S375">
            <v>0</v>
          </cell>
          <cell r="T375">
            <v>2500</v>
          </cell>
          <cell r="U375">
            <v>10000</v>
          </cell>
          <cell r="V375" t="str">
            <v>SDN PEMURUS DALAM 5</v>
          </cell>
          <cell r="W375" t="str">
            <v>XXX</v>
          </cell>
          <cell r="X375" t="str">
            <v>XXX</v>
          </cell>
          <cell r="Y375" t="str">
            <v>XXX</v>
          </cell>
          <cell r="Z375" t="str">
            <v>S - 61</v>
          </cell>
          <cell r="AA375" t="str">
            <v>9353773674230023</v>
          </cell>
          <cell r="AC375">
            <v>11500</v>
          </cell>
          <cell r="AD375">
            <v>-9000</v>
          </cell>
        </row>
        <row r="376">
          <cell r="A376" t="str">
            <v>199510252022212007</v>
          </cell>
          <cell r="B376" t="str">
            <v>XXX</v>
          </cell>
          <cell r="C376" t="str">
            <v>XXX</v>
          </cell>
          <cell r="D376" t="str">
            <v>XXX</v>
          </cell>
          <cell r="E376" t="str">
            <v>XXX</v>
          </cell>
          <cell r="F376" t="str">
            <v>XXX</v>
          </cell>
          <cell r="G376" t="str">
            <v>XXX</v>
          </cell>
          <cell r="H376" t="str">
            <v>XXX</v>
          </cell>
          <cell r="I376">
            <v>0</v>
          </cell>
          <cell r="J376">
            <v>0</v>
          </cell>
          <cell r="K376" t="str">
            <v>XXX</v>
          </cell>
          <cell r="M376">
            <v>250000</v>
          </cell>
          <cell r="N376">
            <v>250000</v>
          </cell>
          <cell r="O376">
            <v>250000</v>
          </cell>
          <cell r="P376">
            <v>2500</v>
          </cell>
          <cell r="Q376">
            <v>10000</v>
          </cell>
          <cell r="R376">
            <v>0</v>
          </cell>
          <cell r="S376">
            <v>0</v>
          </cell>
          <cell r="T376">
            <v>2500</v>
          </cell>
          <cell r="U376">
            <v>10000</v>
          </cell>
          <cell r="V376" t="str">
            <v>SDN PEMURUS DALAM 5</v>
          </cell>
          <cell r="W376" t="str">
            <v>XXX</v>
          </cell>
          <cell r="X376" t="str">
            <v>XXX</v>
          </cell>
          <cell r="Y376" t="str">
            <v>XXX</v>
          </cell>
          <cell r="Z376" t="str">
            <v>S - 61</v>
          </cell>
          <cell r="AA376" t="str">
            <v>8357773674230153</v>
          </cell>
          <cell r="AC376">
            <v>9000</v>
          </cell>
          <cell r="AD376">
            <v>-6500</v>
          </cell>
        </row>
        <row r="377">
          <cell r="A377" t="str">
            <v>199511182022212006</v>
          </cell>
          <cell r="B377" t="str">
            <v>XXX</v>
          </cell>
          <cell r="C377" t="str">
            <v>XXX</v>
          </cell>
          <cell r="D377" t="str">
            <v>XXX</v>
          </cell>
          <cell r="E377" t="str">
            <v>XXX</v>
          </cell>
          <cell r="F377" t="str">
            <v>XXX</v>
          </cell>
          <cell r="G377" t="str">
            <v>XXX</v>
          </cell>
          <cell r="H377" t="str">
            <v>XXX</v>
          </cell>
          <cell r="I377">
            <v>0</v>
          </cell>
          <cell r="J377">
            <v>0</v>
          </cell>
          <cell r="K377" t="str">
            <v>XXX</v>
          </cell>
          <cell r="L377">
            <v>2966500</v>
          </cell>
          <cell r="N377">
            <v>2966500</v>
          </cell>
          <cell r="O377">
            <v>2966500</v>
          </cell>
          <cell r="P377">
            <v>29665</v>
          </cell>
          <cell r="Q377">
            <v>118660</v>
          </cell>
          <cell r="R377">
            <v>0</v>
          </cell>
          <cell r="S377">
            <v>0</v>
          </cell>
          <cell r="T377">
            <v>29665</v>
          </cell>
          <cell r="U377">
            <v>118660</v>
          </cell>
          <cell r="V377" t="str">
            <v>SDN PEMURUS DALAM 6</v>
          </cell>
          <cell r="W377" t="str">
            <v>XXX</v>
          </cell>
          <cell r="X377" t="str">
            <v>XXX</v>
          </cell>
          <cell r="Y377" t="str">
            <v>XXX</v>
          </cell>
          <cell r="Z377" t="str">
            <v>S - 62</v>
          </cell>
          <cell r="AA377" t="str">
            <v>8450773674130033</v>
          </cell>
          <cell r="AC377">
            <v>33665</v>
          </cell>
          <cell r="AD377">
            <v>-4000</v>
          </cell>
        </row>
        <row r="378">
          <cell r="A378" t="str">
            <v>198306152022212015</v>
          </cell>
          <cell r="B378" t="str">
            <v>XXX</v>
          </cell>
          <cell r="C378" t="str">
            <v>XXX</v>
          </cell>
          <cell r="D378" t="str">
            <v>XXX</v>
          </cell>
          <cell r="E378" t="str">
            <v>XXX</v>
          </cell>
          <cell r="F378" t="str">
            <v>XXX</v>
          </cell>
          <cell r="G378" t="str">
            <v>XXX</v>
          </cell>
          <cell r="H378" t="str">
            <v>XXX</v>
          </cell>
          <cell r="I378">
            <v>0</v>
          </cell>
          <cell r="J378">
            <v>0</v>
          </cell>
          <cell r="K378" t="str">
            <v>XXX</v>
          </cell>
          <cell r="L378">
            <v>2966500</v>
          </cell>
          <cell r="N378">
            <v>2966500</v>
          </cell>
          <cell r="O378">
            <v>2966500</v>
          </cell>
          <cell r="P378">
            <v>29665</v>
          </cell>
          <cell r="Q378">
            <v>118660</v>
          </cell>
          <cell r="R378">
            <v>0</v>
          </cell>
          <cell r="S378">
            <v>0</v>
          </cell>
          <cell r="T378">
            <v>29665</v>
          </cell>
          <cell r="U378">
            <v>118660</v>
          </cell>
          <cell r="V378" t="str">
            <v>SDN PEMURUS DALAM 7</v>
          </cell>
          <cell r="W378" t="str">
            <v>XXX</v>
          </cell>
          <cell r="X378" t="str">
            <v>XXX</v>
          </cell>
          <cell r="Y378" t="str">
            <v>XXX</v>
          </cell>
          <cell r="Z378" t="str">
            <v>S - 63</v>
          </cell>
          <cell r="AA378" t="str">
            <v>7947761662300002</v>
          </cell>
          <cell r="AC378">
            <v>33665</v>
          </cell>
          <cell r="AD378">
            <v>-4000</v>
          </cell>
        </row>
        <row r="379">
          <cell r="A379" t="str">
            <v>199504262022212004</v>
          </cell>
          <cell r="B379" t="str">
            <v>XXX</v>
          </cell>
          <cell r="C379" t="str">
            <v>XXX</v>
          </cell>
          <cell r="D379" t="str">
            <v>XXX</v>
          </cell>
          <cell r="E379" t="str">
            <v>XXX</v>
          </cell>
          <cell r="F379" t="str">
            <v>XXX</v>
          </cell>
          <cell r="G379" t="str">
            <v>XXX</v>
          </cell>
          <cell r="H379" t="str">
            <v>XXX</v>
          </cell>
          <cell r="I379">
            <v>0</v>
          </cell>
          <cell r="J379">
            <v>0</v>
          </cell>
          <cell r="K379" t="str">
            <v>XXX</v>
          </cell>
          <cell r="M379">
            <v>250000</v>
          </cell>
          <cell r="N379">
            <v>250000</v>
          </cell>
          <cell r="O379">
            <v>250000</v>
          </cell>
          <cell r="P379">
            <v>2500</v>
          </cell>
          <cell r="Q379">
            <v>10000</v>
          </cell>
          <cell r="R379">
            <v>0</v>
          </cell>
          <cell r="S379">
            <v>0</v>
          </cell>
          <cell r="T379">
            <v>2500</v>
          </cell>
          <cell r="U379">
            <v>10000</v>
          </cell>
          <cell r="V379" t="str">
            <v>SDN PEMURUS DALAM 7</v>
          </cell>
          <cell r="W379" t="str">
            <v>XXX</v>
          </cell>
          <cell r="X379" t="str">
            <v>XXX</v>
          </cell>
          <cell r="Y379" t="str">
            <v>XXX</v>
          </cell>
          <cell r="Z379" t="str">
            <v>S - 63</v>
          </cell>
          <cell r="AA379" t="str">
            <v>4758773674230052</v>
          </cell>
          <cell r="AC379">
            <v>11500</v>
          </cell>
          <cell r="AD379">
            <v>-9000</v>
          </cell>
        </row>
        <row r="380">
          <cell r="A380" t="str">
            <v>199110132022212004</v>
          </cell>
          <cell r="B380" t="str">
            <v>XXX</v>
          </cell>
          <cell r="C380" t="str">
            <v>XXX</v>
          </cell>
          <cell r="D380" t="str">
            <v>XXX</v>
          </cell>
          <cell r="E380" t="str">
            <v>XXX</v>
          </cell>
          <cell r="F380" t="str">
            <v>XXX</v>
          </cell>
          <cell r="G380" t="str">
            <v>XXX</v>
          </cell>
          <cell r="H380" t="str">
            <v>XXX</v>
          </cell>
          <cell r="I380">
            <v>0</v>
          </cell>
          <cell r="J380">
            <v>0</v>
          </cell>
          <cell r="K380" t="str">
            <v>XXX</v>
          </cell>
          <cell r="M380">
            <v>250000</v>
          </cell>
          <cell r="N380">
            <v>250000</v>
          </cell>
          <cell r="O380">
            <v>250000</v>
          </cell>
          <cell r="P380">
            <v>2500</v>
          </cell>
          <cell r="Q380">
            <v>10000</v>
          </cell>
          <cell r="R380">
            <v>0</v>
          </cell>
          <cell r="S380">
            <v>0</v>
          </cell>
          <cell r="T380">
            <v>2500</v>
          </cell>
          <cell r="U380">
            <v>10000</v>
          </cell>
          <cell r="V380" t="str">
            <v>SDN PEMURUS DALAM 8</v>
          </cell>
          <cell r="W380" t="str">
            <v>XXX</v>
          </cell>
          <cell r="X380" t="str">
            <v>XXX</v>
          </cell>
          <cell r="Y380" t="str">
            <v>XXX</v>
          </cell>
          <cell r="Z380" t="str">
            <v>S - 64</v>
          </cell>
          <cell r="AA380" t="str">
            <v>9345769670130073</v>
          </cell>
          <cell r="AC380">
            <v>11500</v>
          </cell>
          <cell r="AD380">
            <v>-9000</v>
          </cell>
        </row>
        <row r="381">
          <cell r="A381" t="str">
            <v>199703082022212004</v>
          </cell>
          <cell r="B381" t="str">
            <v>XXX</v>
          </cell>
          <cell r="C381" t="str">
            <v>XXX</v>
          </cell>
          <cell r="D381" t="str">
            <v>XXX</v>
          </cell>
          <cell r="E381" t="str">
            <v>XXX</v>
          </cell>
          <cell r="F381" t="str">
            <v>XXX</v>
          </cell>
          <cell r="G381" t="str">
            <v>XXX</v>
          </cell>
          <cell r="H381" t="str">
            <v>XXX</v>
          </cell>
          <cell r="I381">
            <v>0</v>
          </cell>
          <cell r="J381">
            <v>0</v>
          </cell>
          <cell r="K381" t="str">
            <v>XXX</v>
          </cell>
          <cell r="M381">
            <v>250000</v>
          </cell>
          <cell r="N381">
            <v>250000</v>
          </cell>
          <cell r="O381">
            <v>250000</v>
          </cell>
          <cell r="P381">
            <v>2500</v>
          </cell>
          <cell r="Q381">
            <v>10000</v>
          </cell>
          <cell r="R381">
            <v>0</v>
          </cell>
          <cell r="S381">
            <v>0</v>
          </cell>
          <cell r="T381">
            <v>2500</v>
          </cell>
          <cell r="U381">
            <v>10000</v>
          </cell>
          <cell r="V381" t="str">
            <v>SDN PEMURUS DALAM 8</v>
          </cell>
          <cell r="W381" t="str">
            <v>XXX</v>
          </cell>
          <cell r="X381" t="str">
            <v>XXX</v>
          </cell>
          <cell r="Y381" t="str">
            <v>XXX</v>
          </cell>
          <cell r="Z381" t="str">
            <v>S - 64</v>
          </cell>
          <cell r="AA381" t="str">
            <v>8640775676230022</v>
          </cell>
          <cell r="AC381">
            <v>11500</v>
          </cell>
          <cell r="AD381">
            <v>-9000</v>
          </cell>
        </row>
        <row r="382">
          <cell r="A382" t="str">
            <v>197505122022212006</v>
          </cell>
          <cell r="B382" t="str">
            <v>XXX</v>
          </cell>
          <cell r="C382" t="str">
            <v>XXX</v>
          </cell>
          <cell r="D382" t="str">
            <v>XXX</v>
          </cell>
          <cell r="E382" t="str">
            <v>XXX</v>
          </cell>
          <cell r="F382" t="str">
            <v>XXX</v>
          </cell>
          <cell r="G382" t="str">
            <v>XXX</v>
          </cell>
          <cell r="H382" t="str">
            <v>XXX</v>
          </cell>
          <cell r="I382">
            <v>0</v>
          </cell>
          <cell r="J382">
            <v>0</v>
          </cell>
          <cell r="K382" t="str">
            <v>XXX</v>
          </cell>
          <cell r="M382">
            <v>250000</v>
          </cell>
          <cell r="N382">
            <v>250000</v>
          </cell>
          <cell r="O382">
            <v>250000</v>
          </cell>
          <cell r="P382">
            <v>2500</v>
          </cell>
          <cell r="Q382">
            <v>10000</v>
          </cell>
          <cell r="R382">
            <v>0</v>
          </cell>
          <cell r="S382">
            <v>0</v>
          </cell>
          <cell r="T382">
            <v>2500</v>
          </cell>
          <cell r="U382">
            <v>10000</v>
          </cell>
          <cell r="V382" t="str">
            <v>SDN TANJUNG PAGAR 1</v>
          </cell>
          <cell r="W382" t="str">
            <v>XXX</v>
          </cell>
          <cell r="X382" t="str">
            <v>XXX</v>
          </cell>
          <cell r="Y382" t="str">
            <v>XXX</v>
          </cell>
          <cell r="Z382" t="str">
            <v>S - 65</v>
          </cell>
          <cell r="AA382" t="str">
            <v>0537753655300073</v>
          </cell>
          <cell r="AC382">
            <v>11500</v>
          </cell>
          <cell r="AD382">
            <v>-9000</v>
          </cell>
        </row>
        <row r="383">
          <cell r="A383" t="str">
            <v>198401192022212009</v>
          </cell>
          <cell r="B383" t="str">
            <v>XXX</v>
          </cell>
          <cell r="C383" t="str">
            <v>XXX</v>
          </cell>
          <cell r="D383" t="str">
            <v>XXX</v>
          </cell>
          <cell r="E383" t="str">
            <v>XXX</v>
          </cell>
          <cell r="F383" t="str">
            <v>XXX</v>
          </cell>
          <cell r="G383" t="str">
            <v>XXX</v>
          </cell>
          <cell r="H383" t="str">
            <v>XXX</v>
          </cell>
          <cell r="I383">
            <v>0</v>
          </cell>
          <cell r="J383">
            <v>0</v>
          </cell>
          <cell r="K383" t="str">
            <v>XXX</v>
          </cell>
          <cell r="M383">
            <v>250000</v>
          </cell>
          <cell r="N383">
            <v>250000</v>
          </cell>
          <cell r="O383">
            <v>250000</v>
          </cell>
          <cell r="P383">
            <v>2500</v>
          </cell>
          <cell r="Q383">
            <v>10000</v>
          </cell>
          <cell r="R383">
            <v>0</v>
          </cell>
          <cell r="S383">
            <v>0</v>
          </cell>
          <cell r="T383">
            <v>2500</v>
          </cell>
          <cell r="U383">
            <v>10000</v>
          </cell>
          <cell r="V383" t="str">
            <v>SDN TANJUNG PAGAR 1</v>
          </cell>
          <cell r="W383" t="str">
            <v>XXX</v>
          </cell>
          <cell r="X383" t="str">
            <v>XXX</v>
          </cell>
          <cell r="Y383" t="str">
            <v>XXX</v>
          </cell>
          <cell r="Z383" t="str">
            <v>S - 65</v>
          </cell>
          <cell r="AA383" t="str">
            <v>8451762663300062</v>
          </cell>
          <cell r="AC383">
            <v>11500</v>
          </cell>
          <cell r="AD383">
            <v>-9000</v>
          </cell>
        </row>
        <row r="384">
          <cell r="A384" t="str">
            <v>196904132022212004</v>
          </cell>
          <cell r="B384" t="str">
            <v>XXX</v>
          </cell>
          <cell r="C384" t="str">
            <v>XXX</v>
          </cell>
          <cell r="D384" t="str">
            <v>XXX</v>
          </cell>
          <cell r="E384" t="str">
            <v>XXX</v>
          </cell>
          <cell r="F384" t="str">
            <v>XXX</v>
          </cell>
          <cell r="G384" t="str">
            <v>XXX</v>
          </cell>
          <cell r="H384" t="str">
            <v>XXX</v>
          </cell>
          <cell r="I384">
            <v>0</v>
          </cell>
          <cell r="J384">
            <v>0</v>
          </cell>
          <cell r="K384" t="str">
            <v>XXX</v>
          </cell>
          <cell r="M384">
            <v>250000</v>
          </cell>
          <cell r="N384">
            <v>250000</v>
          </cell>
          <cell r="O384">
            <v>250000</v>
          </cell>
          <cell r="P384">
            <v>2500</v>
          </cell>
          <cell r="Q384">
            <v>10000</v>
          </cell>
          <cell r="R384">
            <v>0</v>
          </cell>
          <cell r="S384">
            <v>0</v>
          </cell>
          <cell r="T384">
            <v>2500</v>
          </cell>
          <cell r="U384">
            <v>10000</v>
          </cell>
          <cell r="V384" t="str">
            <v>SDN TANJUNG PAGAR 3</v>
          </cell>
          <cell r="W384" t="str">
            <v>XXX</v>
          </cell>
          <cell r="X384" t="str">
            <v>XXX</v>
          </cell>
          <cell r="Y384" t="str">
            <v>XXX</v>
          </cell>
          <cell r="Z384" t="str">
            <v>S - 67</v>
          </cell>
          <cell r="AA384" t="str">
            <v>7745747650300022</v>
          </cell>
          <cell r="AC384">
            <v>11500</v>
          </cell>
          <cell r="AD384">
            <v>-9000</v>
          </cell>
        </row>
        <row r="385">
          <cell r="A385" t="str">
            <v>198604102022212025</v>
          </cell>
          <cell r="B385" t="str">
            <v>XXX</v>
          </cell>
          <cell r="C385" t="str">
            <v>XXX</v>
          </cell>
          <cell r="D385" t="str">
            <v>XXX</v>
          </cell>
          <cell r="E385" t="str">
            <v>XXX</v>
          </cell>
          <cell r="F385" t="str">
            <v>XXX</v>
          </cell>
          <cell r="G385" t="str">
            <v>XXX</v>
          </cell>
          <cell r="H385" t="str">
            <v>XXX</v>
          </cell>
          <cell r="I385">
            <v>0</v>
          </cell>
          <cell r="J385">
            <v>0</v>
          </cell>
          <cell r="K385" t="str">
            <v>XXX</v>
          </cell>
          <cell r="M385">
            <v>250000</v>
          </cell>
          <cell r="N385">
            <v>250000</v>
          </cell>
          <cell r="O385">
            <v>250000</v>
          </cell>
          <cell r="P385">
            <v>2500</v>
          </cell>
          <cell r="Q385">
            <v>10000</v>
          </cell>
          <cell r="R385">
            <v>0</v>
          </cell>
          <cell r="S385">
            <v>0</v>
          </cell>
          <cell r="T385">
            <v>2500</v>
          </cell>
          <cell r="U385">
            <v>10000</v>
          </cell>
          <cell r="V385" t="str">
            <v>SDN TANJUNG PAGAR 4</v>
          </cell>
          <cell r="W385" t="str">
            <v>XXX</v>
          </cell>
          <cell r="X385" t="str">
            <v>XXX</v>
          </cell>
          <cell r="Y385" t="str">
            <v>XXX</v>
          </cell>
          <cell r="Z385" t="str">
            <v>S - 68</v>
          </cell>
          <cell r="AA385" t="str">
            <v>8336764665300033</v>
          </cell>
          <cell r="AC385">
            <v>11500</v>
          </cell>
          <cell r="AD385">
            <v>-9000</v>
          </cell>
        </row>
        <row r="386">
          <cell r="A386" t="str">
            <v>198606132022212021</v>
          </cell>
          <cell r="B386" t="str">
            <v>XXX</v>
          </cell>
          <cell r="C386" t="str">
            <v>XXX</v>
          </cell>
          <cell r="D386" t="str">
            <v>XXX</v>
          </cell>
          <cell r="E386" t="str">
            <v>XXX</v>
          </cell>
          <cell r="F386" t="str">
            <v>XXX</v>
          </cell>
          <cell r="G386" t="str">
            <v>XXX</v>
          </cell>
          <cell r="H386" t="str">
            <v>XXX</v>
          </cell>
          <cell r="I386">
            <v>0</v>
          </cell>
          <cell r="J386">
            <v>0</v>
          </cell>
          <cell r="K386" t="str">
            <v>XXX</v>
          </cell>
          <cell r="M386">
            <v>250000</v>
          </cell>
          <cell r="N386">
            <v>250000</v>
          </cell>
          <cell r="O386">
            <v>250000</v>
          </cell>
          <cell r="P386">
            <v>2500</v>
          </cell>
          <cell r="Q386">
            <v>10000</v>
          </cell>
          <cell r="R386">
            <v>0</v>
          </cell>
          <cell r="S386">
            <v>0</v>
          </cell>
          <cell r="T386">
            <v>2500</v>
          </cell>
          <cell r="U386">
            <v>10000</v>
          </cell>
          <cell r="V386" t="str">
            <v>SDN TANJUNG PAGAR 4</v>
          </cell>
          <cell r="W386" t="str">
            <v>XXX</v>
          </cell>
          <cell r="X386" t="str">
            <v>XXX</v>
          </cell>
          <cell r="Y386" t="str">
            <v>XXX</v>
          </cell>
          <cell r="Z386" t="str">
            <v>S - 68</v>
          </cell>
          <cell r="AA386" t="str">
            <v>4945764665130192</v>
          </cell>
          <cell r="AC386">
            <v>11500</v>
          </cell>
          <cell r="AD386">
            <v>-9000</v>
          </cell>
        </row>
        <row r="387">
          <cell r="A387" t="str">
            <v>199605082022212004</v>
          </cell>
          <cell r="B387" t="str">
            <v>XXX</v>
          </cell>
          <cell r="C387" t="str">
            <v>XXX</v>
          </cell>
          <cell r="D387" t="str">
            <v>XXX</v>
          </cell>
          <cell r="E387" t="str">
            <v>XXX</v>
          </cell>
          <cell r="F387" t="str">
            <v>XXX</v>
          </cell>
          <cell r="G387" t="str">
            <v>XXX</v>
          </cell>
          <cell r="H387" t="str">
            <v>XXX</v>
          </cell>
          <cell r="I387">
            <v>0</v>
          </cell>
          <cell r="J387">
            <v>0</v>
          </cell>
          <cell r="K387" t="str">
            <v>XXX</v>
          </cell>
          <cell r="M387">
            <v>250000</v>
          </cell>
          <cell r="N387">
            <v>250000</v>
          </cell>
          <cell r="O387">
            <v>250000</v>
          </cell>
          <cell r="P387">
            <v>2500</v>
          </cell>
          <cell r="Q387">
            <v>10000</v>
          </cell>
          <cell r="R387">
            <v>0</v>
          </cell>
          <cell r="S387">
            <v>0</v>
          </cell>
          <cell r="T387">
            <v>2500</v>
          </cell>
          <cell r="U387">
            <v>10000</v>
          </cell>
          <cell r="V387" t="str">
            <v>SDN TANJUNG PAGAR 4</v>
          </cell>
          <cell r="W387" t="str">
            <v>XXX</v>
          </cell>
          <cell r="X387" t="str">
            <v>XXX</v>
          </cell>
          <cell r="Y387" t="str">
            <v>XXX</v>
          </cell>
          <cell r="Z387" t="str">
            <v>S - 68</v>
          </cell>
          <cell r="AA387" t="str">
            <v>9840774675230082</v>
          </cell>
          <cell r="AC387">
            <v>11500</v>
          </cell>
          <cell r="AD387">
            <v>-9000</v>
          </cell>
        </row>
        <row r="389">
          <cell r="A389">
            <v>199</v>
          </cell>
          <cell r="B389" t="str">
            <v>JUMLAH ASN PPPK GURU SD B.SELATAN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127559500</v>
          </cell>
          <cell r="M389">
            <v>38250000</v>
          </cell>
          <cell r="N389">
            <v>165809500</v>
          </cell>
          <cell r="O389">
            <v>165809500</v>
          </cell>
          <cell r="P389">
            <v>1658095</v>
          </cell>
          <cell r="Q389">
            <v>6632380</v>
          </cell>
          <cell r="R389">
            <v>0</v>
          </cell>
          <cell r="S389">
            <v>0</v>
          </cell>
          <cell r="T389">
            <v>1658095</v>
          </cell>
          <cell r="U389">
            <v>6632380</v>
          </cell>
          <cell r="AC389">
            <v>3200895</v>
          </cell>
        </row>
        <row r="392">
          <cell r="A392" t="str">
            <v>FORMAT PERHITUNGAN PEMBAYARAN IURAN JAMINAN KESEHATAN ( GAJI &amp; TUNJANGAN )</v>
          </cell>
          <cell r="T392" t="str">
            <v>APR dbyr MEI</v>
          </cell>
          <cell r="AC392" t="str">
            <v>MAR dbyr APR</v>
          </cell>
        </row>
        <row r="393">
          <cell r="A393" t="str">
            <v>SKPD DINAS PENDIDIKAN  (ASN PPPK GURU SD BANJARMASIN TIMUR)</v>
          </cell>
        </row>
        <row r="394">
          <cell r="A394" t="str">
            <v>BULAN : GAJI APRIL 2023  (TPP dibayar MEI 2023)</v>
          </cell>
        </row>
        <row r="396">
          <cell r="A396">
            <v>1</v>
          </cell>
          <cell r="B396">
            <v>2</v>
          </cell>
          <cell r="C396">
            <v>3</v>
          </cell>
          <cell r="D396">
            <v>4</v>
          </cell>
          <cell r="E396">
            <v>5</v>
          </cell>
          <cell r="F396">
            <v>6</v>
          </cell>
          <cell r="G396">
            <v>7</v>
          </cell>
          <cell r="H396">
            <v>8</v>
          </cell>
          <cell r="I396">
            <v>9</v>
          </cell>
          <cell r="J396">
            <v>10</v>
          </cell>
          <cell r="K396">
            <v>11</v>
          </cell>
          <cell r="L396">
            <v>12</v>
          </cell>
          <cell r="M396">
            <v>13</v>
          </cell>
          <cell r="N396">
            <v>14</v>
          </cell>
          <cell r="O396">
            <v>15</v>
          </cell>
          <cell r="P396">
            <v>16</v>
          </cell>
          <cell r="Q396">
            <v>17</v>
          </cell>
          <cell r="R396">
            <v>18</v>
          </cell>
          <cell r="S396">
            <v>19</v>
          </cell>
          <cell r="T396">
            <v>20</v>
          </cell>
          <cell r="U396">
            <v>21</v>
          </cell>
          <cell r="V396">
            <v>22</v>
          </cell>
          <cell r="W396">
            <v>23</v>
          </cell>
          <cell r="X396">
            <v>24</v>
          </cell>
          <cell r="Y396">
            <v>25</v>
          </cell>
          <cell r="Z396">
            <v>26</v>
          </cell>
          <cell r="AA396">
            <v>27</v>
          </cell>
          <cell r="AC396">
            <v>20</v>
          </cell>
        </row>
        <row r="397">
          <cell r="A397" t="str">
            <v>NIP</v>
          </cell>
          <cell r="B397" t="str">
            <v>NAMA</v>
          </cell>
          <cell r="C397" t="str">
            <v xml:space="preserve">JUMLAH </v>
          </cell>
          <cell r="E397" t="str">
            <v>GAJI GAPOK</v>
          </cell>
          <cell r="F397" t="str">
            <v>TJKLUARGA</v>
          </cell>
          <cell r="G397" t="str">
            <v>TJFUNGSIONAL</v>
          </cell>
          <cell r="H397" t="str">
            <v>TJUMUM</v>
          </cell>
          <cell r="I397" t="str">
            <v>Jumlah
Gaji</v>
          </cell>
          <cell r="J397" t="str">
            <v>TUNJANGAN LAINNYA</v>
          </cell>
          <cell r="N397" t="str">
            <v>Jumlah
Tunjangan</v>
          </cell>
          <cell r="O397" t="str">
            <v>Jumlah Penghasilan</v>
          </cell>
          <cell r="P397" t="str">
            <v>Total Iuran BPJS
( GJ + TJ )</v>
          </cell>
          <cell r="R397" t="str">
            <v>IWP Gaji (BPJS)</v>
          </cell>
          <cell r="T397" t="str">
            <v>IWP TPP (BPJS)</v>
          </cell>
          <cell r="V397" t="str">
            <v>SKPD</v>
          </cell>
          <cell r="W397" t="str">
            <v>NO KPE</v>
          </cell>
          <cell r="X397" t="str">
            <v>noktp</v>
          </cell>
          <cell r="Y397" t="str">
            <v>npwp</v>
          </cell>
          <cell r="Z397" t="str">
            <v>kode gaji</v>
          </cell>
          <cell r="AA397" t="str">
            <v>nuptk</v>
          </cell>
          <cell r="AC397" t="str">
            <v>IWP TPP (BPJS)</v>
          </cell>
          <cell r="AD397" t="str">
            <v>SELISIH</v>
          </cell>
        </row>
        <row r="398">
          <cell r="C398" t="str">
            <v>ISTERI / SUAMI</v>
          </cell>
          <cell r="D398" t="str">
            <v>ANAK</v>
          </cell>
          <cell r="J398" t="str">
            <v>TUKIN</v>
          </cell>
          <cell r="K398" t="str">
            <v>TPP</v>
          </cell>
          <cell r="L398" t="str">
            <v>SERTIFIKASI</v>
          </cell>
          <cell r="M398" t="str">
            <v>TAMSIL</v>
          </cell>
          <cell r="P398" t="str">
            <v>IWP1%</v>
          </cell>
          <cell r="Q398" t="str">
            <v>IWP4%</v>
          </cell>
          <cell r="R398" t="str">
            <v>1% ( sdh dibayar )</v>
          </cell>
          <cell r="S398" t="str">
            <v>IWP4%</v>
          </cell>
          <cell r="T398">
            <v>0.01</v>
          </cell>
          <cell r="U398">
            <v>0.04</v>
          </cell>
          <cell r="AC398">
            <v>0.01</v>
          </cell>
        </row>
        <row r="399">
          <cell r="A399" t="str">
            <v>199101202022212006</v>
          </cell>
          <cell r="B399" t="str">
            <v>XXX</v>
          </cell>
          <cell r="C399" t="str">
            <v>XXX</v>
          </cell>
          <cell r="D399" t="str">
            <v>XXX</v>
          </cell>
          <cell r="E399" t="str">
            <v>XXX</v>
          </cell>
          <cell r="F399" t="str">
            <v>XXX</v>
          </cell>
          <cell r="G399" t="str">
            <v>XXX</v>
          </cell>
          <cell r="H399" t="str">
            <v>XXX</v>
          </cell>
          <cell r="I399">
            <v>0</v>
          </cell>
          <cell r="J399">
            <v>0</v>
          </cell>
          <cell r="K399" t="str">
            <v>XXX</v>
          </cell>
          <cell r="L399">
            <v>2966500</v>
          </cell>
          <cell r="N399">
            <v>2966500</v>
          </cell>
          <cell r="O399">
            <v>2966500</v>
          </cell>
          <cell r="P399">
            <v>29665</v>
          </cell>
          <cell r="Q399">
            <v>118660</v>
          </cell>
          <cell r="R399">
            <v>0</v>
          </cell>
          <cell r="S399">
            <v>0</v>
          </cell>
          <cell r="T399">
            <v>29665</v>
          </cell>
          <cell r="U399">
            <v>118660</v>
          </cell>
          <cell r="V399" t="str">
            <v>SDN BENUA ANYAR 2</v>
          </cell>
          <cell r="W399" t="str">
            <v>XXX</v>
          </cell>
          <cell r="X399" t="str">
            <v>XXX</v>
          </cell>
          <cell r="Y399" t="str">
            <v>XXX</v>
          </cell>
          <cell r="Z399" t="str">
            <v>T - 01</v>
          </cell>
          <cell r="AA399" t="str">
            <v>4452769670130052</v>
          </cell>
          <cell r="AC399">
            <v>33665</v>
          </cell>
          <cell r="AD399">
            <v>-4000</v>
          </cell>
        </row>
        <row r="400">
          <cell r="A400" t="str">
            <v>197611262022212003</v>
          </cell>
          <cell r="B400" t="str">
            <v>XXX</v>
          </cell>
          <cell r="C400" t="str">
            <v>XXX</v>
          </cell>
          <cell r="D400" t="str">
            <v>XXX</v>
          </cell>
          <cell r="E400" t="str">
            <v>XXX</v>
          </cell>
          <cell r="F400" t="str">
            <v>XXX</v>
          </cell>
          <cell r="G400" t="str">
            <v>XXX</v>
          </cell>
          <cell r="H400" t="str">
            <v>XXX</v>
          </cell>
          <cell r="I400">
            <v>0</v>
          </cell>
          <cell r="J400">
            <v>0</v>
          </cell>
          <cell r="K400" t="str">
            <v>XXX</v>
          </cell>
          <cell r="M400">
            <v>250000</v>
          </cell>
          <cell r="N400">
            <v>250000</v>
          </cell>
          <cell r="O400">
            <v>250000</v>
          </cell>
          <cell r="P400">
            <v>2500</v>
          </cell>
          <cell r="Q400">
            <v>10000</v>
          </cell>
          <cell r="R400">
            <v>0</v>
          </cell>
          <cell r="S400">
            <v>0</v>
          </cell>
          <cell r="T400">
            <v>2500</v>
          </cell>
          <cell r="U400">
            <v>10000</v>
          </cell>
          <cell r="V400" t="str">
            <v>SDN BENUA ANYAR 3</v>
          </cell>
          <cell r="W400" t="str">
            <v>XXX</v>
          </cell>
          <cell r="X400" t="str">
            <v>XXX</v>
          </cell>
          <cell r="Y400" t="str">
            <v>XXX</v>
          </cell>
          <cell r="Z400" t="str">
            <v>T - 02</v>
          </cell>
          <cell r="AA400" t="str">
            <v>7452754656300043</v>
          </cell>
          <cell r="AC400">
            <v>11500</v>
          </cell>
          <cell r="AD400">
            <v>-9000</v>
          </cell>
        </row>
        <row r="401">
          <cell r="A401" t="str">
            <v>198508212022212011</v>
          </cell>
          <cell r="B401" t="str">
            <v>XXX</v>
          </cell>
          <cell r="C401" t="str">
            <v>XXX</v>
          </cell>
          <cell r="D401" t="str">
            <v>XXX</v>
          </cell>
          <cell r="E401" t="str">
            <v>XXX</v>
          </cell>
          <cell r="F401" t="str">
            <v>XXX</v>
          </cell>
          <cell r="G401" t="str">
            <v>XXX</v>
          </cell>
          <cell r="H401" t="str">
            <v>XXX</v>
          </cell>
          <cell r="I401">
            <v>0</v>
          </cell>
          <cell r="J401">
            <v>0</v>
          </cell>
          <cell r="K401" t="str">
            <v>XXX</v>
          </cell>
          <cell r="M401">
            <v>250000</v>
          </cell>
          <cell r="N401">
            <v>250000</v>
          </cell>
          <cell r="O401">
            <v>250000</v>
          </cell>
          <cell r="P401">
            <v>2500</v>
          </cell>
          <cell r="Q401">
            <v>10000</v>
          </cell>
          <cell r="R401">
            <v>0</v>
          </cell>
          <cell r="S401">
            <v>0</v>
          </cell>
          <cell r="T401">
            <v>2500</v>
          </cell>
          <cell r="U401">
            <v>10000</v>
          </cell>
          <cell r="V401" t="str">
            <v>SDN BENUA ANYAR 4</v>
          </cell>
          <cell r="W401" t="str">
            <v>XXX</v>
          </cell>
          <cell r="X401" t="str">
            <v>XXX</v>
          </cell>
          <cell r="Y401" t="str">
            <v>XXX</v>
          </cell>
          <cell r="Z401" t="str">
            <v>T - 03</v>
          </cell>
          <cell r="AA401" t="str">
            <v>7153763664130133</v>
          </cell>
          <cell r="AC401">
            <v>11500</v>
          </cell>
          <cell r="AD401">
            <v>-9000</v>
          </cell>
        </row>
        <row r="402">
          <cell r="A402" t="str">
            <v>199508192022212004</v>
          </cell>
          <cell r="B402" t="str">
            <v>XXX</v>
          </cell>
          <cell r="C402" t="str">
            <v>XXX</v>
          </cell>
          <cell r="D402" t="str">
            <v>XXX</v>
          </cell>
          <cell r="E402" t="str">
            <v>XXX</v>
          </cell>
          <cell r="F402" t="str">
            <v>XXX</v>
          </cell>
          <cell r="G402" t="str">
            <v>XXX</v>
          </cell>
          <cell r="H402" t="str">
            <v>XXX</v>
          </cell>
          <cell r="I402">
            <v>0</v>
          </cell>
          <cell r="J402">
            <v>0</v>
          </cell>
          <cell r="K402" t="str">
            <v>XXX</v>
          </cell>
          <cell r="M402">
            <v>250000</v>
          </cell>
          <cell r="N402">
            <v>250000</v>
          </cell>
          <cell r="O402">
            <v>250000</v>
          </cell>
          <cell r="P402">
            <v>2500</v>
          </cell>
          <cell r="Q402">
            <v>10000</v>
          </cell>
          <cell r="R402">
            <v>0</v>
          </cell>
          <cell r="S402">
            <v>0</v>
          </cell>
          <cell r="T402">
            <v>2500</v>
          </cell>
          <cell r="U402">
            <v>10000</v>
          </cell>
          <cell r="V402" t="str">
            <v>SDN BENUA ANYAR 4</v>
          </cell>
          <cell r="W402" t="str">
            <v>XXX</v>
          </cell>
          <cell r="X402" t="str">
            <v>XXX</v>
          </cell>
          <cell r="Y402" t="str">
            <v>XXX</v>
          </cell>
          <cell r="Z402" t="str">
            <v>T - 03</v>
          </cell>
          <cell r="AA402" t="str">
            <v>8151773674130003</v>
          </cell>
          <cell r="AC402">
            <v>11500</v>
          </cell>
          <cell r="AD402">
            <v>-9000</v>
          </cell>
        </row>
        <row r="403">
          <cell r="A403" t="str">
            <v>198001282022212006</v>
          </cell>
          <cell r="B403" t="str">
            <v>XXX</v>
          </cell>
          <cell r="C403" t="str">
            <v>XXX</v>
          </cell>
          <cell r="D403" t="str">
            <v>XXX</v>
          </cell>
          <cell r="E403" t="str">
            <v>XXX</v>
          </cell>
          <cell r="F403" t="str">
            <v>XXX</v>
          </cell>
          <cell r="G403" t="str">
            <v>XXX</v>
          </cell>
          <cell r="H403" t="str">
            <v>XXX</v>
          </cell>
          <cell r="I403">
            <v>0</v>
          </cell>
          <cell r="J403">
            <v>0</v>
          </cell>
          <cell r="K403" t="str">
            <v>XXX</v>
          </cell>
          <cell r="M403">
            <v>250000</v>
          </cell>
          <cell r="N403">
            <v>250000</v>
          </cell>
          <cell r="O403">
            <v>250000</v>
          </cell>
          <cell r="P403">
            <v>2500</v>
          </cell>
          <cell r="Q403">
            <v>10000</v>
          </cell>
          <cell r="R403">
            <v>0</v>
          </cell>
          <cell r="S403">
            <v>0</v>
          </cell>
          <cell r="T403">
            <v>2500</v>
          </cell>
          <cell r="U403">
            <v>10000</v>
          </cell>
          <cell r="V403" t="str">
            <v>SDN BENUA ANYAR 8</v>
          </cell>
          <cell r="W403" t="str">
            <v>XXX</v>
          </cell>
          <cell r="X403" t="str">
            <v>XXX</v>
          </cell>
          <cell r="Y403" t="str">
            <v>XXX</v>
          </cell>
          <cell r="Z403" t="str">
            <v>T - 04</v>
          </cell>
          <cell r="AA403" t="str">
            <v>0460758659300082</v>
          </cell>
          <cell r="AC403">
            <v>11500</v>
          </cell>
          <cell r="AD403">
            <v>-9000</v>
          </cell>
        </row>
        <row r="404">
          <cell r="A404" t="str">
            <v>198408022022212016</v>
          </cell>
          <cell r="B404" t="str">
            <v>XXX</v>
          </cell>
          <cell r="C404" t="str">
            <v>XXX</v>
          </cell>
          <cell r="D404" t="str">
            <v>XXX</v>
          </cell>
          <cell r="E404" t="str">
            <v>XXX</v>
          </cell>
          <cell r="F404" t="str">
            <v>XXX</v>
          </cell>
          <cell r="G404" t="str">
            <v>XXX</v>
          </cell>
          <cell r="H404" t="str">
            <v>XXX</v>
          </cell>
          <cell r="I404">
            <v>0</v>
          </cell>
          <cell r="J404">
            <v>0</v>
          </cell>
          <cell r="K404" t="str">
            <v>XXX</v>
          </cell>
          <cell r="M404">
            <v>250000</v>
          </cell>
          <cell r="N404">
            <v>250000</v>
          </cell>
          <cell r="O404">
            <v>250000</v>
          </cell>
          <cell r="P404">
            <v>2500</v>
          </cell>
          <cell r="Q404">
            <v>10000</v>
          </cell>
          <cell r="R404">
            <v>0</v>
          </cell>
          <cell r="S404">
            <v>0</v>
          </cell>
          <cell r="T404">
            <v>2500</v>
          </cell>
          <cell r="U404">
            <v>10000</v>
          </cell>
          <cell r="V404" t="str">
            <v>SDN BENUA ANYAR 9</v>
          </cell>
          <cell r="W404" t="str">
            <v>XXX</v>
          </cell>
          <cell r="X404" t="str">
            <v>XXX</v>
          </cell>
          <cell r="Y404" t="str">
            <v>XXX</v>
          </cell>
          <cell r="Z404" t="str">
            <v>T - 05</v>
          </cell>
          <cell r="AA404" t="str">
            <v>0134762663130163</v>
          </cell>
          <cell r="AC404">
            <v>11500</v>
          </cell>
          <cell r="AD404">
            <v>-9000</v>
          </cell>
        </row>
        <row r="405">
          <cell r="A405" t="str">
            <v>196712172022211002</v>
          </cell>
          <cell r="B405" t="str">
            <v>XXX</v>
          </cell>
          <cell r="C405" t="str">
            <v>XXX</v>
          </cell>
          <cell r="D405" t="str">
            <v>XXX</v>
          </cell>
          <cell r="E405" t="str">
            <v>XXX</v>
          </cell>
          <cell r="F405" t="str">
            <v>XXX</v>
          </cell>
          <cell r="G405" t="str">
            <v>XXX</v>
          </cell>
          <cell r="H405" t="str">
            <v>XXX</v>
          </cell>
          <cell r="I405">
            <v>0</v>
          </cell>
          <cell r="J405">
            <v>0</v>
          </cell>
          <cell r="K405" t="str">
            <v>XXX</v>
          </cell>
          <cell r="L405">
            <v>2966500</v>
          </cell>
          <cell r="N405">
            <v>2966500</v>
          </cell>
          <cell r="O405">
            <v>2966500</v>
          </cell>
          <cell r="P405">
            <v>29665</v>
          </cell>
          <cell r="Q405">
            <v>118660</v>
          </cell>
          <cell r="R405">
            <v>0</v>
          </cell>
          <cell r="S405">
            <v>0</v>
          </cell>
          <cell r="T405">
            <v>29665</v>
          </cell>
          <cell r="U405">
            <v>118660</v>
          </cell>
          <cell r="V405" t="str">
            <v>SDN BENUA ANYAR 10</v>
          </cell>
          <cell r="W405" t="str">
            <v>XXX</v>
          </cell>
          <cell r="X405" t="str">
            <v>XXX</v>
          </cell>
          <cell r="Y405" t="str">
            <v>XXX</v>
          </cell>
          <cell r="Z405" t="str">
            <v>T - 06</v>
          </cell>
          <cell r="AA405" t="str">
            <v>6549745647200023</v>
          </cell>
          <cell r="AC405">
            <v>33665</v>
          </cell>
          <cell r="AD405">
            <v>-4000</v>
          </cell>
        </row>
        <row r="406">
          <cell r="A406" t="str">
            <v>197804262022212006</v>
          </cell>
          <cell r="B406" t="str">
            <v>XXX</v>
          </cell>
          <cell r="C406" t="str">
            <v>XXX</v>
          </cell>
          <cell r="D406" t="str">
            <v>XXX</v>
          </cell>
          <cell r="E406" t="str">
            <v>XXX</v>
          </cell>
          <cell r="F406" t="str">
            <v>XXX</v>
          </cell>
          <cell r="G406" t="str">
            <v>XXX</v>
          </cell>
          <cell r="H406" t="str">
            <v>XXX</v>
          </cell>
          <cell r="I406">
            <v>0</v>
          </cell>
          <cell r="J406">
            <v>0</v>
          </cell>
          <cell r="K406" t="str">
            <v>XXX</v>
          </cell>
          <cell r="L406">
            <v>2966500</v>
          </cell>
          <cell r="N406">
            <v>2966500</v>
          </cell>
          <cell r="O406">
            <v>2966500</v>
          </cell>
          <cell r="P406">
            <v>29665</v>
          </cell>
          <cell r="Q406">
            <v>118660</v>
          </cell>
          <cell r="R406">
            <v>0</v>
          </cell>
          <cell r="S406">
            <v>0</v>
          </cell>
          <cell r="T406">
            <v>29665</v>
          </cell>
          <cell r="U406">
            <v>118660</v>
          </cell>
          <cell r="V406" t="str">
            <v>SDN BENUA ANYAR 10</v>
          </cell>
          <cell r="W406" t="str">
            <v>XXX</v>
          </cell>
          <cell r="X406" t="str">
            <v>XXX</v>
          </cell>
          <cell r="Y406" t="str">
            <v>XXX</v>
          </cell>
          <cell r="Z406" t="str">
            <v>T - 06</v>
          </cell>
          <cell r="AA406" t="str">
            <v>5758756657300022</v>
          </cell>
          <cell r="AC406">
            <v>33665</v>
          </cell>
          <cell r="AD406">
            <v>-4000</v>
          </cell>
        </row>
        <row r="407">
          <cell r="A407" t="str">
            <v>199509122022212007</v>
          </cell>
          <cell r="B407" t="str">
            <v>XXX</v>
          </cell>
          <cell r="C407" t="str">
            <v>XXX</v>
          </cell>
          <cell r="D407" t="str">
            <v>XXX</v>
          </cell>
          <cell r="E407" t="str">
            <v>XXX</v>
          </cell>
          <cell r="F407" t="str">
            <v>XXX</v>
          </cell>
          <cell r="G407" t="str">
            <v>XXX</v>
          </cell>
          <cell r="H407" t="str">
            <v>XXX</v>
          </cell>
          <cell r="I407">
            <v>0</v>
          </cell>
          <cell r="J407">
            <v>0</v>
          </cell>
          <cell r="K407" t="str">
            <v>XXX</v>
          </cell>
          <cell r="M407">
            <v>250000</v>
          </cell>
          <cell r="N407">
            <v>250000</v>
          </cell>
          <cell r="O407">
            <v>250000</v>
          </cell>
          <cell r="P407">
            <v>2500</v>
          </cell>
          <cell r="Q407">
            <v>10000</v>
          </cell>
          <cell r="R407">
            <v>0</v>
          </cell>
          <cell r="S407">
            <v>0</v>
          </cell>
          <cell r="T407">
            <v>2500</v>
          </cell>
          <cell r="U407">
            <v>10000</v>
          </cell>
          <cell r="V407" t="str">
            <v>SDN BENUA ANYAR 10</v>
          </cell>
          <cell r="W407" t="str">
            <v>XXX</v>
          </cell>
          <cell r="X407" t="str">
            <v>XXX</v>
          </cell>
          <cell r="Y407" t="str">
            <v>XXX</v>
          </cell>
          <cell r="Z407" t="str">
            <v>T - 06</v>
          </cell>
          <cell r="AA407" t="str">
            <v>7244773674130003</v>
          </cell>
          <cell r="AC407">
            <v>11500</v>
          </cell>
          <cell r="AD407">
            <v>-9000</v>
          </cell>
        </row>
        <row r="408">
          <cell r="A408" t="str">
            <v>199604212022212004</v>
          </cell>
          <cell r="B408" t="str">
            <v>XXX</v>
          </cell>
          <cell r="C408" t="str">
            <v>XXX</v>
          </cell>
          <cell r="D408" t="str">
            <v>XXX</v>
          </cell>
          <cell r="E408" t="str">
            <v>XXX</v>
          </cell>
          <cell r="F408" t="str">
            <v>XXX</v>
          </cell>
          <cell r="G408" t="str">
            <v>XXX</v>
          </cell>
          <cell r="H408" t="str">
            <v>XXX</v>
          </cell>
          <cell r="I408">
            <v>0</v>
          </cell>
          <cell r="J408">
            <v>0</v>
          </cell>
          <cell r="K408" t="str">
            <v>XXX</v>
          </cell>
          <cell r="M408">
            <v>250000</v>
          </cell>
          <cell r="N408">
            <v>250000</v>
          </cell>
          <cell r="O408">
            <v>250000</v>
          </cell>
          <cell r="P408">
            <v>2500</v>
          </cell>
          <cell r="Q408">
            <v>10000</v>
          </cell>
          <cell r="R408">
            <v>0</v>
          </cell>
          <cell r="S408">
            <v>0</v>
          </cell>
          <cell r="T408">
            <v>2500</v>
          </cell>
          <cell r="U408">
            <v>10000</v>
          </cell>
          <cell r="V408" t="str">
            <v>SDN BENUA ANYAR 10</v>
          </cell>
          <cell r="W408" t="str">
            <v>XXX</v>
          </cell>
          <cell r="X408" t="str">
            <v>XXX</v>
          </cell>
          <cell r="Y408" t="str">
            <v>XXX</v>
          </cell>
          <cell r="Z408" t="str">
            <v>T - 06</v>
          </cell>
          <cell r="AA408" t="str">
            <v>6753774675230132</v>
          </cell>
          <cell r="AC408">
            <v>11500</v>
          </cell>
          <cell r="AD408">
            <v>-9000</v>
          </cell>
        </row>
        <row r="409">
          <cell r="A409" t="str">
            <v>197905032022212009</v>
          </cell>
          <cell r="B409" t="str">
            <v>XXX</v>
          </cell>
          <cell r="C409" t="str">
            <v>XXX</v>
          </cell>
          <cell r="D409" t="str">
            <v>XXX</v>
          </cell>
          <cell r="E409" t="str">
            <v>XXX</v>
          </cell>
          <cell r="F409" t="str">
            <v>XXX</v>
          </cell>
          <cell r="G409" t="str">
            <v>XXX</v>
          </cell>
          <cell r="H409" t="str">
            <v>XXX</v>
          </cell>
          <cell r="I409">
            <v>0</v>
          </cell>
          <cell r="J409">
            <v>0</v>
          </cell>
          <cell r="K409" t="str">
            <v>XXX</v>
          </cell>
          <cell r="L409">
            <v>2966500</v>
          </cell>
          <cell r="N409">
            <v>2966500</v>
          </cell>
          <cell r="O409">
            <v>2966500</v>
          </cell>
          <cell r="P409">
            <v>29665</v>
          </cell>
          <cell r="Q409">
            <v>118660</v>
          </cell>
          <cell r="R409">
            <v>0</v>
          </cell>
          <cell r="S409">
            <v>0</v>
          </cell>
          <cell r="T409">
            <v>29665</v>
          </cell>
          <cell r="U409">
            <v>118660</v>
          </cell>
          <cell r="V409" t="str">
            <v>SDN KARANG MEKAR 1</v>
          </cell>
          <cell r="W409" t="str">
            <v>XXX</v>
          </cell>
          <cell r="X409" t="str">
            <v>XXX</v>
          </cell>
          <cell r="Y409" t="str">
            <v>XXX</v>
          </cell>
          <cell r="Z409" t="str">
            <v>T - 07</v>
          </cell>
          <cell r="AA409" t="str">
            <v>1835757659300032</v>
          </cell>
          <cell r="AC409">
            <v>33665</v>
          </cell>
          <cell r="AD409">
            <v>-4000</v>
          </cell>
        </row>
        <row r="410">
          <cell r="A410" t="str">
            <v>198101012022212022</v>
          </cell>
          <cell r="B410" t="str">
            <v>XXX</v>
          </cell>
          <cell r="C410" t="str">
            <v>XXX</v>
          </cell>
          <cell r="D410" t="str">
            <v>XXX</v>
          </cell>
          <cell r="E410" t="str">
            <v>XXX</v>
          </cell>
          <cell r="F410" t="str">
            <v>XXX</v>
          </cell>
          <cell r="G410" t="str">
            <v>XXX</v>
          </cell>
          <cell r="H410" t="str">
            <v>XXX</v>
          </cell>
          <cell r="I410">
            <v>0</v>
          </cell>
          <cell r="J410">
            <v>0</v>
          </cell>
          <cell r="K410" t="str">
            <v>XXX</v>
          </cell>
          <cell r="M410">
            <v>250000</v>
          </cell>
          <cell r="N410">
            <v>250000</v>
          </cell>
          <cell r="O410">
            <v>250000</v>
          </cell>
          <cell r="P410">
            <v>2500</v>
          </cell>
          <cell r="Q410">
            <v>10000</v>
          </cell>
          <cell r="R410">
            <v>0</v>
          </cell>
          <cell r="S410">
            <v>0</v>
          </cell>
          <cell r="T410">
            <v>2500</v>
          </cell>
          <cell r="U410">
            <v>10000</v>
          </cell>
          <cell r="V410" t="str">
            <v>SDN KARANG MEKAR 1</v>
          </cell>
          <cell r="W410" t="str">
            <v>XXX</v>
          </cell>
          <cell r="X410" t="str">
            <v>XXX</v>
          </cell>
          <cell r="Y410" t="str">
            <v>XXX</v>
          </cell>
          <cell r="Z410" t="str">
            <v>T - 07</v>
          </cell>
          <cell r="AA410" t="str">
            <v>1433759661300052</v>
          </cell>
          <cell r="AC410">
            <v>11500</v>
          </cell>
          <cell r="AD410">
            <v>-9000</v>
          </cell>
        </row>
        <row r="411">
          <cell r="A411" t="str">
            <v>198204212022211004</v>
          </cell>
          <cell r="B411" t="str">
            <v>XXX</v>
          </cell>
          <cell r="C411" t="str">
            <v>XXX</v>
          </cell>
          <cell r="D411" t="str">
            <v>XXX</v>
          </cell>
          <cell r="E411" t="str">
            <v>XXX</v>
          </cell>
          <cell r="F411" t="str">
            <v>XXX</v>
          </cell>
          <cell r="G411" t="str">
            <v>XXX</v>
          </cell>
          <cell r="H411" t="str">
            <v>XXX</v>
          </cell>
          <cell r="I411">
            <v>0</v>
          </cell>
          <cell r="J411">
            <v>0</v>
          </cell>
          <cell r="K411" t="str">
            <v>XXX</v>
          </cell>
          <cell r="L411">
            <v>2966500</v>
          </cell>
          <cell r="N411">
            <v>2966500</v>
          </cell>
          <cell r="O411">
            <v>2966500</v>
          </cell>
          <cell r="P411">
            <v>29665</v>
          </cell>
          <cell r="Q411">
            <v>118660</v>
          </cell>
          <cell r="R411">
            <v>0</v>
          </cell>
          <cell r="S411">
            <v>0</v>
          </cell>
          <cell r="T411">
            <v>29665</v>
          </cell>
          <cell r="U411">
            <v>118660</v>
          </cell>
          <cell r="V411" t="str">
            <v>SDN KARANG MEKAR 1</v>
          </cell>
          <cell r="W411" t="str">
            <v>XXX</v>
          </cell>
          <cell r="X411" t="str">
            <v>XXX</v>
          </cell>
          <cell r="Y411" t="str">
            <v>XXX</v>
          </cell>
          <cell r="Z411" t="str">
            <v>T - 07</v>
          </cell>
          <cell r="AA411" t="str">
            <v>0753760662200062</v>
          </cell>
          <cell r="AC411">
            <v>33665</v>
          </cell>
          <cell r="AD411">
            <v>-4000</v>
          </cell>
        </row>
        <row r="412">
          <cell r="A412" t="str">
            <v>198207202022212010</v>
          </cell>
          <cell r="B412" t="str">
            <v>XXX</v>
          </cell>
          <cell r="C412" t="str">
            <v>XXX</v>
          </cell>
          <cell r="D412" t="str">
            <v>XXX</v>
          </cell>
          <cell r="E412" t="str">
            <v>XXX</v>
          </cell>
          <cell r="F412" t="str">
            <v>XXX</v>
          </cell>
          <cell r="G412" t="str">
            <v>XXX</v>
          </cell>
          <cell r="H412" t="str">
            <v>XXX</v>
          </cell>
          <cell r="I412">
            <v>0</v>
          </cell>
          <cell r="J412">
            <v>0</v>
          </cell>
          <cell r="K412" t="str">
            <v>XXX</v>
          </cell>
          <cell r="L412">
            <v>2966500</v>
          </cell>
          <cell r="N412">
            <v>2966500</v>
          </cell>
          <cell r="O412">
            <v>2966500</v>
          </cell>
          <cell r="P412">
            <v>29665</v>
          </cell>
          <cell r="Q412">
            <v>118660</v>
          </cell>
          <cell r="R412">
            <v>0</v>
          </cell>
          <cell r="S412">
            <v>0</v>
          </cell>
          <cell r="T412">
            <v>29665</v>
          </cell>
          <cell r="U412">
            <v>118660</v>
          </cell>
          <cell r="V412" t="str">
            <v>SDN KARANG MEKAR 1</v>
          </cell>
          <cell r="W412" t="str">
            <v>XXX</v>
          </cell>
          <cell r="X412" t="str">
            <v>XXX</v>
          </cell>
          <cell r="Y412" t="str">
            <v>XXX</v>
          </cell>
          <cell r="Z412" t="str">
            <v>T - 07</v>
          </cell>
          <cell r="AA412" t="str">
            <v>3052760661300033</v>
          </cell>
          <cell r="AC412">
            <v>33665</v>
          </cell>
          <cell r="AD412">
            <v>-4000</v>
          </cell>
        </row>
        <row r="413">
          <cell r="A413" t="str">
            <v>198602212022212013</v>
          </cell>
          <cell r="B413" t="str">
            <v>XXX</v>
          </cell>
          <cell r="C413" t="str">
            <v>XXX</v>
          </cell>
          <cell r="D413" t="str">
            <v>XXX</v>
          </cell>
          <cell r="E413" t="str">
            <v>XXX</v>
          </cell>
          <cell r="F413" t="str">
            <v>XXX</v>
          </cell>
          <cell r="G413" t="str">
            <v>XXX</v>
          </cell>
          <cell r="H413" t="str">
            <v>XXX</v>
          </cell>
          <cell r="I413">
            <v>0</v>
          </cell>
          <cell r="J413">
            <v>0</v>
          </cell>
          <cell r="K413" t="str">
            <v>XXX</v>
          </cell>
          <cell r="L413">
            <v>2966500</v>
          </cell>
          <cell r="N413">
            <v>2966500</v>
          </cell>
          <cell r="O413">
            <v>2966500</v>
          </cell>
          <cell r="P413">
            <v>29665</v>
          </cell>
          <cell r="Q413">
            <v>118660</v>
          </cell>
          <cell r="R413">
            <v>0</v>
          </cell>
          <cell r="S413">
            <v>0</v>
          </cell>
          <cell r="T413">
            <v>29665</v>
          </cell>
          <cell r="U413">
            <v>118660</v>
          </cell>
          <cell r="V413" t="str">
            <v>SDN KARANG MEKAR 1</v>
          </cell>
          <cell r="W413" t="str">
            <v>XXX</v>
          </cell>
          <cell r="X413" t="str">
            <v>XXX</v>
          </cell>
          <cell r="Y413" t="str">
            <v>XXX</v>
          </cell>
          <cell r="Z413" t="str">
            <v>T - 07</v>
          </cell>
          <cell r="AA413" t="str">
            <v>3553764665300022</v>
          </cell>
          <cell r="AC413">
            <v>33665</v>
          </cell>
          <cell r="AD413">
            <v>-4000</v>
          </cell>
        </row>
        <row r="414">
          <cell r="A414" t="str">
            <v>199104112022212009</v>
          </cell>
          <cell r="B414" t="str">
            <v>XXX</v>
          </cell>
          <cell r="C414" t="str">
            <v>XXX</v>
          </cell>
          <cell r="D414" t="str">
            <v>XXX</v>
          </cell>
          <cell r="E414" t="str">
            <v>XXX</v>
          </cell>
          <cell r="F414" t="str">
            <v>XXX</v>
          </cell>
          <cell r="G414" t="str">
            <v>XXX</v>
          </cell>
          <cell r="H414" t="str">
            <v>XXX</v>
          </cell>
          <cell r="I414">
            <v>0</v>
          </cell>
          <cell r="J414">
            <v>0</v>
          </cell>
          <cell r="K414" t="str">
            <v>XXX</v>
          </cell>
          <cell r="M414">
            <v>250000</v>
          </cell>
          <cell r="N414">
            <v>250000</v>
          </cell>
          <cell r="O414">
            <v>250000</v>
          </cell>
          <cell r="P414">
            <v>2500</v>
          </cell>
          <cell r="Q414">
            <v>10000</v>
          </cell>
          <cell r="R414">
            <v>0</v>
          </cell>
          <cell r="S414">
            <v>0</v>
          </cell>
          <cell r="T414">
            <v>2500</v>
          </cell>
          <cell r="U414">
            <v>10000</v>
          </cell>
          <cell r="V414" t="str">
            <v>SDN KARANG MEKAR 1</v>
          </cell>
          <cell r="W414" t="str">
            <v>XXX</v>
          </cell>
          <cell r="X414" t="str">
            <v>XXX</v>
          </cell>
          <cell r="Y414" t="str">
            <v>XXX</v>
          </cell>
          <cell r="Z414" t="str">
            <v>T - 07</v>
          </cell>
          <cell r="AA414" t="str">
            <v>8743769670130072</v>
          </cell>
          <cell r="AC414">
            <v>11500</v>
          </cell>
          <cell r="AD414">
            <v>-9000</v>
          </cell>
        </row>
        <row r="415">
          <cell r="A415" t="str">
            <v>199405172022212003</v>
          </cell>
          <cell r="B415" t="str">
            <v>XXX</v>
          </cell>
          <cell r="C415" t="str">
            <v>XXX</v>
          </cell>
          <cell r="D415" t="str">
            <v>XXX</v>
          </cell>
          <cell r="E415" t="str">
            <v>XXX</v>
          </cell>
          <cell r="F415" t="str">
            <v>XXX</v>
          </cell>
          <cell r="G415" t="str">
            <v>XXX</v>
          </cell>
          <cell r="H415" t="str">
            <v>XXX</v>
          </cell>
          <cell r="I415">
            <v>0</v>
          </cell>
          <cell r="J415">
            <v>0</v>
          </cell>
          <cell r="K415" t="str">
            <v>XXX</v>
          </cell>
          <cell r="M415">
            <v>250000</v>
          </cell>
          <cell r="N415">
            <v>250000</v>
          </cell>
          <cell r="O415">
            <v>250000</v>
          </cell>
          <cell r="P415">
            <v>2500</v>
          </cell>
          <cell r="Q415">
            <v>10000</v>
          </cell>
          <cell r="R415">
            <v>0</v>
          </cell>
          <cell r="S415">
            <v>0</v>
          </cell>
          <cell r="T415">
            <v>2500</v>
          </cell>
          <cell r="U415">
            <v>10000</v>
          </cell>
          <cell r="V415" t="str">
            <v>SDN KARANG MEKAR 1</v>
          </cell>
          <cell r="W415" t="str">
            <v>XXX</v>
          </cell>
          <cell r="X415" t="str">
            <v>XXX</v>
          </cell>
          <cell r="Y415" t="str">
            <v>XXX</v>
          </cell>
          <cell r="Z415" t="str">
            <v>T - 07</v>
          </cell>
          <cell r="AA415" t="str">
            <v>5849772673130012</v>
          </cell>
          <cell r="AC415">
            <v>11500</v>
          </cell>
          <cell r="AD415">
            <v>-9000</v>
          </cell>
        </row>
        <row r="416">
          <cell r="A416" t="str">
            <v>199406062022212008</v>
          </cell>
          <cell r="B416" t="str">
            <v>XXX</v>
          </cell>
          <cell r="C416" t="str">
            <v>XXX</v>
          </cell>
          <cell r="D416" t="str">
            <v>XXX</v>
          </cell>
          <cell r="E416" t="str">
            <v>XXX</v>
          </cell>
          <cell r="F416" t="str">
            <v>XXX</v>
          </cell>
          <cell r="G416" t="str">
            <v>XXX</v>
          </cell>
          <cell r="H416" t="str">
            <v>XXX</v>
          </cell>
          <cell r="I416">
            <v>0</v>
          </cell>
          <cell r="J416">
            <v>0</v>
          </cell>
          <cell r="K416" t="str">
            <v>XXX</v>
          </cell>
          <cell r="M416">
            <v>250000</v>
          </cell>
          <cell r="N416">
            <v>250000</v>
          </cell>
          <cell r="O416">
            <v>250000</v>
          </cell>
          <cell r="P416">
            <v>2500</v>
          </cell>
          <cell r="Q416">
            <v>10000</v>
          </cell>
          <cell r="R416">
            <v>0</v>
          </cell>
          <cell r="S416">
            <v>0</v>
          </cell>
          <cell r="T416">
            <v>2500</v>
          </cell>
          <cell r="U416">
            <v>10000</v>
          </cell>
          <cell r="V416" t="str">
            <v>SDN KARANG MEKAR 1</v>
          </cell>
          <cell r="W416" t="str">
            <v>XXX</v>
          </cell>
          <cell r="X416" t="str">
            <v>XXX</v>
          </cell>
          <cell r="Y416" t="str">
            <v>XXX</v>
          </cell>
          <cell r="Z416" t="str">
            <v>T - 07</v>
          </cell>
          <cell r="AA416" t="str">
            <v>8938772673130022</v>
          </cell>
          <cell r="AC416">
            <v>11500</v>
          </cell>
          <cell r="AD416">
            <v>-9000</v>
          </cell>
        </row>
        <row r="417">
          <cell r="A417" t="str">
            <v>199506282022212004</v>
          </cell>
          <cell r="B417" t="str">
            <v>XXX</v>
          </cell>
          <cell r="C417" t="str">
            <v>XXX</v>
          </cell>
          <cell r="D417" t="str">
            <v>XXX</v>
          </cell>
          <cell r="E417" t="str">
            <v>XXX</v>
          </cell>
          <cell r="F417" t="str">
            <v>XXX</v>
          </cell>
          <cell r="G417" t="str">
            <v>XXX</v>
          </cell>
          <cell r="H417" t="str">
            <v>XXX</v>
          </cell>
          <cell r="I417">
            <v>0</v>
          </cell>
          <cell r="J417">
            <v>0</v>
          </cell>
          <cell r="K417" t="str">
            <v>XXX</v>
          </cell>
          <cell r="M417">
            <v>250000</v>
          </cell>
          <cell r="N417">
            <v>250000</v>
          </cell>
          <cell r="O417">
            <v>250000</v>
          </cell>
          <cell r="P417">
            <v>2500</v>
          </cell>
          <cell r="Q417">
            <v>10000</v>
          </cell>
          <cell r="R417">
            <v>0</v>
          </cell>
          <cell r="S417">
            <v>0</v>
          </cell>
          <cell r="T417">
            <v>2500</v>
          </cell>
          <cell r="U417">
            <v>10000</v>
          </cell>
          <cell r="V417" t="str">
            <v>SDN KARANG MEKAR 1</v>
          </cell>
          <cell r="W417" t="str">
            <v>XXX</v>
          </cell>
          <cell r="X417" t="str">
            <v>XXX</v>
          </cell>
          <cell r="Y417" t="str">
            <v>XXX</v>
          </cell>
          <cell r="Z417" t="str">
            <v>T - 07</v>
          </cell>
          <cell r="AA417" t="str">
            <v>8960773674230132</v>
          </cell>
          <cell r="AC417">
            <v>11500</v>
          </cell>
          <cell r="AD417">
            <v>-9000</v>
          </cell>
        </row>
        <row r="418">
          <cell r="A418" t="str">
            <v>199511152022212002</v>
          </cell>
          <cell r="B418" t="str">
            <v>XXX</v>
          </cell>
          <cell r="C418" t="str">
            <v>XXX</v>
          </cell>
          <cell r="D418" t="str">
            <v>XXX</v>
          </cell>
          <cell r="E418" t="str">
            <v>XXX</v>
          </cell>
          <cell r="F418" t="str">
            <v>XXX</v>
          </cell>
          <cell r="G418" t="str">
            <v>XXX</v>
          </cell>
          <cell r="H418" t="str">
            <v>XXX</v>
          </cell>
          <cell r="I418">
            <v>0</v>
          </cell>
          <cell r="J418">
            <v>0</v>
          </cell>
          <cell r="K418" t="str">
            <v>XXX</v>
          </cell>
          <cell r="M418">
            <v>250000</v>
          </cell>
          <cell r="N418">
            <v>250000</v>
          </cell>
          <cell r="O418">
            <v>250000</v>
          </cell>
          <cell r="P418">
            <v>2500</v>
          </cell>
          <cell r="Q418">
            <v>10000</v>
          </cell>
          <cell r="R418">
            <v>0</v>
          </cell>
          <cell r="S418">
            <v>0</v>
          </cell>
          <cell r="T418">
            <v>2500</v>
          </cell>
          <cell r="U418">
            <v>10000</v>
          </cell>
          <cell r="V418" t="str">
            <v>SDN KARANG MEKAR 1</v>
          </cell>
          <cell r="W418" t="str">
            <v>XXX</v>
          </cell>
          <cell r="X418" t="str">
            <v>XXX</v>
          </cell>
          <cell r="Y418" t="str">
            <v>XXX</v>
          </cell>
          <cell r="Z418" t="str">
            <v>T - 07</v>
          </cell>
          <cell r="AA418" t="str">
            <v>1447773674230153</v>
          </cell>
          <cell r="AC418">
            <v>11500</v>
          </cell>
          <cell r="AD418">
            <v>-9000</v>
          </cell>
        </row>
        <row r="419">
          <cell r="A419" t="str">
            <v>199605122022212003</v>
          </cell>
          <cell r="B419" t="str">
            <v>XXX</v>
          </cell>
          <cell r="C419" t="str">
            <v>XXX</v>
          </cell>
          <cell r="D419" t="str">
            <v>XXX</v>
          </cell>
          <cell r="E419" t="str">
            <v>XXX</v>
          </cell>
          <cell r="F419" t="str">
            <v>XXX</v>
          </cell>
          <cell r="G419" t="str">
            <v>XXX</v>
          </cell>
          <cell r="H419" t="str">
            <v>XXX</v>
          </cell>
          <cell r="I419">
            <v>0</v>
          </cell>
          <cell r="J419">
            <v>0</v>
          </cell>
          <cell r="K419" t="str">
            <v>XXX</v>
          </cell>
          <cell r="M419">
            <v>250000</v>
          </cell>
          <cell r="N419">
            <v>250000</v>
          </cell>
          <cell r="O419">
            <v>250000</v>
          </cell>
          <cell r="P419">
            <v>2500</v>
          </cell>
          <cell r="Q419">
            <v>10000</v>
          </cell>
          <cell r="R419">
            <v>0</v>
          </cell>
          <cell r="S419">
            <v>0</v>
          </cell>
          <cell r="T419">
            <v>2500</v>
          </cell>
          <cell r="U419">
            <v>10000</v>
          </cell>
          <cell r="V419" t="str">
            <v>SDN KARANG MEKAR 1</v>
          </cell>
          <cell r="W419" t="str">
            <v>XXX</v>
          </cell>
          <cell r="X419" t="str">
            <v>XXX</v>
          </cell>
          <cell r="Y419" t="str">
            <v>XXX</v>
          </cell>
          <cell r="Z419" t="str">
            <v>T - 07</v>
          </cell>
          <cell r="AA419" t="str">
            <v>3844774675230112</v>
          </cell>
          <cell r="AC419">
            <v>11500</v>
          </cell>
          <cell r="AD419">
            <v>-9000</v>
          </cell>
        </row>
        <row r="420">
          <cell r="A420" t="str">
            <v>199807162022212002</v>
          </cell>
          <cell r="B420" t="str">
            <v>XXX</v>
          </cell>
          <cell r="C420" t="str">
            <v>XXX</v>
          </cell>
          <cell r="D420" t="str">
            <v>XXX</v>
          </cell>
          <cell r="E420" t="str">
            <v>XXX</v>
          </cell>
          <cell r="F420" t="str">
            <v>XXX</v>
          </cell>
          <cell r="G420" t="str">
            <v>XXX</v>
          </cell>
          <cell r="H420" t="str">
            <v>XXX</v>
          </cell>
          <cell r="I420">
            <v>0</v>
          </cell>
          <cell r="J420">
            <v>0</v>
          </cell>
          <cell r="K420" t="str">
            <v>XXX</v>
          </cell>
          <cell r="M420">
            <v>250000</v>
          </cell>
          <cell r="N420">
            <v>250000</v>
          </cell>
          <cell r="O420">
            <v>250000</v>
          </cell>
          <cell r="P420">
            <v>2500</v>
          </cell>
          <cell r="Q420">
            <v>10000</v>
          </cell>
          <cell r="R420">
            <v>0</v>
          </cell>
          <cell r="S420">
            <v>0</v>
          </cell>
          <cell r="T420">
            <v>2500</v>
          </cell>
          <cell r="U420">
            <v>10000</v>
          </cell>
          <cell r="V420" t="str">
            <v>SDN KARANG MEKAR 1</v>
          </cell>
          <cell r="W420" t="str">
            <v>XXX</v>
          </cell>
          <cell r="X420" t="str">
            <v>XXX</v>
          </cell>
          <cell r="Y420" t="str">
            <v>XXX</v>
          </cell>
          <cell r="Z420" t="str">
            <v>T - 07</v>
          </cell>
          <cell r="AA420" t="str">
            <v>7048776677230013</v>
          </cell>
          <cell r="AC420">
            <v>11500</v>
          </cell>
          <cell r="AD420">
            <v>-9000</v>
          </cell>
        </row>
        <row r="421">
          <cell r="A421" t="str">
            <v>198701232022212008</v>
          </cell>
          <cell r="B421" t="str">
            <v>XXX</v>
          </cell>
          <cell r="C421" t="str">
            <v>XXX</v>
          </cell>
          <cell r="D421" t="str">
            <v>XXX</v>
          </cell>
          <cell r="E421" t="str">
            <v>XXX</v>
          </cell>
          <cell r="F421" t="str">
            <v>XXX</v>
          </cell>
          <cell r="G421" t="str">
            <v>XXX</v>
          </cell>
          <cell r="H421" t="str">
            <v>XXX</v>
          </cell>
          <cell r="I421">
            <v>0</v>
          </cell>
          <cell r="J421">
            <v>0</v>
          </cell>
          <cell r="K421" t="str">
            <v>XXX</v>
          </cell>
          <cell r="M421">
            <v>250000</v>
          </cell>
          <cell r="N421">
            <v>250000</v>
          </cell>
          <cell r="O421">
            <v>250000</v>
          </cell>
          <cell r="P421">
            <v>2500</v>
          </cell>
          <cell r="Q421">
            <v>10000</v>
          </cell>
          <cell r="R421">
            <v>0</v>
          </cell>
          <cell r="S421">
            <v>0</v>
          </cell>
          <cell r="T421">
            <v>2500</v>
          </cell>
          <cell r="U421">
            <v>10000</v>
          </cell>
          <cell r="V421" t="str">
            <v>SDN KARANG MEKAR 4</v>
          </cell>
          <cell r="W421" t="str">
            <v>XXX</v>
          </cell>
          <cell r="X421" t="str">
            <v>XXX</v>
          </cell>
          <cell r="Y421" t="str">
            <v>XXX</v>
          </cell>
          <cell r="Z421" t="str">
            <v>T - 10</v>
          </cell>
          <cell r="AA421" t="str">
            <v>0455765666130132</v>
          </cell>
          <cell r="AC421">
            <v>11500</v>
          </cell>
          <cell r="AD421">
            <v>-9000</v>
          </cell>
        </row>
        <row r="422">
          <cell r="A422" t="str">
            <v>199203082022212006</v>
          </cell>
          <cell r="B422" t="str">
            <v>XXX</v>
          </cell>
          <cell r="C422" t="str">
            <v>XXX</v>
          </cell>
          <cell r="D422" t="str">
            <v>XXX</v>
          </cell>
          <cell r="E422" t="str">
            <v>XXX</v>
          </cell>
          <cell r="F422" t="str">
            <v>XXX</v>
          </cell>
          <cell r="G422" t="str">
            <v>XXX</v>
          </cell>
          <cell r="H422" t="str">
            <v>XXX</v>
          </cell>
          <cell r="I422">
            <v>0</v>
          </cell>
          <cell r="J422">
            <v>0</v>
          </cell>
          <cell r="K422" t="str">
            <v>XXX</v>
          </cell>
          <cell r="M422">
            <v>250000</v>
          </cell>
          <cell r="N422">
            <v>250000</v>
          </cell>
          <cell r="O422">
            <v>250000</v>
          </cell>
          <cell r="P422">
            <v>2500</v>
          </cell>
          <cell r="Q422">
            <v>10000</v>
          </cell>
          <cell r="R422">
            <v>0</v>
          </cell>
          <cell r="S422">
            <v>0</v>
          </cell>
          <cell r="T422">
            <v>2500</v>
          </cell>
          <cell r="U422">
            <v>10000</v>
          </cell>
          <cell r="V422" t="str">
            <v>SDN KARANG MEKAR 4</v>
          </cell>
          <cell r="W422" t="str">
            <v>XXX</v>
          </cell>
          <cell r="X422" t="str">
            <v>XXX</v>
          </cell>
          <cell r="Y422" t="str">
            <v>XXX</v>
          </cell>
          <cell r="Z422" t="str">
            <v>T - 10</v>
          </cell>
          <cell r="AA422" t="str">
            <v>6640770671130042</v>
          </cell>
          <cell r="AC422">
            <v>11500</v>
          </cell>
          <cell r="AD422">
            <v>-9000</v>
          </cell>
        </row>
        <row r="423">
          <cell r="A423" t="str">
            <v>199209072022212008</v>
          </cell>
          <cell r="B423" t="str">
            <v>XXX</v>
          </cell>
          <cell r="C423" t="str">
            <v>XXX</v>
          </cell>
          <cell r="D423" t="str">
            <v>XXX</v>
          </cell>
          <cell r="E423" t="str">
            <v>XXX</v>
          </cell>
          <cell r="F423" t="str">
            <v>XXX</v>
          </cell>
          <cell r="G423" t="str">
            <v>XXX</v>
          </cell>
          <cell r="H423" t="str">
            <v>XXX</v>
          </cell>
          <cell r="I423">
            <v>0</v>
          </cell>
          <cell r="J423">
            <v>0</v>
          </cell>
          <cell r="K423" t="str">
            <v>XXX</v>
          </cell>
          <cell r="M423">
            <v>250000</v>
          </cell>
          <cell r="N423">
            <v>250000</v>
          </cell>
          <cell r="O423">
            <v>250000</v>
          </cell>
          <cell r="P423">
            <v>2500</v>
          </cell>
          <cell r="Q423">
            <v>10000</v>
          </cell>
          <cell r="R423">
            <v>0</v>
          </cell>
          <cell r="S423">
            <v>0</v>
          </cell>
          <cell r="T423">
            <v>2500</v>
          </cell>
          <cell r="U423">
            <v>10000</v>
          </cell>
          <cell r="V423" t="str">
            <v>SDN KARANG MEKAR 4</v>
          </cell>
          <cell r="W423" t="str">
            <v>XXX</v>
          </cell>
          <cell r="X423" t="str">
            <v>XXX</v>
          </cell>
          <cell r="Y423" t="str">
            <v>XXX</v>
          </cell>
          <cell r="Z423" t="str">
            <v>T - 10</v>
          </cell>
          <cell r="AA423" t="str">
            <v>1239770671130043</v>
          </cell>
          <cell r="AC423">
            <v>11500</v>
          </cell>
          <cell r="AD423">
            <v>-9000</v>
          </cell>
        </row>
        <row r="424">
          <cell r="A424" t="str">
            <v>199406012022211004</v>
          </cell>
          <cell r="B424" t="str">
            <v>XXX</v>
          </cell>
          <cell r="C424" t="str">
            <v>XXX</v>
          </cell>
          <cell r="D424" t="str">
            <v>XXX</v>
          </cell>
          <cell r="E424" t="str">
            <v>XXX</v>
          </cell>
          <cell r="F424" t="str">
            <v>XXX</v>
          </cell>
          <cell r="G424" t="str">
            <v>XXX</v>
          </cell>
          <cell r="H424" t="str">
            <v>XXX</v>
          </cell>
          <cell r="I424">
            <v>0</v>
          </cell>
          <cell r="J424">
            <v>0</v>
          </cell>
          <cell r="K424" t="str">
            <v>XXX</v>
          </cell>
          <cell r="M424">
            <v>250000</v>
          </cell>
          <cell r="N424">
            <v>250000</v>
          </cell>
          <cell r="O424">
            <v>250000</v>
          </cell>
          <cell r="P424">
            <v>2500</v>
          </cell>
          <cell r="Q424">
            <v>10000</v>
          </cell>
          <cell r="R424">
            <v>0</v>
          </cell>
          <cell r="S424">
            <v>0</v>
          </cell>
          <cell r="T424">
            <v>2500</v>
          </cell>
          <cell r="U424">
            <v>10000</v>
          </cell>
          <cell r="V424" t="str">
            <v>SDN KARANG MEKAR 4</v>
          </cell>
          <cell r="W424" t="str">
            <v>XXX</v>
          </cell>
          <cell r="X424" t="str">
            <v>XXX</v>
          </cell>
          <cell r="Y424" t="str">
            <v>XXX</v>
          </cell>
          <cell r="Z424" t="str">
            <v>T - 10</v>
          </cell>
          <cell r="AA424" t="str">
            <v>3933772673130012</v>
          </cell>
          <cell r="AC424">
            <v>11500</v>
          </cell>
          <cell r="AD424">
            <v>-9000</v>
          </cell>
        </row>
        <row r="425">
          <cell r="A425" t="str">
            <v>198202242022212013</v>
          </cell>
          <cell r="B425" t="str">
            <v>XXX</v>
          </cell>
          <cell r="C425" t="str">
            <v>XXX</v>
          </cell>
          <cell r="D425" t="str">
            <v>XXX</v>
          </cell>
          <cell r="E425" t="str">
            <v>XXX</v>
          </cell>
          <cell r="F425" t="str">
            <v>XXX</v>
          </cell>
          <cell r="G425" t="str">
            <v>XXX</v>
          </cell>
          <cell r="H425" t="str">
            <v>XXX</v>
          </cell>
          <cell r="I425">
            <v>0</v>
          </cell>
          <cell r="J425">
            <v>0</v>
          </cell>
          <cell r="K425" t="str">
            <v>XXX</v>
          </cell>
          <cell r="M425">
            <v>250000</v>
          </cell>
          <cell r="N425">
            <v>250000</v>
          </cell>
          <cell r="O425">
            <v>250000</v>
          </cell>
          <cell r="P425">
            <v>2500</v>
          </cell>
          <cell r="Q425">
            <v>10000</v>
          </cell>
          <cell r="R425">
            <v>0</v>
          </cell>
          <cell r="S425">
            <v>0</v>
          </cell>
          <cell r="T425">
            <v>2500</v>
          </cell>
          <cell r="U425">
            <v>10000</v>
          </cell>
          <cell r="V425" t="str">
            <v>SDN KARANG MEKAR 5</v>
          </cell>
          <cell r="W425" t="str">
            <v>XXX</v>
          </cell>
          <cell r="X425" t="str">
            <v>XXX</v>
          </cell>
          <cell r="Y425" t="str">
            <v>XXX</v>
          </cell>
          <cell r="Z425" t="str">
            <v>T - 11</v>
          </cell>
          <cell r="AA425" t="str">
            <v>7556760661130152</v>
          </cell>
          <cell r="AC425">
            <v>11500</v>
          </cell>
          <cell r="AD425">
            <v>-9000</v>
          </cell>
        </row>
        <row r="426">
          <cell r="A426" t="str">
            <v>198501202022212015</v>
          </cell>
          <cell r="B426" t="str">
            <v>XXX</v>
          </cell>
          <cell r="C426" t="str">
            <v>XXX</v>
          </cell>
          <cell r="D426" t="str">
            <v>XXX</v>
          </cell>
          <cell r="E426" t="str">
            <v>XXX</v>
          </cell>
          <cell r="F426" t="str">
            <v>XXX</v>
          </cell>
          <cell r="G426" t="str">
            <v>XXX</v>
          </cell>
          <cell r="H426" t="str">
            <v>XXX</v>
          </cell>
          <cell r="I426">
            <v>0</v>
          </cell>
          <cell r="J426">
            <v>0</v>
          </cell>
          <cell r="K426" t="str">
            <v>XXX</v>
          </cell>
          <cell r="M426">
            <v>250000</v>
          </cell>
          <cell r="N426">
            <v>250000</v>
          </cell>
          <cell r="O426">
            <v>250000</v>
          </cell>
          <cell r="P426">
            <v>2500</v>
          </cell>
          <cell r="Q426">
            <v>10000</v>
          </cell>
          <cell r="R426">
            <v>0</v>
          </cell>
          <cell r="S426">
            <v>0</v>
          </cell>
          <cell r="T426">
            <v>2500</v>
          </cell>
          <cell r="U426">
            <v>10000</v>
          </cell>
          <cell r="V426" t="str">
            <v>SDN KARANG MEKAR 5</v>
          </cell>
          <cell r="W426" t="str">
            <v>XXX</v>
          </cell>
          <cell r="X426" t="str">
            <v>XXX</v>
          </cell>
          <cell r="Y426" t="str">
            <v>XXX</v>
          </cell>
          <cell r="Z426" t="str">
            <v>T - 11</v>
          </cell>
          <cell r="AA426" t="str">
            <v>4452763663300002</v>
          </cell>
          <cell r="AC426">
            <v>11500</v>
          </cell>
          <cell r="AD426">
            <v>-9000</v>
          </cell>
        </row>
        <row r="427">
          <cell r="A427" t="str">
            <v>198901232022212006</v>
          </cell>
          <cell r="B427" t="str">
            <v>XXX</v>
          </cell>
          <cell r="C427" t="str">
            <v>XXX</v>
          </cell>
          <cell r="D427" t="str">
            <v>XXX</v>
          </cell>
          <cell r="E427" t="str">
            <v>XXX</v>
          </cell>
          <cell r="F427" t="str">
            <v>XXX</v>
          </cell>
          <cell r="G427" t="str">
            <v>XXX</v>
          </cell>
          <cell r="H427" t="str">
            <v>XXX</v>
          </cell>
          <cell r="I427">
            <v>0</v>
          </cell>
          <cell r="J427">
            <v>0</v>
          </cell>
          <cell r="K427" t="str">
            <v>XXX</v>
          </cell>
          <cell r="M427">
            <v>250000</v>
          </cell>
          <cell r="N427">
            <v>250000</v>
          </cell>
          <cell r="O427">
            <v>250000</v>
          </cell>
          <cell r="P427">
            <v>2500</v>
          </cell>
          <cell r="Q427">
            <v>10000</v>
          </cell>
          <cell r="R427">
            <v>0</v>
          </cell>
          <cell r="S427">
            <v>0</v>
          </cell>
          <cell r="T427">
            <v>2500</v>
          </cell>
          <cell r="U427">
            <v>10000</v>
          </cell>
          <cell r="V427" t="str">
            <v>SDN KARANG MEKAR 5</v>
          </cell>
          <cell r="W427" t="str">
            <v>XXX</v>
          </cell>
          <cell r="X427" t="str">
            <v>XXX</v>
          </cell>
          <cell r="Y427" t="str">
            <v>XXX</v>
          </cell>
          <cell r="Z427" t="str">
            <v>T - 11</v>
          </cell>
          <cell r="AA427" t="str">
            <v>1455767668130093</v>
          </cell>
          <cell r="AC427">
            <v>11500</v>
          </cell>
          <cell r="AD427">
            <v>-9000</v>
          </cell>
        </row>
        <row r="428">
          <cell r="A428" t="str">
            <v>199007302022212008</v>
          </cell>
          <cell r="B428" t="str">
            <v>XXX</v>
          </cell>
          <cell r="C428" t="str">
            <v>XXX</v>
          </cell>
          <cell r="D428" t="str">
            <v>XXX</v>
          </cell>
          <cell r="E428" t="str">
            <v>XXX</v>
          </cell>
          <cell r="F428" t="str">
            <v>XXX</v>
          </cell>
          <cell r="G428" t="str">
            <v>XXX</v>
          </cell>
          <cell r="H428" t="str">
            <v>XXX</v>
          </cell>
          <cell r="I428">
            <v>0</v>
          </cell>
          <cell r="J428">
            <v>0</v>
          </cell>
          <cell r="K428" t="str">
            <v>XXX</v>
          </cell>
          <cell r="M428">
            <v>250000</v>
          </cell>
          <cell r="N428">
            <v>250000</v>
          </cell>
          <cell r="O428">
            <v>250000</v>
          </cell>
          <cell r="P428">
            <v>2500</v>
          </cell>
          <cell r="Q428">
            <v>10000</v>
          </cell>
          <cell r="R428">
            <v>0</v>
          </cell>
          <cell r="S428">
            <v>0</v>
          </cell>
          <cell r="T428">
            <v>2500</v>
          </cell>
          <cell r="U428">
            <v>10000</v>
          </cell>
          <cell r="V428" t="str">
            <v>SDN KARANG MEKAR 5</v>
          </cell>
          <cell r="W428" t="str">
            <v>XXX</v>
          </cell>
          <cell r="X428" t="str">
            <v>XXX</v>
          </cell>
          <cell r="Y428" t="str">
            <v>XXX</v>
          </cell>
          <cell r="Z428" t="str">
            <v>T - 11</v>
          </cell>
          <cell r="AA428" t="str">
            <v>8062768669130093</v>
          </cell>
          <cell r="AC428">
            <v>11500</v>
          </cell>
          <cell r="AD428">
            <v>-9000</v>
          </cell>
        </row>
        <row r="429">
          <cell r="A429" t="str">
            <v>199111282022212006</v>
          </cell>
          <cell r="B429" t="str">
            <v>XXX</v>
          </cell>
          <cell r="C429" t="str">
            <v>XXX</v>
          </cell>
          <cell r="D429" t="str">
            <v>XXX</v>
          </cell>
          <cell r="E429" t="str">
            <v>XXX</v>
          </cell>
          <cell r="F429" t="str">
            <v>XXX</v>
          </cell>
          <cell r="G429" t="str">
            <v>XXX</v>
          </cell>
          <cell r="H429" t="str">
            <v>XXX</v>
          </cell>
          <cell r="I429">
            <v>0</v>
          </cell>
          <cell r="J429">
            <v>0</v>
          </cell>
          <cell r="K429" t="str">
            <v>XXX</v>
          </cell>
          <cell r="L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 t="str">
            <v>SDN KARANG MEKAR 5</v>
          </cell>
          <cell r="W429" t="str">
            <v>XXX</v>
          </cell>
          <cell r="X429" t="str">
            <v>XXX</v>
          </cell>
          <cell r="Y429" t="str">
            <v>XXX</v>
          </cell>
          <cell r="Z429" t="str">
            <v>T - 11</v>
          </cell>
          <cell r="AA429" t="str">
            <v>8460769670130063</v>
          </cell>
          <cell r="AC429">
            <v>0</v>
          </cell>
          <cell r="AD429">
            <v>0</v>
          </cell>
        </row>
        <row r="430">
          <cell r="A430" t="str">
            <v>199303012022212007</v>
          </cell>
          <cell r="B430" t="str">
            <v>XXX</v>
          </cell>
          <cell r="C430" t="str">
            <v>XXX</v>
          </cell>
          <cell r="D430" t="str">
            <v>XXX</v>
          </cell>
          <cell r="E430" t="str">
            <v>XXX</v>
          </cell>
          <cell r="F430" t="str">
            <v>XXX</v>
          </cell>
          <cell r="G430" t="str">
            <v>XXX</v>
          </cell>
          <cell r="H430" t="str">
            <v>XXX</v>
          </cell>
          <cell r="I430">
            <v>0</v>
          </cell>
          <cell r="J430">
            <v>0</v>
          </cell>
          <cell r="K430" t="str">
            <v>XXX</v>
          </cell>
          <cell r="M430">
            <v>250000</v>
          </cell>
          <cell r="N430">
            <v>250000</v>
          </cell>
          <cell r="O430">
            <v>250000</v>
          </cell>
          <cell r="P430">
            <v>2500</v>
          </cell>
          <cell r="Q430">
            <v>10000</v>
          </cell>
          <cell r="R430">
            <v>0</v>
          </cell>
          <cell r="S430">
            <v>0</v>
          </cell>
          <cell r="T430">
            <v>2500</v>
          </cell>
          <cell r="U430">
            <v>10000</v>
          </cell>
          <cell r="V430" t="str">
            <v>SDN KARANG MEKAR 5</v>
          </cell>
          <cell r="W430" t="str">
            <v>XXX</v>
          </cell>
          <cell r="X430" t="str">
            <v>XXX</v>
          </cell>
          <cell r="Y430" t="str">
            <v>XXX</v>
          </cell>
          <cell r="Z430" t="str">
            <v>T - 11</v>
          </cell>
          <cell r="AA430" t="str">
            <v>6633771673130042</v>
          </cell>
          <cell r="AC430">
            <v>11500</v>
          </cell>
          <cell r="AD430">
            <v>-9000</v>
          </cell>
        </row>
        <row r="431">
          <cell r="A431" t="str">
            <v>199306112022212006</v>
          </cell>
          <cell r="B431" t="str">
            <v>XXX</v>
          </cell>
          <cell r="C431" t="str">
            <v>XXX</v>
          </cell>
          <cell r="D431" t="str">
            <v>XXX</v>
          </cell>
          <cell r="E431" t="str">
            <v>XXX</v>
          </cell>
          <cell r="F431" t="str">
            <v>XXX</v>
          </cell>
          <cell r="G431" t="str">
            <v>XXX</v>
          </cell>
          <cell r="H431" t="str">
            <v>XXX</v>
          </cell>
          <cell r="I431">
            <v>0</v>
          </cell>
          <cell r="J431">
            <v>0</v>
          </cell>
          <cell r="K431" t="str">
            <v>XXX</v>
          </cell>
          <cell r="L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 t="str">
            <v>SDN KARANG MEKAR 5</v>
          </cell>
          <cell r="W431" t="str">
            <v>XXX</v>
          </cell>
          <cell r="X431" t="str">
            <v>XXX</v>
          </cell>
          <cell r="Y431" t="str">
            <v>XXX</v>
          </cell>
          <cell r="Z431" t="str">
            <v>T - 11</v>
          </cell>
          <cell r="AA431" t="str">
            <v>9943771672130022</v>
          </cell>
          <cell r="AC431">
            <v>0</v>
          </cell>
          <cell r="AD431">
            <v>0</v>
          </cell>
        </row>
        <row r="432">
          <cell r="A432" t="str">
            <v>199510182022211002</v>
          </cell>
          <cell r="B432" t="str">
            <v>XXX</v>
          </cell>
          <cell r="C432" t="str">
            <v>XXX</v>
          </cell>
          <cell r="D432" t="str">
            <v>XXX</v>
          </cell>
          <cell r="E432" t="str">
            <v>XXX</v>
          </cell>
          <cell r="F432" t="str">
            <v>XXX</v>
          </cell>
          <cell r="G432" t="str">
            <v>XXX</v>
          </cell>
          <cell r="H432" t="str">
            <v>XXX</v>
          </cell>
          <cell r="I432">
            <v>0</v>
          </cell>
          <cell r="J432">
            <v>0</v>
          </cell>
          <cell r="K432" t="str">
            <v>XXX</v>
          </cell>
          <cell r="M432">
            <v>250000</v>
          </cell>
          <cell r="N432">
            <v>250000</v>
          </cell>
          <cell r="O432">
            <v>250000</v>
          </cell>
          <cell r="P432">
            <v>2500</v>
          </cell>
          <cell r="Q432">
            <v>10000</v>
          </cell>
          <cell r="R432">
            <v>0</v>
          </cell>
          <cell r="S432">
            <v>0</v>
          </cell>
          <cell r="T432">
            <v>2500</v>
          </cell>
          <cell r="U432">
            <v>10000</v>
          </cell>
          <cell r="V432" t="str">
            <v>SDN KARANG MEKAR 5</v>
          </cell>
          <cell r="W432" t="str">
            <v>XXX</v>
          </cell>
          <cell r="X432" t="str">
            <v>XXX</v>
          </cell>
          <cell r="Y432" t="str">
            <v>XXX</v>
          </cell>
          <cell r="Z432" t="str">
            <v>T - 11</v>
          </cell>
          <cell r="AA432" t="str">
            <v>9350773674130003</v>
          </cell>
          <cell r="AC432">
            <v>11500</v>
          </cell>
          <cell r="AD432">
            <v>-9000</v>
          </cell>
        </row>
        <row r="433">
          <cell r="A433" t="str">
            <v>199608142022211001</v>
          </cell>
          <cell r="B433" t="str">
            <v>XXX</v>
          </cell>
          <cell r="C433" t="str">
            <v>XXX</v>
          </cell>
          <cell r="D433" t="str">
            <v>XXX</v>
          </cell>
          <cell r="E433" t="str">
            <v>XXX</v>
          </cell>
          <cell r="F433" t="str">
            <v>XXX</v>
          </cell>
          <cell r="G433" t="str">
            <v>XXX</v>
          </cell>
          <cell r="H433" t="str">
            <v>XXX</v>
          </cell>
          <cell r="I433">
            <v>0</v>
          </cell>
          <cell r="J433">
            <v>0</v>
          </cell>
          <cell r="K433" t="str">
            <v>XXX</v>
          </cell>
          <cell r="M433">
            <v>250000</v>
          </cell>
          <cell r="N433">
            <v>250000</v>
          </cell>
          <cell r="O433">
            <v>250000</v>
          </cell>
          <cell r="P433">
            <v>2500</v>
          </cell>
          <cell r="Q433">
            <v>10000</v>
          </cell>
          <cell r="R433">
            <v>0</v>
          </cell>
          <cell r="S433">
            <v>0</v>
          </cell>
          <cell r="T433">
            <v>2500</v>
          </cell>
          <cell r="U433">
            <v>10000</v>
          </cell>
          <cell r="V433" t="str">
            <v>SDN KARANG MEKAR 5</v>
          </cell>
          <cell r="W433" t="str">
            <v>XXX</v>
          </cell>
          <cell r="X433" t="str">
            <v>XXX</v>
          </cell>
          <cell r="Y433" t="str">
            <v>XXX</v>
          </cell>
          <cell r="Z433" t="str">
            <v>T - 11</v>
          </cell>
          <cell r="AA433" t="str">
            <v>4146774675130003</v>
          </cell>
          <cell r="AC433">
            <v>11500</v>
          </cell>
          <cell r="AD433">
            <v>-9000</v>
          </cell>
        </row>
        <row r="434">
          <cell r="A434" t="str">
            <v>197804092022212008</v>
          </cell>
          <cell r="B434" t="str">
            <v>XXX</v>
          </cell>
          <cell r="C434" t="str">
            <v>XXX</v>
          </cell>
          <cell r="D434" t="str">
            <v>XXX</v>
          </cell>
          <cell r="E434" t="str">
            <v>XXX</v>
          </cell>
          <cell r="F434" t="str">
            <v>XXX</v>
          </cell>
          <cell r="G434" t="str">
            <v>XXX</v>
          </cell>
          <cell r="H434" t="str">
            <v>XXX</v>
          </cell>
          <cell r="I434">
            <v>0</v>
          </cell>
          <cell r="J434">
            <v>0</v>
          </cell>
          <cell r="K434" t="str">
            <v>XXX</v>
          </cell>
          <cell r="M434">
            <v>250000</v>
          </cell>
          <cell r="N434">
            <v>250000</v>
          </cell>
          <cell r="O434">
            <v>250000</v>
          </cell>
          <cell r="P434">
            <v>2500</v>
          </cell>
          <cell r="Q434">
            <v>10000</v>
          </cell>
          <cell r="R434">
            <v>0</v>
          </cell>
          <cell r="S434">
            <v>0</v>
          </cell>
          <cell r="T434">
            <v>2500</v>
          </cell>
          <cell r="U434">
            <v>10000</v>
          </cell>
          <cell r="V434" t="str">
            <v>SDN KARANG MEKAR 6</v>
          </cell>
          <cell r="W434" t="str">
            <v>XXX</v>
          </cell>
          <cell r="X434" t="str">
            <v>XXX</v>
          </cell>
          <cell r="Y434" t="str">
            <v>XXX</v>
          </cell>
          <cell r="Z434" t="str">
            <v>T - 12</v>
          </cell>
          <cell r="AA434" t="str">
            <v>4741756658300042</v>
          </cell>
          <cell r="AC434">
            <v>11500</v>
          </cell>
          <cell r="AD434">
            <v>-9000</v>
          </cell>
        </row>
        <row r="435">
          <cell r="A435" t="str">
            <v>198104012022211004</v>
          </cell>
          <cell r="B435" t="str">
            <v>XXX</v>
          </cell>
          <cell r="C435" t="str">
            <v>XXX</v>
          </cell>
          <cell r="D435" t="str">
            <v>XXX</v>
          </cell>
          <cell r="E435" t="str">
            <v>XXX</v>
          </cell>
          <cell r="F435" t="str">
            <v>XXX</v>
          </cell>
          <cell r="G435" t="str">
            <v>XXX</v>
          </cell>
          <cell r="H435" t="str">
            <v>XXX</v>
          </cell>
          <cell r="I435">
            <v>0</v>
          </cell>
          <cell r="J435">
            <v>0</v>
          </cell>
          <cell r="K435" t="str">
            <v>XXX</v>
          </cell>
          <cell r="L435">
            <v>2966500</v>
          </cell>
          <cell r="N435">
            <v>2966500</v>
          </cell>
          <cell r="O435">
            <v>2966500</v>
          </cell>
          <cell r="P435">
            <v>29665</v>
          </cell>
          <cell r="Q435">
            <v>118660</v>
          </cell>
          <cell r="R435">
            <v>0</v>
          </cell>
          <cell r="S435">
            <v>0</v>
          </cell>
          <cell r="T435">
            <v>29665</v>
          </cell>
          <cell r="U435">
            <v>118660</v>
          </cell>
          <cell r="V435" t="str">
            <v>SDN KARANG MEKAR 6</v>
          </cell>
          <cell r="W435" t="str">
            <v>XXX</v>
          </cell>
          <cell r="X435" t="str">
            <v>XXX</v>
          </cell>
          <cell r="Y435" t="str">
            <v>XXX</v>
          </cell>
          <cell r="Z435" t="str">
            <v>T - 12</v>
          </cell>
          <cell r="AA435" t="str">
            <v>8733759661200022</v>
          </cell>
          <cell r="AC435">
            <v>33665</v>
          </cell>
          <cell r="AD435">
            <v>-4000</v>
          </cell>
        </row>
        <row r="436">
          <cell r="A436" t="str">
            <v>199210082022212009</v>
          </cell>
          <cell r="B436" t="str">
            <v>XXX</v>
          </cell>
          <cell r="C436" t="str">
            <v>XXX</v>
          </cell>
          <cell r="D436" t="str">
            <v>XXX</v>
          </cell>
          <cell r="E436" t="str">
            <v>XXX</v>
          </cell>
          <cell r="F436" t="str">
            <v>XXX</v>
          </cell>
          <cell r="G436" t="str">
            <v>XXX</v>
          </cell>
          <cell r="H436" t="str">
            <v>XXX</v>
          </cell>
          <cell r="I436">
            <v>0</v>
          </cell>
          <cell r="J436">
            <v>0</v>
          </cell>
          <cell r="K436" t="str">
            <v>XXX</v>
          </cell>
          <cell r="M436">
            <v>250000</v>
          </cell>
          <cell r="N436">
            <v>250000</v>
          </cell>
          <cell r="O436">
            <v>250000</v>
          </cell>
          <cell r="P436">
            <v>2500</v>
          </cell>
          <cell r="Q436">
            <v>10000</v>
          </cell>
          <cell r="R436">
            <v>0</v>
          </cell>
          <cell r="S436">
            <v>0</v>
          </cell>
          <cell r="T436">
            <v>2500</v>
          </cell>
          <cell r="U436">
            <v>10000</v>
          </cell>
          <cell r="V436" t="str">
            <v>SDN KARANG MEKAR 6</v>
          </cell>
          <cell r="W436" t="str">
            <v>XXX</v>
          </cell>
          <cell r="X436" t="str">
            <v>XXX</v>
          </cell>
          <cell r="Y436" t="str">
            <v>XXX</v>
          </cell>
          <cell r="Z436" t="str">
            <v>T - 12</v>
          </cell>
          <cell r="AA436" t="str">
            <v>4340770671230163</v>
          </cell>
          <cell r="AC436">
            <v>11500</v>
          </cell>
          <cell r="AD436">
            <v>-9000</v>
          </cell>
        </row>
        <row r="437">
          <cell r="A437" t="str">
            <v>199710122022212003</v>
          </cell>
          <cell r="B437" t="str">
            <v>XXX</v>
          </cell>
          <cell r="C437" t="str">
            <v>XXX</v>
          </cell>
          <cell r="D437" t="str">
            <v>XXX</v>
          </cell>
          <cell r="E437" t="str">
            <v>XXX</v>
          </cell>
          <cell r="F437" t="str">
            <v>XXX</v>
          </cell>
          <cell r="G437" t="str">
            <v>XXX</v>
          </cell>
          <cell r="H437" t="str">
            <v>XXX</v>
          </cell>
          <cell r="I437">
            <v>0</v>
          </cell>
          <cell r="J437">
            <v>0</v>
          </cell>
          <cell r="K437" t="str">
            <v>XXX</v>
          </cell>
          <cell r="M437">
            <v>250000</v>
          </cell>
          <cell r="N437">
            <v>250000</v>
          </cell>
          <cell r="O437">
            <v>250000</v>
          </cell>
          <cell r="P437">
            <v>2500</v>
          </cell>
          <cell r="Q437">
            <v>10000</v>
          </cell>
          <cell r="R437">
            <v>0</v>
          </cell>
          <cell r="S437">
            <v>0</v>
          </cell>
          <cell r="T437">
            <v>2500</v>
          </cell>
          <cell r="U437">
            <v>10000</v>
          </cell>
          <cell r="V437" t="str">
            <v>SDN KARANG MEKAR 6</v>
          </cell>
          <cell r="W437" t="str">
            <v>XXX</v>
          </cell>
          <cell r="X437" t="str">
            <v>XXX</v>
          </cell>
          <cell r="Y437" t="str">
            <v>XXX</v>
          </cell>
          <cell r="Z437" t="str">
            <v>T - 12</v>
          </cell>
          <cell r="AA437" t="str">
            <v>9344775676230033</v>
          </cell>
          <cell r="AC437">
            <v>11500</v>
          </cell>
          <cell r="AD437">
            <v>-9000</v>
          </cell>
        </row>
        <row r="438">
          <cell r="A438" t="str">
            <v>199805142022211001</v>
          </cell>
          <cell r="B438" t="str">
            <v>XXX</v>
          </cell>
          <cell r="C438" t="str">
            <v>XXX</v>
          </cell>
          <cell r="D438" t="str">
            <v>XXX</v>
          </cell>
          <cell r="E438" t="str">
            <v>XXX</v>
          </cell>
          <cell r="F438" t="str">
            <v>XXX</v>
          </cell>
          <cell r="G438" t="str">
            <v>XXX</v>
          </cell>
          <cell r="H438" t="str">
            <v>XXX</v>
          </cell>
          <cell r="I438">
            <v>0</v>
          </cell>
          <cell r="J438">
            <v>0</v>
          </cell>
          <cell r="K438" t="str">
            <v>XXX</v>
          </cell>
          <cell r="M438">
            <v>250000</v>
          </cell>
          <cell r="N438">
            <v>250000</v>
          </cell>
          <cell r="O438">
            <v>250000</v>
          </cell>
          <cell r="P438">
            <v>2500</v>
          </cell>
          <cell r="Q438">
            <v>10000</v>
          </cell>
          <cell r="R438">
            <v>0</v>
          </cell>
          <cell r="S438">
            <v>0</v>
          </cell>
          <cell r="T438">
            <v>2500</v>
          </cell>
          <cell r="U438">
            <v>10000</v>
          </cell>
          <cell r="V438" t="str">
            <v>SDN KARANG MEKAR 6</v>
          </cell>
          <cell r="W438" t="str">
            <v>XXX</v>
          </cell>
          <cell r="X438" t="str">
            <v>XXX</v>
          </cell>
          <cell r="Y438" t="str">
            <v>XXX</v>
          </cell>
          <cell r="Z438" t="str">
            <v>T - 12</v>
          </cell>
          <cell r="AA438" t="str">
            <v>0846776677130022</v>
          </cell>
          <cell r="AC438">
            <v>11500</v>
          </cell>
          <cell r="AD438">
            <v>-9000</v>
          </cell>
        </row>
        <row r="439">
          <cell r="A439" t="str">
            <v>198301212022212015</v>
          </cell>
          <cell r="B439" t="str">
            <v>XXX</v>
          </cell>
          <cell r="C439" t="str">
            <v>XXX</v>
          </cell>
          <cell r="D439" t="str">
            <v>XXX</v>
          </cell>
          <cell r="E439" t="str">
            <v>XXX</v>
          </cell>
          <cell r="F439" t="str">
            <v>XXX</v>
          </cell>
          <cell r="G439" t="str">
            <v>XXX</v>
          </cell>
          <cell r="H439" t="str">
            <v>XXX</v>
          </cell>
          <cell r="I439">
            <v>0</v>
          </cell>
          <cell r="J439">
            <v>0</v>
          </cell>
          <cell r="K439" t="str">
            <v>XXX</v>
          </cell>
          <cell r="M439">
            <v>250000</v>
          </cell>
          <cell r="N439">
            <v>250000</v>
          </cell>
          <cell r="O439">
            <v>250000</v>
          </cell>
          <cell r="P439">
            <v>2500</v>
          </cell>
          <cell r="Q439">
            <v>10000</v>
          </cell>
          <cell r="R439">
            <v>0</v>
          </cell>
          <cell r="S439">
            <v>0</v>
          </cell>
          <cell r="T439">
            <v>2500</v>
          </cell>
          <cell r="U439">
            <v>10000</v>
          </cell>
          <cell r="V439" t="str">
            <v>SDN KARANG MEKAR 8</v>
          </cell>
          <cell r="W439" t="str">
            <v>XXX</v>
          </cell>
          <cell r="X439" t="str">
            <v>XXX</v>
          </cell>
          <cell r="Y439" t="str">
            <v>XXX</v>
          </cell>
          <cell r="Z439" t="str">
            <v>T - 14</v>
          </cell>
          <cell r="AA439" t="str">
            <v>0453761662300102</v>
          </cell>
          <cell r="AC439">
            <v>11500</v>
          </cell>
          <cell r="AD439">
            <v>-9000</v>
          </cell>
        </row>
        <row r="440">
          <cell r="A440" t="str">
            <v>198806252022212007</v>
          </cell>
          <cell r="B440" t="str">
            <v>XXX</v>
          </cell>
          <cell r="C440" t="str">
            <v>XXX</v>
          </cell>
          <cell r="D440" t="str">
            <v>XXX</v>
          </cell>
          <cell r="E440" t="str">
            <v>XXX</v>
          </cell>
          <cell r="F440" t="str">
            <v>XXX</v>
          </cell>
          <cell r="G440" t="str">
            <v>XXX</v>
          </cell>
          <cell r="H440" t="str">
            <v>XXX</v>
          </cell>
          <cell r="I440">
            <v>0</v>
          </cell>
          <cell r="J440">
            <v>0</v>
          </cell>
          <cell r="K440" t="str">
            <v>XXX</v>
          </cell>
          <cell r="M440">
            <v>250000</v>
          </cell>
          <cell r="N440">
            <v>250000</v>
          </cell>
          <cell r="O440">
            <v>250000</v>
          </cell>
          <cell r="P440">
            <v>2500</v>
          </cell>
          <cell r="Q440">
            <v>10000</v>
          </cell>
          <cell r="R440">
            <v>0</v>
          </cell>
          <cell r="S440">
            <v>0</v>
          </cell>
          <cell r="T440">
            <v>2500</v>
          </cell>
          <cell r="U440">
            <v>10000</v>
          </cell>
          <cell r="V440" t="str">
            <v>SDN KARANG MEKAR 8</v>
          </cell>
          <cell r="W440" t="str">
            <v>XXX</v>
          </cell>
          <cell r="X440" t="str">
            <v>XXX</v>
          </cell>
          <cell r="Y440" t="str">
            <v>XXX</v>
          </cell>
          <cell r="Z440" t="str">
            <v>T - 14</v>
          </cell>
          <cell r="AA440" t="str">
            <v>1957766667130162</v>
          </cell>
          <cell r="AC440">
            <v>11500</v>
          </cell>
          <cell r="AD440">
            <v>-9000</v>
          </cell>
        </row>
        <row r="441">
          <cell r="A441" t="str">
            <v>199502032022212007</v>
          </cell>
          <cell r="B441" t="str">
            <v>XXX</v>
          </cell>
          <cell r="C441" t="str">
            <v>XXX</v>
          </cell>
          <cell r="D441" t="str">
            <v>XXX</v>
          </cell>
          <cell r="E441" t="str">
            <v>XXX</v>
          </cell>
          <cell r="F441" t="str">
            <v>XXX</v>
          </cell>
          <cell r="G441" t="str">
            <v>XXX</v>
          </cell>
          <cell r="H441" t="str">
            <v>XXX</v>
          </cell>
          <cell r="I441">
            <v>0</v>
          </cell>
          <cell r="J441">
            <v>0</v>
          </cell>
          <cell r="K441" t="str">
            <v>XXX</v>
          </cell>
          <cell r="L441">
            <v>2966500</v>
          </cell>
          <cell r="N441">
            <v>2966500</v>
          </cell>
          <cell r="O441">
            <v>2966500</v>
          </cell>
          <cell r="P441">
            <v>29665</v>
          </cell>
          <cell r="Q441">
            <v>118660</v>
          </cell>
          <cell r="R441">
            <v>0</v>
          </cell>
          <cell r="S441">
            <v>0</v>
          </cell>
          <cell r="T441">
            <v>29665</v>
          </cell>
          <cell r="U441">
            <v>118660</v>
          </cell>
          <cell r="V441" t="str">
            <v>SDN KARANG MEKAR 8</v>
          </cell>
          <cell r="W441" t="str">
            <v>XXX</v>
          </cell>
          <cell r="X441" t="str">
            <v>XXX</v>
          </cell>
          <cell r="Y441" t="str">
            <v>XXX</v>
          </cell>
          <cell r="Z441" t="str">
            <v>T - 14</v>
          </cell>
          <cell r="AA441" t="str">
            <v>4535773674130022</v>
          </cell>
          <cell r="AC441">
            <v>33665</v>
          </cell>
          <cell r="AD441">
            <v>-4000</v>
          </cell>
        </row>
        <row r="442">
          <cell r="A442" t="str">
            <v>197206092022212005</v>
          </cell>
          <cell r="B442" t="str">
            <v>XXX</v>
          </cell>
          <cell r="C442" t="str">
            <v>XXX</v>
          </cell>
          <cell r="D442" t="str">
            <v>XXX</v>
          </cell>
          <cell r="E442" t="str">
            <v>XXX</v>
          </cell>
          <cell r="F442" t="str">
            <v>XXX</v>
          </cell>
          <cell r="G442" t="str">
            <v>XXX</v>
          </cell>
          <cell r="H442" t="str">
            <v>XXX</v>
          </cell>
          <cell r="I442">
            <v>0</v>
          </cell>
          <cell r="J442">
            <v>0</v>
          </cell>
          <cell r="K442" t="str">
            <v>XXX</v>
          </cell>
          <cell r="L442">
            <v>2966500</v>
          </cell>
          <cell r="N442">
            <v>2966500</v>
          </cell>
          <cell r="O442">
            <v>2966500</v>
          </cell>
          <cell r="P442">
            <v>29665</v>
          </cell>
          <cell r="Q442">
            <v>118660</v>
          </cell>
          <cell r="R442">
            <v>0</v>
          </cell>
          <cell r="S442">
            <v>0</v>
          </cell>
          <cell r="T442">
            <v>29665</v>
          </cell>
          <cell r="U442">
            <v>118660</v>
          </cell>
          <cell r="V442" t="str">
            <v>SDN KARANG MEKAR 9</v>
          </cell>
          <cell r="W442" t="str">
            <v>XXX</v>
          </cell>
          <cell r="X442" t="str">
            <v>XXX</v>
          </cell>
          <cell r="Y442" t="str">
            <v>XXX</v>
          </cell>
          <cell r="Z442" t="str">
            <v>T - 15</v>
          </cell>
          <cell r="AA442" t="str">
            <v>0238750652300063</v>
          </cell>
          <cell r="AC442">
            <v>33665</v>
          </cell>
          <cell r="AD442">
            <v>-4000</v>
          </cell>
        </row>
        <row r="443">
          <cell r="A443" t="str">
            <v>197404102022212004</v>
          </cell>
          <cell r="B443" t="str">
            <v>XXX</v>
          </cell>
          <cell r="C443" t="str">
            <v>XXX</v>
          </cell>
          <cell r="D443" t="str">
            <v>XXX</v>
          </cell>
          <cell r="E443" t="str">
            <v>XXX</v>
          </cell>
          <cell r="F443" t="str">
            <v>XXX</v>
          </cell>
          <cell r="G443" t="str">
            <v>XXX</v>
          </cell>
          <cell r="H443" t="str">
            <v>XXX</v>
          </cell>
          <cell r="I443">
            <v>0</v>
          </cell>
          <cell r="J443">
            <v>0</v>
          </cell>
          <cell r="K443" t="str">
            <v>XXX</v>
          </cell>
          <cell r="L443">
            <v>2966500</v>
          </cell>
          <cell r="N443">
            <v>2966500</v>
          </cell>
          <cell r="O443">
            <v>2966500</v>
          </cell>
          <cell r="P443">
            <v>29665</v>
          </cell>
          <cell r="Q443">
            <v>118660</v>
          </cell>
          <cell r="R443">
            <v>0</v>
          </cell>
          <cell r="S443">
            <v>0</v>
          </cell>
          <cell r="T443">
            <v>29665</v>
          </cell>
          <cell r="U443">
            <v>118660</v>
          </cell>
          <cell r="V443" t="str">
            <v>SDN KARANG MEKAR 9</v>
          </cell>
          <cell r="W443" t="str">
            <v>XXX</v>
          </cell>
          <cell r="X443" t="str">
            <v>XXX</v>
          </cell>
          <cell r="Y443" t="str">
            <v>XXX</v>
          </cell>
          <cell r="Z443" t="str">
            <v>T - 15</v>
          </cell>
          <cell r="AA443" t="str">
            <v>7742752654300022</v>
          </cell>
          <cell r="AC443">
            <v>33665</v>
          </cell>
          <cell r="AD443">
            <v>-4000</v>
          </cell>
        </row>
        <row r="444">
          <cell r="A444" t="str">
            <v>198304032022212008</v>
          </cell>
          <cell r="B444" t="str">
            <v>XXX</v>
          </cell>
          <cell r="C444" t="str">
            <v>XXX</v>
          </cell>
          <cell r="D444" t="str">
            <v>XXX</v>
          </cell>
          <cell r="E444" t="str">
            <v>XXX</v>
          </cell>
          <cell r="F444" t="str">
            <v>XXX</v>
          </cell>
          <cell r="G444" t="str">
            <v>XXX</v>
          </cell>
          <cell r="H444" t="str">
            <v>XXX</v>
          </cell>
          <cell r="I444">
            <v>0</v>
          </cell>
          <cell r="J444">
            <v>0</v>
          </cell>
          <cell r="K444" t="str">
            <v>XXX</v>
          </cell>
          <cell r="M444">
            <v>250000</v>
          </cell>
          <cell r="N444">
            <v>250000</v>
          </cell>
          <cell r="O444">
            <v>250000</v>
          </cell>
          <cell r="P444">
            <v>2500</v>
          </cell>
          <cell r="Q444">
            <v>10000</v>
          </cell>
          <cell r="R444">
            <v>0</v>
          </cell>
          <cell r="S444">
            <v>0</v>
          </cell>
          <cell r="T444">
            <v>2500</v>
          </cell>
          <cell r="U444">
            <v>10000</v>
          </cell>
          <cell r="V444" t="str">
            <v>SDN KARANG MEKAR 9</v>
          </cell>
          <cell r="W444" t="str">
            <v>XXX</v>
          </cell>
          <cell r="X444" t="str">
            <v>XXX</v>
          </cell>
          <cell r="Y444" t="str">
            <v>XXX</v>
          </cell>
          <cell r="Z444" t="str">
            <v>T - 15</v>
          </cell>
          <cell r="AA444" t="str">
            <v>8735761662130202</v>
          </cell>
          <cell r="AC444">
            <v>11500</v>
          </cell>
          <cell r="AD444">
            <v>-9000</v>
          </cell>
        </row>
        <row r="445">
          <cell r="A445" t="str">
            <v>198512272022212017</v>
          </cell>
          <cell r="B445" t="str">
            <v>XXX</v>
          </cell>
          <cell r="C445" t="str">
            <v>XXX</v>
          </cell>
          <cell r="D445" t="str">
            <v>XXX</v>
          </cell>
          <cell r="E445" t="str">
            <v>XXX</v>
          </cell>
          <cell r="F445" t="str">
            <v>XXX</v>
          </cell>
          <cell r="G445" t="str">
            <v>XXX</v>
          </cell>
          <cell r="H445" t="str">
            <v>XXX</v>
          </cell>
          <cell r="I445">
            <v>0</v>
          </cell>
          <cell r="J445">
            <v>0</v>
          </cell>
          <cell r="K445" t="str">
            <v>XXX</v>
          </cell>
          <cell r="M445">
            <v>250000</v>
          </cell>
          <cell r="N445">
            <v>250000</v>
          </cell>
          <cell r="O445">
            <v>250000</v>
          </cell>
          <cell r="P445">
            <v>2500</v>
          </cell>
          <cell r="Q445">
            <v>10000</v>
          </cell>
          <cell r="R445">
            <v>0</v>
          </cell>
          <cell r="S445">
            <v>0</v>
          </cell>
          <cell r="T445">
            <v>2500</v>
          </cell>
          <cell r="U445">
            <v>10000</v>
          </cell>
          <cell r="V445" t="str">
            <v>SDN KARANG MEKAR 9</v>
          </cell>
          <cell r="W445" t="str">
            <v>XXX</v>
          </cell>
          <cell r="X445" t="str">
            <v>XXX</v>
          </cell>
          <cell r="Y445" t="str">
            <v>XXX</v>
          </cell>
          <cell r="Z445" t="str">
            <v>T - 15</v>
          </cell>
          <cell r="AA445" t="str">
            <v>8559763664230203</v>
          </cell>
          <cell r="AC445">
            <v>9700</v>
          </cell>
          <cell r="AD445">
            <v>-7200</v>
          </cell>
        </row>
        <row r="446">
          <cell r="A446" t="str">
            <v>199011012022212008</v>
          </cell>
          <cell r="B446" t="str">
            <v>XXX</v>
          </cell>
          <cell r="C446" t="str">
            <v>XXX</v>
          </cell>
          <cell r="D446" t="str">
            <v>XXX</v>
          </cell>
          <cell r="E446" t="str">
            <v>XXX</v>
          </cell>
          <cell r="F446" t="str">
            <v>XXX</v>
          </cell>
          <cell r="G446" t="str">
            <v>XXX</v>
          </cell>
          <cell r="H446" t="str">
            <v>XXX</v>
          </cell>
          <cell r="I446">
            <v>0</v>
          </cell>
          <cell r="J446">
            <v>0</v>
          </cell>
          <cell r="K446" t="str">
            <v>XXX</v>
          </cell>
          <cell r="M446">
            <v>250000</v>
          </cell>
          <cell r="N446">
            <v>250000</v>
          </cell>
          <cell r="O446">
            <v>250000</v>
          </cell>
          <cell r="P446">
            <v>2500</v>
          </cell>
          <cell r="Q446">
            <v>10000</v>
          </cell>
          <cell r="R446">
            <v>0</v>
          </cell>
          <cell r="S446">
            <v>0</v>
          </cell>
          <cell r="T446">
            <v>2500</v>
          </cell>
          <cell r="U446">
            <v>10000</v>
          </cell>
          <cell r="V446" t="str">
            <v>SDN KARANG MEKAR 9</v>
          </cell>
          <cell r="W446" t="str">
            <v>XXX</v>
          </cell>
          <cell r="X446" t="str">
            <v>XXX</v>
          </cell>
          <cell r="Y446" t="str">
            <v>XXX</v>
          </cell>
          <cell r="Z446" t="str">
            <v>T - 15</v>
          </cell>
          <cell r="AA446" t="str">
            <v>9433768669130073</v>
          </cell>
          <cell r="AC446">
            <v>11500</v>
          </cell>
          <cell r="AD446">
            <v>-9000</v>
          </cell>
        </row>
        <row r="447">
          <cell r="A447" t="str">
            <v>199407012022212007</v>
          </cell>
          <cell r="B447" t="str">
            <v>XXX</v>
          </cell>
          <cell r="C447" t="str">
            <v>XXX</v>
          </cell>
          <cell r="D447" t="str">
            <v>XXX</v>
          </cell>
          <cell r="E447" t="str">
            <v>XXX</v>
          </cell>
          <cell r="F447" t="str">
            <v>XXX</v>
          </cell>
          <cell r="G447" t="str">
            <v>XXX</v>
          </cell>
          <cell r="H447" t="str">
            <v>XXX</v>
          </cell>
          <cell r="I447">
            <v>0</v>
          </cell>
          <cell r="J447">
            <v>0</v>
          </cell>
          <cell r="K447" t="str">
            <v>XXX</v>
          </cell>
          <cell r="M447">
            <v>250000</v>
          </cell>
          <cell r="N447">
            <v>250000</v>
          </cell>
          <cell r="O447">
            <v>250000</v>
          </cell>
          <cell r="P447">
            <v>2500</v>
          </cell>
          <cell r="Q447">
            <v>10000</v>
          </cell>
          <cell r="R447">
            <v>0</v>
          </cell>
          <cell r="S447">
            <v>0</v>
          </cell>
          <cell r="T447">
            <v>2500</v>
          </cell>
          <cell r="U447">
            <v>10000</v>
          </cell>
          <cell r="V447" t="str">
            <v>SDN KARANG MEKAR 9</v>
          </cell>
          <cell r="W447" t="str">
            <v>XXX</v>
          </cell>
          <cell r="X447" t="str">
            <v>XXX</v>
          </cell>
          <cell r="Y447" t="str">
            <v>XXX</v>
          </cell>
          <cell r="Z447" t="str">
            <v>T - 15</v>
          </cell>
          <cell r="AA447" t="str">
            <v>8033772673230193</v>
          </cell>
          <cell r="AC447">
            <v>11500</v>
          </cell>
          <cell r="AD447">
            <v>-9000</v>
          </cell>
        </row>
        <row r="448">
          <cell r="A448" t="str">
            <v>199609112022212004</v>
          </cell>
          <cell r="B448" t="str">
            <v>XXX</v>
          </cell>
          <cell r="C448" t="str">
            <v>XXX</v>
          </cell>
          <cell r="D448" t="str">
            <v>XXX</v>
          </cell>
          <cell r="E448" t="str">
            <v>XXX</v>
          </cell>
          <cell r="F448" t="str">
            <v>XXX</v>
          </cell>
          <cell r="G448" t="str">
            <v>XXX</v>
          </cell>
          <cell r="H448" t="str">
            <v>XXX</v>
          </cell>
          <cell r="I448">
            <v>0</v>
          </cell>
          <cell r="J448">
            <v>0</v>
          </cell>
          <cell r="K448" t="str">
            <v>XXX</v>
          </cell>
          <cell r="M448">
            <v>250000</v>
          </cell>
          <cell r="N448">
            <v>250000</v>
          </cell>
          <cell r="O448">
            <v>250000</v>
          </cell>
          <cell r="P448">
            <v>2500</v>
          </cell>
          <cell r="Q448">
            <v>10000</v>
          </cell>
          <cell r="R448">
            <v>0</v>
          </cell>
          <cell r="S448">
            <v>0</v>
          </cell>
          <cell r="T448">
            <v>2500</v>
          </cell>
          <cell r="U448">
            <v>10000</v>
          </cell>
          <cell r="V448" t="str">
            <v>SDN KARANG MEKAR 9</v>
          </cell>
          <cell r="W448" t="str">
            <v>XXX</v>
          </cell>
          <cell r="X448" t="str">
            <v>XXX</v>
          </cell>
          <cell r="Y448" t="str">
            <v>XXX</v>
          </cell>
          <cell r="Z448" t="str">
            <v>T - 15</v>
          </cell>
          <cell r="AA448" t="str">
            <v>2243774675230053</v>
          </cell>
          <cell r="AC448">
            <v>11500</v>
          </cell>
          <cell r="AD448">
            <v>-9000</v>
          </cell>
        </row>
        <row r="449">
          <cell r="A449" t="str">
            <v>198008302022212004</v>
          </cell>
          <cell r="B449" t="str">
            <v>XXX</v>
          </cell>
          <cell r="C449" t="str">
            <v>XXX</v>
          </cell>
          <cell r="D449" t="str">
            <v>XXX</v>
          </cell>
          <cell r="E449" t="str">
            <v>XXX</v>
          </cell>
          <cell r="F449" t="str">
            <v>XXX</v>
          </cell>
          <cell r="G449" t="str">
            <v>XXX</v>
          </cell>
          <cell r="H449" t="str">
            <v>XXX</v>
          </cell>
          <cell r="I449">
            <v>0</v>
          </cell>
          <cell r="J449">
            <v>0</v>
          </cell>
          <cell r="K449" t="str">
            <v>XXX</v>
          </cell>
          <cell r="M449">
            <v>250000</v>
          </cell>
          <cell r="N449">
            <v>250000</v>
          </cell>
          <cell r="O449">
            <v>250000</v>
          </cell>
          <cell r="P449">
            <v>2500</v>
          </cell>
          <cell r="Q449">
            <v>10000</v>
          </cell>
          <cell r="R449">
            <v>0</v>
          </cell>
          <cell r="S449">
            <v>0</v>
          </cell>
          <cell r="T449">
            <v>2500</v>
          </cell>
          <cell r="U449">
            <v>10000</v>
          </cell>
          <cell r="V449" t="str">
            <v>SDN KEBUN BUNGA 1</v>
          </cell>
          <cell r="W449" t="str">
            <v>XXX</v>
          </cell>
          <cell r="X449" t="str">
            <v>XXX</v>
          </cell>
          <cell r="Y449" t="str">
            <v>XXX</v>
          </cell>
          <cell r="Z449" t="str">
            <v>T - 18</v>
          </cell>
          <cell r="AA449" t="str">
            <v>1162758660300043</v>
          </cell>
          <cell r="AC449">
            <v>11500</v>
          </cell>
          <cell r="AD449">
            <v>-9000</v>
          </cell>
        </row>
        <row r="450">
          <cell r="A450" t="str">
            <v>198204302022212011</v>
          </cell>
          <cell r="B450" t="str">
            <v>XXX</v>
          </cell>
          <cell r="C450" t="str">
            <v>XXX</v>
          </cell>
          <cell r="D450" t="str">
            <v>XXX</v>
          </cell>
          <cell r="E450" t="str">
            <v>XXX</v>
          </cell>
          <cell r="F450" t="str">
            <v>XXX</v>
          </cell>
          <cell r="G450" t="str">
            <v>XXX</v>
          </cell>
          <cell r="H450" t="str">
            <v>XXX</v>
          </cell>
          <cell r="I450">
            <v>0</v>
          </cell>
          <cell r="J450">
            <v>0</v>
          </cell>
          <cell r="K450" t="str">
            <v>XXX</v>
          </cell>
          <cell r="M450">
            <v>250000</v>
          </cell>
          <cell r="N450">
            <v>250000</v>
          </cell>
          <cell r="O450">
            <v>250000</v>
          </cell>
          <cell r="P450">
            <v>2500</v>
          </cell>
          <cell r="Q450">
            <v>10000</v>
          </cell>
          <cell r="R450">
            <v>0</v>
          </cell>
          <cell r="S450">
            <v>0</v>
          </cell>
          <cell r="T450">
            <v>2500</v>
          </cell>
          <cell r="U450">
            <v>10000</v>
          </cell>
          <cell r="V450" t="str">
            <v>SDN KEBUN BUNGA 1</v>
          </cell>
          <cell r="W450" t="str">
            <v>XXX</v>
          </cell>
          <cell r="X450" t="str">
            <v>XXX</v>
          </cell>
          <cell r="Y450" t="str">
            <v>XXX</v>
          </cell>
          <cell r="Z450" t="str">
            <v>T - 18</v>
          </cell>
          <cell r="AA450" t="str">
            <v>8762760661300112</v>
          </cell>
          <cell r="AC450">
            <v>11500</v>
          </cell>
          <cell r="AD450">
            <v>-9000</v>
          </cell>
        </row>
        <row r="451">
          <cell r="A451" t="str">
            <v>198503172022212020</v>
          </cell>
          <cell r="B451" t="str">
            <v>XXX</v>
          </cell>
          <cell r="C451" t="str">
            <v>XXX</v>
          </cell>
          <cell r="D451" t="str">
            <v>XXX</v>
          </cell>
          <cell r="E451" t="str">
            <v>XXX</v>
          </cell>
          <cell r="F451" t="str">
            <v>XXX</v>
          </cell>
          <cell r="G451" t="str">
            <v>XXX</v>
          </cell>
          <cell r="H451" t="str">
            <v>XXX</v>
          </cell>
          <cell r="I451">
            <v>0</v>
          </cell>
          <cell r="J451">
            <v>0</v>
          </cell>
          <cell r="K451" t="str">
            <v>XXX</v>
          </cell>
          <cell r="M451">
            <v>250000</v>
          </cell>
          <cell r="N451">
            <v>250000</v>
          </cell>
          <cell r="O451">
            <v>250000</v>
          </cell>
          <cell r="P451">
            <v>2500</v>
          </cell>
          <cell r="Q451">
            <v>10000</v>
          </cell>
          <cell r="R451">
            <v>0</v>
          </cell>
          <cell r="S451">
            <v>0</v>
          </cell>
          <cell r="T451">
            <v>2500</v>
          </cell>
          <cell r="U451">
            <v>10000</v>
          </cell>
          <cell r="V451" t="str">
            <v>SDN KEBUN BUNGA 1</v>
          </cell>
          <cell r="W451" t="str">
            <v>XXX</v>
          </cell>
          <cell r="X451" t="str">
            <v>XXX</v>
          </cell>
          <cell r="Y451" t="str">
            <v>XXX</v>
          </cell>
          <cell r="Z451" t="str">
            <v>T - 18</v>
          </cell>
          <cell r="AA451" t="str">
            <v>6649763664300052</v>
          </cell>
          <cell r="AC451">
            <v>11500</v>
          </cell>
          <cell r="AD451">
            <v>-9000</v>
          </cell>
        </row>
        <row r="452">
          <cell r="A452" t="str">
            <v>199604272022212005</v>
          </cell>
          <cell r="B452" t="str">
            <v>XXX</v>
          </cell>
          <cell r="C452" t="str">
            <v>XXX</v>
          </cell>
          <cell r="D452" t="str">
            <v>XXX</v>
          </cell>
          <cell r="E452" t="str">
            <v>XXX</v>
          </cell>
          <cell r="F452" t="str">
            <v>XXX</v>
          </cell>
          <cell r="G452" t="str">
            <v>XXX</v>
          </cell>
          <cell r="H452" t="str">
            <v>XXX</v>
          </cell>
          <cell r="I452">
            <v>0</v>
          </cell>
          <cell r="J452">
            <v>0</v>
          </cell>
          <cell r="K452" t="str">
            <v>XXX</v>
          </cell>
          <cell r="M452">
            <v>250000</v>
          </cell>
          <cell r="N452">
            <v>250000</v>
          </cell>
          <cell r="O452">
            <v>250000</v>
          </cell>
          <cell r="P452">
            <v>2500</v>
          </cell>
          <cell r="Q452">
            <v>10000</v>
          </cell>
          <cell r="R452">
            <v>0</v>
          </cell>
          <cell r="S452">
            <v>0</v>
          </cell>
          <cell r="T452">
            <v>2500</v>
          </cell>
          <cell r="U452">
            <v>10000</v>
          </cell>
          <cell r="V452" t="str">
            <v>SDN KEBUN BUNGA 1</v>
          </cell>
          <cell r="W452" t="str">
            <v>XXX</v>
          </cell>
          <cell r="X452" t="str">
            <v>XXX</v>
          </cell>
          <cell r="Y452" t="str">
            <v>XXX</v>
          </cell>
          <cell r="Z452" t="str">
            <v>T - 18</v>
          </cell>
          <cell r="AA452" t="str">
            <v>8759774675230032</v>
          </cell>
          <cell r="AC452">
            <v>11500</v>
          </cell>
          <cell r="AD452">
            <v>-9000</v>
          </cell>
        </row>
        <row r="453">
          <cell r="A453" t="str">
            <v>199803202022212003</v>
          </cell>
          <cell r="B453" t="str">
            <v>XXX</v>
          </cell>
          <cell r="C453" t="str">
            <v>XXX</v>
          </cell>
          <cell r="D453" t="str">
            <v>XXX</v>
          </cell>
          <cell r="E453" t="str">
            <v>XXX</v>
          </cell>
          <cell r="F453" t="str">
            <v>XXX</v>
          </cell>
          <cell r="G453" t="str">
            <v>XXX</v>
          </cell>
          <cell r="H453" t="str">
            <v>XXX</v>
          </cell>
          <cell r="I453">
            <v>0</v>
          </cell>
          <cell r="J453">
            <v>0</v>
          </cell>
          <cell r="K453" t="str">
            <v>XXX</v>
          </cell>
          <cell r="M453">
            <v>250000</v>
          </cell>
          <cell r="N453">
            <v>250000</v>
          </cell>
          <cell r="O453">
            <v>250000</v>
          </cell>
          <cell r="P453">
            <v>2500</v>
          </cell>
          <cell r="Q453">
            <v>10000</v>
          </cell>
          <cell r="R453">
            <v>0</v>
          </cell>
          <cell r="S453">
            <v>0</v>
          </cell>
          <cell r="T453">
            <v>2500</v>
          </cell>
          <cell r="U453">
            <v>10000</v>
          </cell>
          <cell r="V453" t="str">
            <v>SDN KEBUN BUNGA 1</v>
          </cell>
          <cell r="W453" t="str">
            <v>XXX</v>
          </cell>
          <cell r="X453" t="str">
            <v>XXX</v>
          </cell>
          <cell r="Y453" t="str">
            <v>XXX</v>
          </cell>
          <cell r="Z453" t="str">
            <v>T - 18</v>
          </cell>
          <cell r="AA453" t="str">
            <v>1652776677230022</v>
          </cell>
          <cell r="AC453">
            <v>11500</v>
          </cell>
          <cell r="AD453">
            <v>-9000</v>
          </cell>
        </row>
        <row r="454">
          <cell r="A454" t="str">
            <v>197006292022212001</v>
          </cell>
          <cell r="B454" t="str">
            <v>XXX</v>
          </cell>
          <cell r="C454" t="str">
            <v>XXX</v>
          </cell>
          <cell r="D454" t="str">
            <v>XXX</v>
          </cell>
          <cell r="E454" t="str">
            <v>XXX</v>
          </cell>
          <cell r="F454" t="str">
            <v>XXX</v>
          </cell>
          <cell r="G454" t="str">
            <v>XXX</v>
          </cell>
          <cell r="H454" t="str">
            <v>XXX</v>
          </cell>
          <cell r="I454">
            <v>0</v>
          </cell>
          <cell r="J454">
            <v>0</v>
          </cell>
          <cell r="K454" t="str">
            <v>XXX</v>
          </cell>
          <cell r="M454">
            <v>250000</v>
          </cell>
          <cell r="N454">
            <v>250000</v>
          </cell>
          <cell r="O454">
            <v>250000</v>
          </cell>
          <cell r="P454">
            <v>2500</v>
          </cell>
          <cell r="Q454">
            <v>10000</v>
          </cell>
          <cell r="R454">
            <v>0</v>
          </cell>
          <cell r="S454">
            <v>0</v>
          </cell>
          <cell r="T454">
            <v>2500</v>
          </cell>
          <cell r="U454">
            <v>10000</v>
          </cell>
          <cell r="V454" t="str">
            <v>SDN KEBUN BUNGA 3</v>
          </cell>
          <cell r="W454" t="str">
            <v>XXX</v>
          </cell>
          <cell r="X454" t="str">
            <v>XXX</v>
          </cell>
          <cell r="Y454" t="str">
            <v>XXX</v>
          </cell>
          <cell r="Z454" t="str">
            <v>T - 20</v>
          </cell>
          <cell r="AA454" t="str">
            <v>9961748650300042</v>
          </cell>
          <cell r="AC454">
            <v>11500</v>
          </cell>
          <cell r="AD454">
            <v>-9000</v>
          </cell>
        </row>
        <row r="455">
          <cell r="A455" t="str">
            <v>198307162022212012</v>
          </cell>
          <cell r="B455" t="str">
            <v>XXX</v>
          </cell>
          <cell r="C455" t="str">
            <v>XXX</v>
          </cell>
          <cell r="D455" t="str">
            <v>XXX</v>
          </cell>
          <cell r="E455" t="str">
            <v>XXX</v>
          </cell>
          <cell r="F455" t="str">
            <v>XXX</v>
          </cell>
          <cell r="G455" t="str">
            <v>XXX</v>
          </cell>
          <cell r="H455" t="str">
            <v>XXX</v>
          </cell>
          <cell r="I455">
            <v>0</v>
          </cell>
          <cell r="J455">
            <v>0</v>
          </cell>
          <cell r="K455" t="str">
            <v>XXX</v>
          </cell>
          <cell r="M455">
            <v>250000</v>
          </cell>
          <cell r="N455">
            <v>250000</v>
          </cell>
          <cell r="O455">
            <v>250000</v>
          </cell>
          <cell r="P455">
            <v>2500</v>
          </cell>
          <cell r="Q455">
            <v>10000</v>
          </cell>
          <cell r="R455">
            <v>0</v>
          </cell>
          <cell r="S455">
            <v>0</v>
          </cell>
          <cell r="T455">
            <v>2500</v>
          </cell>
          <cell r="U455">
            <v>10000</v>
          </cell>
          <cell r="V455" t="str">
            <v>SDN KEBUN BUNGA 3</v>
          </cell>
          <cell r="W455" t="str">
            <v>XXX</v>
          </cell>
          <cell r="X455" t="str">
            <v>XXX</v>
          </cell>
          <cell r="Y455" t="str">
            <v>XXX</v>
          </cell>
          <cell r="Z455" t="str">
            <v>T - 20</v>
          </cell>
          <cell r="AA455" t="str">
            <v>5048761663300023</v>
          </cell>
          <cell r="AC455">
            <v>11500</v>
          </cell>
          <cell r="AD455">
            <v>-9000</v>
          </cell>
        </row>
        <row r="456">
          <cell r="A456" t="str">
            <v>198909122022212008</v>
          </cell>
          <cell r="B456" t="str">
            <v>XXX</v>
          </cell>
          <cell r="C456" t="str">
            <v>XXX</v>
          </cell>
          <cell r="D456" t="str">
            <v>XXX</v>
          </cell>
          <cell r="E456" t="str">
            <v>XXX</v>
          </cell>
          <cell r="F456" t="str">
            <v>XXX</v>
          </cell>
          <cell r="G456" t="str">
            <v>XXX</v>
          </cell>
          <cell r="H456" t="str">
            <v>XXX</v>
          </cell>
          <cell r="I456">
            <v>0</v>
          </cell>
          <cell r="J456">
            <v>0</v>
          </cell>
          <cell r="K456" t="str">
            <v>XXX</v>
          </cell>
          <cell r="M456">
            <v>250000</v>
          </cell>
          <cell r="N456">
            <v>250000</v>
          </cell>
          <cell r="O456">
            <v>250000</v>
          </cell>
          <cell r="P456">
            <v>2500</v>
          </cell>
          <cell r="Q456">
            <v>10000</v>
          </cell>
          <cell r="R456">
            <v>0</v>
          </cell>
          <cell r="S456">
            <v>0</v>
          </cell>
          <cell r="T456">
            <v>2500</v>
          </cell>
          <cell r="U456">
            <v>10000</v>
          </cell>
          <cell r="V456" t="str">
            <v>SDN KEBUN BUNGA 3</v>
          </cell>
          <cell r="W456" t="str">
            <v>XXX</v>
          </cell>
          <cell r="X456" t="str">
            <v>XXX</v>
          </cell>
          <cell r="Y456" t="str">
            <v>XXX</v>
          </cell>
          <cell r="Z456" t="str">
            <v>T - 20</v>
          </cell>
          <cell r="AA456" t="str">
            <v>3244767668130113</v>
          </cell>
          <cell r="AC456">
            <v>11500</v>
          </cell>
          <cell r="AD456">
            <v>-9000</v>
          </cell>
        </row>
        <row r="457">
          <cell r="A457" t="str">
            <v>199310192022212011</v>
          </cell>
          <cell r="B457" t="str">
            <v>XXX</v>
          </cell>
          <cell r="C457" t="str">
            <v>XXX</v>
          </cell>
          <cell r="D457" t="str">
            <v>XXX</v>
          </cell>
          <cell r="E457" t="str">
            <v>XXX</v>
          </cell>
          <cell r="F457" t="str">
            <v>XXX</v>
          </cell>
          <cell r="G457" t="str">
            <v>XXX</v>
          </cell>
          <cell r="H457" t="str">
            <v>XXX</v>
          </cell>
          <cell r="I457">
            <v>0</v>
          </cell>
          <cell r="J457">
            <v>0</v>
          </cell>
          <cell r="K457" t="str">
            <v>XXX</v>
          </cell>
          <cell r="L457">
            <v>2966500</v>
          </cell>
          <cell r="N457">
            <v>2966500</v>
          </cell>
          <cell r="O457">
            <v>2966500</v>
          </cell>
          <cell r="P457">
            <v>29665</v>
          </cell>
          <cell r="Q457">
            <v>118660</v>
          </cell>
          <cell r="R457">
            <v>0</v>
          </cell>
          <cell r="S457">
            <v>0</v>
          </cell>
          <cell r="T457">
            <v>29665</v>
          </cell>
          <cell r="U457">
            <v>118660</v>
          </cell>
          <cell r="V457" t="str">
            <v>SDN KEBUN BUNGA 3</v>
          </cell>
          <cell r="W457" t="str">
            <v>XXX</v>
          </cell>
          <cell r="X457" t="str">
            <v>XXX</v>
          </cell>
          <cell r="Y457" t="str">
            <v>XXX</v>
          </cell>
          <cell r="Z457" t="str">
            <v>T - 20</v>
          </cell>
          <cell r="AA457" t="str">
            <v>2351771672130033</v>
          </cell>
          <cell r="AC457">
            <v>33665</v>
          </cell>
          <cell r="AD457">
            <v>-4000</v>
          </cell>
        </row>
        <row r="458">
          <cell r="A458" t="str">
            <v>199512072022212004</v>
          </cell>
          <cell r="B458" t="str">
            <v>XXX</v>
          </cell>
          <cell r="C458" t="str">
            <v>XXX</v>
          </cell>
          <cell r="D458" t="str">
            <v>XXX</v>
          </cell>
          <cell r="E458" t="str">
            <v>XXX</v>
          </cell>
          <cell r="F458" t="str">
            <v>XXX</v>
          </cell>
          <cell r="G458" t="str">
            <v>XXX</v>
          </cell>
          <cell r="H458" t="str">
            <v>XXX</v>
          </cell>
          <cell r="I458">
            <v>0</v>
          </cell>
          <cell r="J458">
            <v>0</v>
          </cell>
          <cell r="K458" t="str">
            <v>XXX</v>
          </cell>
          <cell r="M458">
            <v>250000</v>
          </cell>
          <cell r="N458">
            <v>250000</v>
          </cell>
          <cell r="O458">
            <v>250000</v>
          </cell>
          <cell r="P458">
            <v>2500</v>
          </cell>
          <cell r="Q458">
            <v>10000</v>
          </cell>
          <cell r="R458">
            <v>0</v>
          </cell>
          <cell r="S458">
            <v>0</v>
          </cell>
          <cell r="T458">
            <v>2500</v>
          </cell>
          <cell r="U458">
            <v>10000</v>
          </cell>
          <cell r="V458" t="str">
            <v>SDN KEBUN BUNGA 3</v>
          </cell>
          <cell r="W458" t="str">
            <v>XXX</v>
          </cell>
          <cell r="X458" t="str">
            <v>XXX</v>
          </cell>
          <cell r="Y458" t="str">
            <v>XXX</v>
          </cell>
          <cell r="Z458" t="str">
            <v>T - 20</v>
          </cell>
          <cell r="AA458" t="str">
            <v>6539773674230123</v>
          </cell>
          <cell r="AC458">
            <v>11500</v>
          </cell>
          <cell r="AD458">
            <v>-9000</v>
          </cell>
        </row>
        <row r="459">
          <cell r="A459" t="str">
            <v>198903012022212006</v>
          </cell>
          <cell r="B459" t="str">
            <v>XXX</v>
          </cell>
          <cell r="C459" t="str">
            <v>XXX</v>
          </cell>
          <cell r="D459" t="str">
            <v>XXX</v>
          </cell>
          <cell r="E459" t="str">
            <v>XXX</v>
          </cell>
          <cell r="F459" t="str">
            <v>XXX</v>
          </cell>
          <cell r="G459" t="str">
            <v>XXX</v>
          </cell>
          <cell r="H459" t="str">
            <v>XXX</v>
          </cell>
          <cell r="I459">
            <v>0</v>
          </cell>
          <cell r="J459">
            <v>0</v>
          </cell>
          <cell r="K459" t="str">
            <v>XXX</v>
          </cell>
          <cell r="L459">
            <v>2966500</v>
          </cell>
          <cell r="N459">
            <v>2966500</v>
          </cell>
          <cell r="O459">
            <v>2966500</v>
          </cell>
          <cell r="P459">
            <v>29665</v>
          </cell>
          <cell r="Q459">
            <v>118660</v>
          </cell>
          <cell r="R459">
            <v>0</v>
          </cell>
          <cell r="S459">
            <v>0</v>
          </cell>
          <cell r="T459">
            <v>29665</v>
          </cell>
          <cell r="U459">
            <v>118660</v>
          </cell>
          <cell r="V459" t="str">
            <v>SDN KEBUN BUNGA 4</v>
          </cell>
          <cell r="W459" t="str">
            <v>XXX</v>
          </cell>
          <cell r="X459" t="str">
            <v>XXX</v>
          </cell>
          <cell r="Y459" t="str">
            <v>XXX</v>
          </cell>
          <cell r="Z459" t="str">
            <v>T - 21</v>
          </cell>
          <cell r="AA459" t="str">
            <v>7633767668230262</v>
          </cell>
          <cell r="AC459">
            <v>33665</v>
          </cell>
          <cell r="AD459">
            <v>-4000</v>
          </cell>
        </row>
        <row r="460">
          <cell r="A460" t="str">
            <v>198908242022212009</v>
          </cell>
          <cell r="B460" t="str">
            <v>XXX</v>
          </cell>
          <cell r="C460" t="str">
            <v>XXX</v>
          </cell>
          <cell r="D460" t="str">
            <v>XXX</v>
          </cell>
          <cell r="E460" t="str">
            <v>XXX</v>
          </cell>
          <cell r="F460" t="str">
            <v>XXX</v>
          </cell>
          <cell r="G460" t="str">
            <v>XXX</v>
          </cell>
          <cell r="H460" t="str">
            <v>XXX</v>
          </cell>
          <cell r="I460">
            <v>0</v>
          </cell>
          <cell r="J460">
            <v>0</v>
          </cell>
          <cell r="K460" t="str">
            <v>XXX</v>
          </cell>
          <cell r="M460">
            <v>250000</v>
          </cell>
          <cell r="N460">
            <v>250000</v>
          </cell>
          <cell r="O460">
            <v>250000</v>
          </cell>
          <cell r="P460">
            <v>2500</v>
          </cell>
          <cell r="Q460">
            <v>10000</v>
          </cell>
          <cell r="R460">
            <v>0</v>
          </cell>
          <cell r="S460">
            <v>0</v>
          </cell>
          <cell r="T460">
            <v>2500</v>
          </cell>
          <cell r="U460">
            <v>10000</v>
          </cell>
          <cell r="V460" t="str">
            <v>SDN KEBUN BUNGA 4</v>
          </cell>
          <cell r="W460" t="str">
            <v>XXX</v>
          </cell>
          <cell r="X460" t="str">
            <v>XXX</v>
          </cell>
          <cell r="Y460" t="str">
            <v>XXX</v>
          </cell>
          <cell r="Z460" t="str">
            <v>T - 21</v>
          </cell>
          <cell r="AA460" t="str">
            <v>0156767668130173</v>
          </cell>
          <cell r="AC460">
            <v>11500</v>
          </cell>
          <cell r="AD460">
            <v>-9000</v>
          </cell>
        </row>
        <row r="461">
          <cell r="A461" t="str">
            <v>199010022022212005</v>
          </cell>
          <cell r="B461" t="str">
            <v>XXX</v>
          </cell>
          <cell r="C461" t="str">
            <v>XXX</v>
          </cell>
          <cell r="D461" t="str">
            <v>XXX</v>
          </cell>
          <cell r="E461" t="str">
            <v>XXX</v>
          </cell>
          <cell r="F461" t="str">
            <v>XXX</v>
          </cell>
          <cell r="G461" t="str">
            <v>XXX</v>
          </cell>
          <cell r="H461" t="str">
            <v>XXX</v>
          </cell>
          <cell r="I461">
            <v>0</v>
          </cell>
          <cell r="J461">
            <v>0</v>
          </cell>
          <cell r="K461" t="str">
            <v>XXX</v>
          </cell>
          <cell r="M461">
            <v>250000</v>
          </cell>
          <cell r="N461">
            <v>250000</v>
          </cell>
          <cell r="O461">
            <v>250000</v>
          </cell>
          <cell r="P461">
            <v>2500</v>
          </cell>
          <cell r="Q461">
            <v>10000</v>
          </cell>
          <cell r="R461">
            <v>0</v>
          </cell>
          <cell r="S461">
            <v>0</v>
          </cell>
          <cell r="T461">
            <v>2500</v>
          </cell>
          <cell r="U461">
            <v>10000</v>
          </cell>
          <cell r="V461" t="str">
            <v>SDN KEBUN BUNGA 4</v>
          </cell>
          <cell r="W461" t="str">
            <v>XXX</v>
          </cell>
          <cell r="X461" t="str">
            <v>XXX</v>
          </cell>
          <cell r="Y461" t="str">
            <v>XXX</v>
          </cell>
          <cell r="Z461" t="str">
            <v>T - 21</v>
          </cell>
          <cell r="AA461" t="str">
            <v>8334768669130063</v>
          </cell>
          <cell r="AC461">
            <v>11500</v>
          </cell>
          <cell r="AD461">
            <v>-9000</v>
          </cell>
        </row>
        <row r="462">
          <cell r="A462" t="str">
            <v>199506142022212008</v>
          </cell>
          <cell r="B462" t="str">
            <v>XXX</v>
          </cell>
          <cell r="C462" t="str">
            <v>XXX</v>
          </cell>
          <cell r="D462" t="str">
            <v>XXX</v>
          </cell>
          <cell r="E462" t="str">
            <v>XXX</v>
          </cell>
          <cell r="F462" t="str">
            <v>XXX</v>
          </cell>
          <cell r="G462" t="str">
            <v>XXX</v>
          </cell>
          <cell r="H462" t="str">
            <v>XXX</v>
          </cell>
          <cell r="I462">
            <v>0</v>
          </cell>
          <cell r="J462">
            <v>0</v>
          </cell>
          <cell r="K462" t="str">
            <v>XXX</v>
          </cell>
          <cell r="M462">
            <v>250000</v>
          </cell>
          <cell r="N462">
            <v>250000</v>
          </cell>
          <cell r="O462">
            <v>250000</v>
          </cell>
          <cell r="P462">
            <v>2500</v>
          </cell>
          <cell r="Q462">
            <v>10000</v>
          </cell>
          <cell r="R462">
            <v>0</v>
          </cell>
          <cell r="S462">
            <v>0</v>
          </cell>
          <cell r="T462">
            <v>2500</v>
          </cell>
          <cell r="U462">
            <v>10000</v>
          </cell>
          <cell r="V462" t="str">
            <v>SDN KEBUN BUNGA 4</v>
          </cell>
          <cell r="W462" t="str">
            <v>XXX</v>
          </cell>
          <cell r="X462" t="str">
            <v>XXX</v>
          </cell>
          <cell r="Y462" t="str">
            <v>XXX</v>
          </cell>
          <cell r="Z462" t="str">
            <v>T - 21</v>
          </cell>
          <cell r="AA462" t="str">
            <v>0946773674130012</v>
          </cell>
          <cell r="AC462">
            <v>11500</v>
          </cell>
          <cell r="AD462">
            <v>-9000</v>
          </cell>
        </row>
        <row r="463">
          <cell r="A463" t="str">
            <v>199703072022212004</v>
          </cell>
          <cell r="B463" t="str">
            <v>XXX</v>
          </cell>
          <cell r="C463" t="str">
            <v>XXX</v>
          </cell>
          <cell r="D463" t="str">
            <v>XXX</v>
          </cell>
          <cell r="E463" t="str">
            <v>XXX</v>
          </cell>
          <cell r="F463" t="str">
            <v>XXX</v>
          </cell>
          <cell r="G463" t="str">
            <v>XXX</v>
          </cell>
          <cell r="H463" t="str">
            <v>XXX</v>
          </cell>
          <cell r="I463">
            <v>0</v>
          </cell>
          <cell r="J463">
            <v>0</v>
          </cell>
          <cell r="K463" t="str">
            <v>XXX</v>
          </cell>
          <cell r="M463">
            <v>250000</v>
          </cell>
          <cell r="N463">
            <v>250000</v>
          </cell>
          <cell r="O463">
            <v>250000</v>
          </cell>
          <cell r="P463">
            <v>2500</v>
          </cell>
          <cell r="Q463">
            <v>10000</v>
          </cell>
          <cell r="R463">
            <v>0</v>
          </cell>
          <cell r="S463">
            <v>0</v>
          </cell>
          <cell r="T463">
            <v>2500</v>
          </cell>
          <cell r="U463">
            <v>10000</v>
          </cell>
          <cell r="V463" t="str">
            <v>SDN KEBUN BUNGA 4</v>
          </cell>
          <cell r="W463" t="str">
            <v>XXX</v>
          </cell>
          <cell r="X463" t="str">
            <v>XXX</v>
          </cell>
          <cell r="Y463" t="str">
            <v>XXX</v>
          </cell>
          <cell r="Z463" t="str">
            <v>T - 21</v>
          </cell>
          <cell r="AA463" t="str">
            <v>1639775676230032</v>
          </cell>
          <cell r="AC463">
            <v>11500</v>
          </cell>
          <cell r="AD463">
            <v>-9000</v>
          </cell>
        </row>
        <row r="464">
          <cell r="A464" t="str">
            <v>199703272022212004</v>
          </cell>
          <cell r="B464" t="str">
            <v>XXX</v>
          </cell>
          <cell r="C464" t="str">
            <v>XXX</v>
          </cell>
          <cell r="D464" t="str">
            <v>XXX</v>
          </cell>
          <cell r="E464" t="str">
            <v>XXX</v>
          </cell>
          <cell r="F464" t="str">
            <v>XXX</v>
          </cell>
          <cell r="G464" t="str">
            <v>XXX</v>
          </cell>
          <cell r="H464" t="str">
            <v>XXX</v>
          </cell>
          <cell r="I464">
            <v>0</v>
          </cell>
          <cell r="J464">
            <v>0</v>
          </cell>
          <cell r="K464" t="str">
            <v>XXX</v>
          </cell>
          <cell r="M464">
            <v>250000</v>
          </cell>
          <cell r="N464">
            <v>250000</v>
          </cell>
          <cell r="O464">
            <v>250000</v>
          </cell>
          <cell r="P464">
            <v>2500</v>
          </cell>
          <cell r="Q464">
            <v>10000</v>
          </cell>
          <cell r="R464">
            <v>0</v>
          </cell>
          <cell r="S464">
            <v>0</v>
          </cell>
          <cell r="T464">
            <v>2500</v>
          </cell>
          <cell r="U464">
            <v>10000</v>
          </cell>
          <cell r="V464" t="str">
            <v>SDN KEBUN BUNGA 4</v>
          </cell>
          <cell r="W464" t="str">
            <v>XXX</v>
          </cell>
          <cell r="X464" t="str">
            <v>XXX</v>
          </cell>
          <cell r="Y464" t="str">
            <v>XXX</v>
          </cell>
          <cell r="Z464" t="str">
            <v>T - 21</v>
          </cell>
          <cell r="AA464" t="str">
            <v>4659775676230082</v>
          </cell>
          <cell r="AC464">
            <v>11500</v>
          </cell>
          <cell r="AD464">
            <v>-9000</v>
          </cell>
        </row>
        <row r="465">
          <cell r="A465" t="str">
            <v>197307172022211003</v>
          </cell>
          <cell r="B465" t="str">
            <v>XXX</v>
          </cell>
          <cell r="C465" t="str">
            <v>XXX</v>
          </cell>
          <cell r="D465" t="str">
            <v>XXX</v>
          </cell>
          <cell r="E465" t="str">
            <v>XXX</v>
          </cell>
          <cell r="F465" t="str">
            <v>XXX</v>
          </cell>
          <cell r="G465" t="str">
            <v>XXX</v>
          </cell>
          <cell r="H465" t="str">
            <v>XXX</v>
          </cell>
          <cell r="I465">
            <v>0</v>
          </cell>
          <cell r="J465">
            <v>0</v>
          </cell>
          <cell r="K465" t="str">
            <v>XXX</v>
          </cell>
          <cell r="M465">
            <v>250000</v>
          </cell>
          <cell r="N465">
            <v>250000</v>
          </cell>
          <cell r="O465">
            <v>250000</v>
          </cell>
          <cell r="P465">
            <v>2500</v>
          </cell>
          <cell r="Q465">
            <v>10000</v>
          </cell>
          <cell r="R465">
            <v>0</v>
          </cell>
          <cell r="S465">
            <v>0</v>
          </cell>
          <cell r="T465">
            <v>2500</v>
          </cell>
          <cell r="U465">
            <v>10000</v>
          </cell>
          <cell r="V465" t="str">
            <v>SDN KEBUN BUNGA 5</v>
          </cell>
          <cell r="W465" t="str">
            <v>XXX</v>
          </cell>
          <cell r="X465" t="str">
            <v>XXX</v>
          </cell>
          <cell r="Y465" t="str">
            <v>XXX</v>
          </cell>
          <cell r="Z465" t="str">
            <v>T - 22</v>
          </cell>
          <cell r="AA465" t="str">
            <v>5049751653200063</v>
          </cell>
          <cell r="AC465">
            <v>11500</v>
          </cell>
          <cell r="AD465">
            <v>-9000</v>
          </cell>
        </row>
        <row r="466">
          <cell r="A466" t="str">
            <v>199111222022212007</v>
          </cell>
          <cell r="B466" t="str">
            <v>XXX</v>
          </cell>
          <cell r="C466" t="str">
            <v>XXX</v>
          </cell>
          <cell r="D466" t="str">
            <v>XXX</v>
          </cell>
          <cell r="E466" t="str">
            <v>XXX</v>
          </cell>
          <cell r="F466" t="str">
            <v>XXX</v>
          </cell>
          <cell r="G466" t="str">
            <v>XXX</v>
          </cell>
          <cell r="H466" t="str">
            <v>XXX</v>
          </cell>
          <cell r="I466">
            <v>0</v>
          </cell>
          <cell r="J466">
            <v>0</v>
          </cell>
          <cell r="K466" t="str">
            <v>XXX</v>
          </cell>
          <cell r="L466">
            <v>2966500</v>
          </cell>
          <cell r="N466">
            <v>2966500</v>
          </cell>
          <cell r="O466">
            <v>2966500</v>
          </cell>
          <cell r="P466">
            <v>29665</v>
          </cell>
          <cell r="Q466">
            <v>118660</v>
          </cell>
          <cell r="R466">
            <v>0</v>
          </cell>
          <cell r="S466">
            <v>0</v>
          </cell>
          <cell r="T466">
            <v>29665</v>
          </cell>
          <cell r="U466">
            <v>118660</v>
          </cell>
          <cell r="V466" t="str">
            <v>SDN KEBUN BUNGA 5</v>
          </cell>
          <cell r="W466" t="str">
            <v>XXX</v>
          </cell>
          <cell r="X466" t="str">
            <v>XXX</v>
          </cell>
          <cell r="Y466" t="str">
            <v>XXX</v>
          </cell>
          <cell r="Z466" t="str">
            <v>T - 22</v>
          </cell>
          <cell r="AA466" t="str">
            <v>3454769670130133</v>
          </cell>
          <cell r="AC466">
            <v>33665</v>
          </cell>
          <cell r="AD466">
            <v>-4000</v>
          </cell>
        </row>
        <row r="467">
          <cell r="A467" t="str">
            <v>199209212022212006</v>
          </cell>
          <cell r="B467" t="str">
            <v>XXX</v>
          </cell>
          <cell r="C467" t="str">
            <v>XXX</v>
          </cell>
          <cell r="D467" t="str">
            <v>XXX</v>
          </cell>
          <cell r="E467" t="str">
            <v>XXX</v>
          </cell>
          <cell r="F467" t="str">
            <v>XXX</v>
          </cell>
          <cell r="G467" t="str">
            <v>XXX</v>
          </cell>
          <cell r="H467" t="str">
            <v>XXX</v>
          </cell>
          <cell r="I467">
            <v>0</v>
          </cell>
          <cell r="J467">
            <v>0</v>
          </cell>
          <cell r="K467" t="str">
            <v>XXX</v>
          </cell>
          <cell r="L467">
            <v>2966500</v>
          </cell>
          <cell r="N467">
            <v>2966500</v>
          </cell>
          <cell r="O467">
            <v>2966500</v>
          </cell>
          <cell r="P467">
            <v>29665</v>
          </cell>
          <cell r="Q467">
            <v>118660</v>
          </cell>
          <cell r="R467">
            <v>0</v>
          </cell>
          <cell r="S467">
            <v>0</v>
          </cell>
          <cell r="T467">
            <v>29665</v>
          </cell>
          <cell r="U467">
            <v>118660</v>
          </cell>
          <cell r="V467" t="str">
            <v>SDN KEBUN BUNGA 5</v>
          </cell>
          <cell r="W467" t="str">
            <v>XXX</v>
          </cell>
          <cell r="X467" t="str">
            <v>XXX</v>
          </cell>
          <cell r="Y467" t="str">
            <v>XXX</v>
          </cell>
          <cell r="Z467" t="str">
            <v>T - 22</v>
          </cell>
          <cell r="AC467">
            <v>33665</v>
          </cell>
          <cell r="AD467">
            <v>-4000</v>
          </cell>
        </row>
        <row r="468">
          <cell r="A468" t="str">
            <v>199505282022212005</v>
          </cell>
          <cell r="B468" t="str">
            <v>XXX</v>
          </cell>
          <cell r="C468" t="str">
            <v>XXX</v>
          </cell>
          <cell r="D468" t="str">
            <v>XXX</v>
          </cell>
          <cell r="E468" t="str">
            <v>XXX</v>
          </cell>
          <cell r="F468" t="str">
            <v>XXX</v>
          </cell>
          <cell r="G468" t="str">
            <v>XXX</v>
          </cell>
          <cell r="H468" t="str">
            <v>XXX</v>
          </cell>
          <cell r="I468">
            <v>0</v>
          </cell>
          <cell r="J468">
            <v>0</v>
          </cell>
          <cell r="K468" t="str">
            <v>XXX</v>
          </cell>
          <cell r="L468">
            <v>2966500</v>
          </cell>
          <cell r="N468">
            <v>2966500</v>
          </cell>
          <cell r="O468">
            <v>2966500</v>
          </cell>
          <cell r="P468">
            <v>29665</v>
          </cell>
          <cell r="Q468">
            <v>118660</v>
          </cell>
          <cell r="R468">
            <v>0</v>
          </cell>
          <cell r="S468">
            <v>0</v>
          </cell>
          <cell r="T468">
            <v>29665</v>
          </cell>
          <cell r="U468">
            <v>118660</v>
          </cell>
          <cell r="V468" t="str">
            <v>SDN KEBUN BUNGA 5</v>
          </cell>
          <cell r="W468" t="str">
            <v>XXX</v>
          </cell>
          <cell r="X468" t="str">
            <v>XXX</v>
          </cell>
          <cell r="Y468" t="str">
            <v>XXX</v>
          </cell>
          <cell r="Z468" t="str">
            <v>T - 22</v>
          </cell>
          <cell r="AC468">
            <v>33665</v>
          </cell>
          <cell r="AD468">
            <v>-4000</v>
          </cell>
        </row>
        <row r="469">
          <cell r="A469" t="str">
            <v>199704252022212004</v>
          </cell>
          <cell r="B469" t="str">
            <v>XXX</v>
          </cell>
          <cell r="C469" t="str">
            <v>XXX</v>
          </cell>
          <cell r="D469" t="str">
            <v>XXX</v>
          </cell>
          <cell r="E469" t="str">
            <v>XXX</v>
          </cell>
          <cell r="F469" t="str">
            <v>XXX</v>
          </cell>
          <cell r="G469" t="str">
            <v>XXX</v>
          </cell>
          <cell r="H469" t="str">
            <v>XXX</v>
          </cell>
          <cell r="I469">
            <v>0</v>
          </cell>
          <cell r="J469">
            <v>0</v>
          </cell>
          <cell r="K469" t="str">
            <v>XXX</v>
          </cell>
          <cell r="M469">
            <v>250000</v>
          </cell>
          <cell r="N469">
            <v>250000</v>
          </cell>
          <cell r="O469">
            <v>250000</v>
          </cell>
          <cell r="P469">
            <v>2500</v>
          </cell>
          <cell r="Q469">
            <v>10000</v>
          </cell>
          <cell r="R469">
            <v>0</v>
          </cell>
          <cell r="S469">
            <v>0</v>
          </cell>
          <cell r="T469">
            <v>2500</v>
          </cell>
          <cell r="U469">
            <v>10000</v>
          </cell>
          <cell r="V469" t="str">
            <v>SDN KEBUN BUNGA 5</v>
          </cell>
          <cell r="W469" t="str">
            <v>XXX</v>
          </cell>
          <cell r="X469" t="str">
            <v>XXX</v>
          </cell>
          <cell r="Y469" t="str">
            <v>XXX</v>
          </cell>
          <cell r="Z469" t="str">
            <v>T - 22</v>
          </cell>
          <cell r="AA469" t="str">
            <v>5757775676230052</v>
          </cell>
          <cell r="AC469">
            <v>11500</v>
          </cell>
          <cell r="AD469">
            <v>-9000</v>
          </cell>
        </row>
        <row r="470">
          <cell r="A470" t="str">
            <v>198908012022212011</v>
          </cell>
          <cell r="B470" t="str">
            <v>XXX</v>
          </cell>
          <cell r="C470" t="str">
            <v>XXX</v>
          </cell>
          <cell r="D470" t="str">
            <v>XXX</v>
          </cell>
          <cell r="E470" t="str">
            <v>XXX</v>
          </cell>
          <cell r="F470" t="str">
            <v>XXX</v>
          </cell>
          <cell r="G470" t="str">
            <v>XXX</v>
          </cell>
          <cell r="H470" t="str">
            <v>XXX</v>
          </cell>
          <cell r="I470">
            <v>0</v>
          </cell>
          <cell r="J470">
            <v>0</v>
          </cell>
          <cell r="K470" t="str">
            <v>XXX</v>
          </cell>
          <cell r="M470">
            <v>250000</v>
          </cell>
          <cell r="N470">
            <v>250000</v>
          </cell>
          <cell r="O470">
            <v>250000</v>
          </cell>
          <cell r="P470">
            <v>2500</v>
          </cell>
          <cell r="Q470">
            <v>10000</v>
          </cell>
          <cell r="R470">
            <v>0</v>
          </cell>
          <cell r="S470">
            <v>0</v>
          </cell>
          <cell r="T470">
            <v>2500</v>
          </cell>
          <cell r="U470">
            <v>10000</v>
          </cell>
          <cell r="V470" t="str">
            <v>SDN KEBUN BUNGA 6</v>
          </cell>
          <cell r="W470" t="str">
            <v>XXX</v>
          </cell>
          <cell r="X470" t="str">
            <v>XXX</v>
          </cell>
          <cell r="Y470" t="str">
            <v>XXX</v>
          </cell>
          <cell r="Z470" t="str">
            <v>T - 23</v>
          </cell>
          <cell r="AA470" t="str">
            <v>3133767668130133</v>
          </cell>
          <cell r="AC470">
            <v>11500</v>
          </cell>
          <cell r="AD470">
            <v>-9000</v>
          </cell>
        </row>
        <row r="471">
          <cell r="A471" t="str">
            <v>199502062022212005</v>
          </cell>
          <cell r="B471" t="str">
            <v>XXX</v>
          </cell>
          <cell r="C471" t="str">
            <v>XXX</v>
          </cell>
          <cell r="D471" t="str">
            <v>XXX</v>
          </cell>
          <cell r="E471" t="str">
            <v>XXX</v>
          </cell>
          <cell r="F471" t="str">
            <v>XXX</v>
          </cell>
          <cell r="G471" t="str">
            <v>XXX</v>
          </cell>
          <cell r="H471" t="str">
            <v>XXX</v>
          </cell>
          <cell r="I471">
            <v>0</v>
          </cell>
          <cell r="J471">
            <v>0</v>
          </cell>
          <cell r="K471" t="str">
            <v>XXX</v>
          </cell>
          <cell r="M471">
            <v>250000</v>
          </cell>
          <cell r="N471">
            <v>250000</v>
          </cell>
          <cell r="O471">
            <v>250000</v>
          </cell>
          <cell r="P471">
            <v>2500</v>
          </cell>
          <cell r="Q471">
            <v>10000</v>
          </cell>
          <cell r="R471">
            <v>0</v>
          </cell>
          <cell r="S471">
            <v>0</v>
          </cell>
          <cell r="T471">
            <v>2500</v>
          </cell>
          <cell r="U471">
            <v>10000</v>
          </cell>
          <cell r="V471" t="str">
            <v>SDN KEBUN BUNGA 6</v>
          </cell>
          <cell r="W471" t="str">
            <v>XXX</v>
          </cell>
          <cell r="X471" t="str">
            <v>XXX</v>
          </cell>
          <cell r="Y471" t="str">
            <v>XXX</v>
          </cell>
          <cell r="Z471" t="str">
            <v>T - 23</v>
          </cell>
          <cell r="AA471" t="str">
            <v>2538773674130012</v>
          </cell>
          <cell r="AC471">
            <v>11500</v>
          </cell>
          <cell r="AD471">
            <v>-9000</v>
          </cell>
        </row>
        <row r="472">
          <cell r="A472" t="str">
            <v>199606052022211001</v>
          </cell>
          <cell r="B472" t="str">
            <v>XXX</v>
          </cell>
          <cell r="C472" t="str">
            <v>XXX</v>
          </cell>
          <cell r="D472" t="str">
            <v>XXX</v>
          </cell>
          <cell r="E472" t="str">
            <v>XXX</v>
          </cell>
          <cell r="F472" t="str">
            <v>XXX</v>
          </cell>
          <cell r="G472" t="str">
            <v>XXX</v>
          </cell>
          <cell r="H472" t="str">
            <v>XXX</v>
          </cell>
          <cell r="I472">
            <v>0</v>
          </cell>
          <cell r="J472">
            <v>0</v>
          </cell>
          <cell r="K472" t="str">
            <v>XXX</v>
          </cell>
          <cell r="M472">
            <v>250000</v>
          </cell>
          <cell r="N472">
            <v>250000</v>
          </cell>
          <cell r="O472">
            <v>250000</v>
          </cell>
          <cell r="P472">
            <v>2500</v>
          </cell>
          <cell r="Q472">
            <v>10000</v>
          </cell>
          <cell r="R472">
            <v>0</v>
          </cell>
          <cell r="S472">
            <v>0</v>
          </cell>
          <cell r="T472">
            <v>2500</v>
          </cell>
          <cell r="U472">
            <v>10000</v>
          </cell>
          <cell r="V472" t="str">
            <v>SDN KEBUN BUNGA 6</v>
          </cell>
          <cell r="W472" t="str">
            <v>XXX</v>
          </cell>
          <cell r="X472" t="str">
            <v>XXX</v>
          </cell>
          <cell r="Y472" t="str">
            <v>XXX</v>
          </cell>
          <cell r="Z472" t="str">
            <v>T - 23</v>
          </cell>
          <cell r="AA472" t="str">
            <v>1937774675130122</v>
          </cell>
          <cell r="AC472">
            <v>11500</v>
          </cell>
          <cell r="AD472">
            <v>-9000</v>
          </cell>
        </row>
        <row r="473">
          <cell r="A473" t="str">
            <v>199707152022212001</v>
          </cell>
          <cell r="B473" t="str">
            <v>XXX</v>
          </cell>
          <cell r="C473" t="str">
            <v>XXX</v>
          </cell>
          <cell r="D473" t="str">
            <v>XXX</v>
          </cell>
          <cell r="E473" t="str">
            <v>XXX</v>
          </cell>
          <cell r="F473" t="str">
            <v>XXX</v>
          </cell>
          <cell r="G473" t="str">
            <v>XXX</v>
          </cell>
          <cell r="H473" t="str">
            <v>XXX</v>
          </cell>
          <cell r="I473">
            <v>0</v>
          </cell>
          <cell r="J473">
            <v>0</v>
          </cell>
          <cell r="K473" t="str">
            <v>XXX</v>
          </cell>
          <cell r="M473">
            <v>250000</v>
          </cell>
          <cell r="N473">
            <v>250000</v>
          </cell>
          <cell r="O473">
            <v>250000</v>
          </cell>
          <cell r="P473">
            <v>2500</v>
          </cell>
          <cell r="Q473">
            <v>10000</v>
          </cell>
          <cell r="R473">
            <v>0</v>
          </cell>
          <cell r="S473">
            <v>0</v>
          </cell>
          <cell r="T473">
            <v>2500</v>
          </cell>
          <cell r="U473">
            <v>10000</v>
          </cell>
          <cell r="V473" t="str">
            <v>SDN KEBUN BUNGA 6</v>
          </cell>
          <cell r="W473" t="str">
            <v>XXX</v>
          </cell>
          <cell r="X473" t="str">
            <v>XXX</v>
          </cell>
          <cell r="Y473" t="str">
            <v>XXX</v>
          </cell>
          <cell r="Z473" t="str">
            <v>T - 23</v>
          </cell>
          <cell r="AA473" t="str">
            <v>4047775676239953</v>
          </cell>
          <cell r="AC473">
            <v>11500</v>
          </cell>
          <cell r="AD473">
            <v>-9000</v>
          </cell>
        </row>
        <row r="474">
          <cell r="A474" t="str">
            <v>196609052022212001</v>
          </cell>
          <cell r="B474" t="str">
            <v>XXX</v>
          </cell>
          <cell r="C474" t="str">
            <v>XXX</v>
          </cell>
          <cell r="D474" t="str">
            <v>XXX</v>
          </cell>
          <cell r="E474" t="str">
            <v>XXX</v>
          </cell>
          <cell r="F474" t="str">
            <v>XXX</v>
          </cell>
          <cell r="G474" t="str">
            <v>XXX</v>
          </cell>
          <cell r="H474" t="str">
            <v>XXX</v>
          </cell>
          <cell r="I474">
            <v>0</v>
          </cell>
          <cell r="J474">
            <v>0</v>
          </cell>
          <cell r="K474" t="str">
            <v>XXX</v>
          </cell>
          <cell r="L474">
            <v>2966500</v>
          </cell>
          <cell r="N474">
            <v>2966500</v>
          </cell>
          <cell r="O474">
            <v>2966500</v>
          </cell>
          <cell r="P474">
            <v>29665</v>
          </cell>
          <cell r="Q474">
            <v>118660</v>
          </cell>
          <cell r="R474">
            <v>0</v>
          </cell>
          <cell r="S474">
            <v>0</v>
          </cell>
          <cell r="T474">
            <v>29665</v>
          </cell>
          <cell r="U474">
            <v>118660</v>
          </cell>
          <cell r="V474" t="str">
            <v>SDN KEBUN BUNGA 9</v>
          </cell>
          <cell r="W474" t="str">
            <v>XXX</v>
          </cell>
          <cell r="X474" t="str">
            <v>XXX</v>
          </cell>
          <cell r="Y474" t="str">
            <v>XXX</v>
          </cell>
          <cell r="Z474" t="str">
            <v>T - 25</v>
          </cell>
          <cell r="AA474" t="str">
            <v>8537744647300022</v>
          </cell>
          <cell r="AC474">
            <v>33665</v>
          </cell>
          <cell r="AD474">
            <v>-4000</v>
          </cell>
        </row>
        <row r="475">
          <cell r="A475" t="str">
            <v>197405082022211002</v>
          </cell>
          <cell r="B475" t="str">
            <v>XXX</v>
          </cell>
          <cell r="C475" t="str">
            <v>XXX</v>
          </cell>
          <cell r="D475" t="str">
            <v>XXX</v>
          </cell>
          <cell r="E475" t="str">
            <v>XXX</v>
          </cell>
          <cell r="F475" t="str">
            <v>XXX</v>
          </cell>
          <cell r="G475" t="str">
            <v>XXX</v>
          </cell>
          <cell r="H475" t="str">
            <v>XXX</v>
          </cell>
          <cell r="I475">
            <v>0</v>
          </cell>
          <cell r="J475">
            <v>0</v>
          </cell>
          <cell r="K475" t="str">
            <v>XXX</v>
          </cell>
          <cell r="L475">
            <v>2966500</v>
          </cell>
          <cell r="N475">
            <v>2966500</v>
          </cell>
          <cell r="O475">
            <v>2966500</v>
          </cell>
          <cell r="P475">
            <v>29665</v>
          </cell>
          <cell r="Q475">
            <v>118660</v>
          </cell>
          <cell r="R475">
            <v>0</v>
          </cell>
          <cell r="S475">
            <v>0</v>
          </cell>
          <cell r="T475">
            <v>29665</v>
          </cell>
          <cell r="U475">
            <v>118660</v>
          </cell>
          <cell r="V475" t="str">
            <v>SDN KEBUN BUNGA 9</v>
          </cell>
          <cell r="W475" t="str">
            <v>XXX</v>
          </cell>
          <cell r="X475" t="str">
            <v>XXX</v>
          </cell>
          <cell r="Y475" t="str">
            <v>XXX</v>
          </cell>
          <cell r="Z475" t="str">
            <v>T - 25</v>
          </cell>
          <cell r="AA475" t="str">
            <v>3840752655200002</v>
          </cell>
          <cell r="AC475">
            <v>33665</v>
          </cell>
          <cell r="AD475">
            <v>-4000</v>
          </cell>
        </row>
        <row r="476">
          <cell r="A476" t="str">
            <v>197905252022212007</v>
          </cell>
          <cell r="B476" t="str">
            <v>XXX</v>
          </cell>
          <cell r="C476" t="str">
            <v>XXX</v>
          </cell>
          <cell r="D476" t="str">
            <v>XXX</v>
          </cell>
          <cell r="E476" t="str">
            <v>XXX</v>
          </cell>
          <cell r="F476" t="str">
            <v>XXX</v>
          </cell>
          <cell r="G476" t="str">
            <v>XXX</v>
          </cell>
          <cell r="H476" t="str">
            <v>XXX</v>
          </cell>
          <cell r="I476">
            <v>0</v>
          </cell>
          <cell r="J476">
            <v>0</v>
          </cell>
          <cell r="K476" t="str">
            <v>XXX</v>
          </cell>
          <cell r="L476">
            <v>2966500</v>
          </cell>
          <cell r="N476">
            <v>2966500</v>
          </cell>
          <cell r="O476">
            <v>2966500</v>
          </cell>
          <cell r="P476">
            <v>29665</v>
          </cell>
          <cell r="Q476">
            <v>118660</v>
          </cell>
          <cell r="R476">
            <v>0</v>
          </cell>
          <cell r="S476">
            <v>0</v>
          </cell>
          <cell r="T476">
            <v>29665</v>
          </cell>
          <cell r="U476">
            <v>118660</v>
          </cell>
          <cell r="V476" t="str">
            <v>SDN KURIPAN 1</v>
          </cell>
          <cell r="W476" t="str">
            <v>XXX</v>
          </cell>
          <cell r="X476" t="str">
            <v>XXX</v>
          </cell>
          <cell r="Y476" t="str">
            <v>XXX</v>
          </cell>
          <cell r="Z476" t="str">
            <v>T - 26</v>
          </cell>
          <cell r="AA476" t="str">
            <v>0857757659300042</v>
          </cell>
          <cell r="AC476">
            <v>33665</v>
          </cell>
          <cell r="AD476">
            <v>-4000</v>
          </cell>
        </row>
        <row r="477">
          <cell r="A477" t="str">
            <v>199101102022212005</v>
          </cell>
          <cell r="B477" t="str">
            <v>XXX</v>
          </cell>
          <cell r="C477" t="str">
            <v>XXX</v>
          </cell>
          <cell r="D477" t="str">
            <v>XXX</v>
          </cell>
          <cell r="E477" t="str">
            <v>XXX</v>
          </cell>
          <cell r="F477" t="str">
            <v>XXX</v>
          </cell>
          <cell r="G477" t="str">
            <v>XXX</v>
          </cell>
          <cell r="H477" t="str">
            <v>XXX</v>
          </cell>
          <cell r="I477">
            <v>0</v>
          </cell>
          <cell r="J477">
            <v>0</v>
          </cell>
          <cell r="K477" t="str">
            <v>XXX</v>
          </cell>
          <cell r="M477">
            <v>250000</v>
          </cell>
          <cell r="N477">
            <v>250000</v>
          </cell>
          <cell r="O477">
            <v>250000</v>
          </cell>
          <cell r="P477">
            <v>2500</v>
          </cell>
          <cell r="Q477">
            <v>10000</v>
          </cell>
          <cell r="R477">
            <v>0</v>
          </cell>
          <cell r="S477">
            <v>0</v>
          </cell>
          <cell r="T477">
            <v>2500</v>
          </cell>
          <cell r="U477">
            <v>10000</v>
          </cell>
          <cell r="V477" t="str">
            <v>SDN KURIPAN 1</v>
          </cell>
          <cell r="W477" t="str">
            <v>XXX</v>
          </cell>
          <cell r="X477" t="str">
            <v>XXX</v>
          </cell>
          <cell r="Y477" t="str">
            <v>XXX</v>
          </cell>
          <cell r="Z477" t="str">
            <v>T - 26</v>
          </cell>
          <cell r="AA477" t="str">
            <v>1442769670130102</v>
          </cell>
          <cell r="AC477">
            <v>11500</v>
          </cell>
          <cell r="AD477">
            <v>-9000</v>
          </cell>
        </row>
        <row r="478">
          <cell r="A478" t="str">
            <v>199110272022212008</v>
          </cell>
          <cell r="B478" t="str">
            <v>XXX</v>
          </cell>
          <cell r="C478" t="str">
            <v>XXX</v>
          </cell>
          <cell r="D478" t="str">
            <v>XXX</v>
          </cell>
          <cell r="E478" t="str">
            <v>XXX</v>
          </cell>
          <cell r="F478" t="str">
            <v>XXX</v>
          </cell>
          <cell r="G478" t="str">
            <v>XXX</v>
          </cell>
          <cell r="H478" t="str">
            <v>XXX</v>
          </cell>
          <cell r="I478">
            <v>0</v>
          </cell>
          <cell r="J478">
            <v>0</v>
          </cell>
          <cell r="K478" t="str">
            <v>XXX</v>
          </cell>
          <cell r="M478">
            <v>250000</v>
          </cell>
          <cell r="N478">
            <v>250000</v>
          </cell>
          <cell r="O478">
            <v>250000</v>
          </cell>
          <cell r="P478">
            <v>2500</v>
          </cell>
          <cell r="Q478">
            <v>10000</v>
          </cell>
          <cell r="R478">
            <v>0</v>
          </cell>
          <cell r="S478">
            <v>0</v>
          </cell>
          <cell r="T478">
            <v>2500</v>
          </cell>
          <cell r="U478">
            <v>10000</v>
          </cell>
          <cell r="V478" t="str">
            <v>SDN KURIPAN 1</v>
          </cell>
          <cell r="W478" t="str">
            <v>XXX</v>
          </cell>
          <cell r="X478" t="str">
            <v>XXX</v>
          </cell>
          <cell r="Y478" t="str">
            <v>XXX</v>
          </cell>
          <cell r="Z478" t="str">
            <v>T - 26</v>
          </cell>
          <cell r="AA478" t="str">
            <v>8359769670130063</v>
          </cell>
          <cell r="AC478">
            <v>11500</v>
          </cell>
          <cell r="AD478">
            <v>-9000</v>
          </cell>
        </row>
        <row r="479">
          <cell r="A479" t="str">
            <v>199311242022212008</v>
          </cell>
          <cell r="B479" t="str">
            <v>XXX</v>
          </cell>
          <cell r="C479" t="str">
            <v>XXX</v>
          </cell>
          <cell r="D479" t="str">
            <v>XXX</v>
          </cell>
          <cell r="E479" t="str">
            <v>XXX</v>
          </cell>
          <cell r="F479" t="str">
            <v>XXX</v>
          </cell>
          <cell r="G479" t="str">
            <v>XXX</v>
          </cell>
          <cell r="H479" t="str">
            <v>XXX</v>
          </cell>
          <cell r="I479">
            <v>0</v>
          </cell>
          <cell r="J479">
            <v>0</v>
          </cell>
          <cell r="K479" t="str">
            <v>XXX</v>
          </cell>
          <cell r="M479">
            <v>250000</v>
          </cell>
          <cell r="N479">
            <v>250000</v>
          </cell>
          <cell r="O479">
            <v>250000</v>
          </cell>
          <cell r="P479">
            <v>2500</v>
          </cell>
          <cell r="Q479">
            <v>10000</v>
          </cell>
          <cell r="R479">
            <v>0</v>
          </cell>
          <cell r="S479">
            <v>0</v>
          </cell>
          <cell r="T479">
            <v>2500</v>
          </cell>
          <cell r="U479">
            <v>10000</v>
          </cell>
          <cell r="V479" t="str">
            <v>SDN KURIPAN 1</v>
          </cell>
          <cell r="W479" t="str">
            <v>XXX</v>
          </cell>
          <cell r="X479" t="str">
            <v>XXX</v>
          </cell>
          <cell r="Y479" t="str">
            <v>XXX</v>
          </cell>
          <cell r="Z479" t="str">
            <v>T - 26</v>
          </cell>
          <cell r="AA479" t="str">
            <v>5456771672130023</v>
          </cell>
          <cell r="AC479">
            <v>11500</v>
          </cell>
          <cell r="AD479">
            <v>-9000</v>
          </cell>
        </row>
        <row r="480">
          <cell r="A480" t="str">
            <v>199505172022211004</v>
          </cell>
          <cell r="B480" t="str">
            <v>XXX</v>
          </cell>
          <cell r="C480" t="str">
            <v>XXX</v>
          </cell>
          <cell r="D480" t="str">
            <v>XXX</v>
          </cell>
          <cell r="E480" t="str">
            <v>XXX</v>
          </cell>
          <cell r="F480" t="str">
            <v>XXX</v>
          </cell>
          <cell r="G480" t="str">
            <v>XXX</v>
          </cell>
          <cell r="H480" t="str">
            <v>XXX</v>
          </cell>
          <cell r="I480">
            <v>0</v>
          </cell>
          <cell r="J480">
            <v>0</v>
          </cell>
          <cell r="K480" t="str">
            <v>XXX</v>
          </cell>
          <cell r="M480">
            <v>250000</v>
          </cell>
          <cell r="N480">
            <v>250000</v>
          </cell>
          <cell r="O480">
            <v>250000</v>
          </cell>
          <cell r="P480">
            <v>2500</v>
          </cell>
          <cell r="Q480">
            <v>10000</v>
          </cell>
          <cell r="R480">
            <v>0</v>
          </cell>
          <cell r="S480">
            <v>0</v>
          </cell>
          <cell r="T480">
            <v>2500</v>
          </cell>
          <cell r="U480">
            <v>10000</v>
          </cell>
          <cell r="V480" t="str">
            <v>SDN KURIPAN 1</v>
          </cell>
          <cell r="W480" t="str">
            <v>XXX</v>
          </cell>
          <cell r="X480" t="str">
            <v>XXX</v>
          </cell>
          <cell r="Y480" t="str">
            <v>XXX</v>
          </cell>
          <cell r="Z480" t="str">
            <v>T - 26</v>
          </cell>
          <cell r="AA480" t="str">
            <v>8849773674130002</v>
          </cell>
          <cell r="AC480">
            <v>11500</v>
          </cell>
          <cell r="AD480">
            <v>-9000</v>
          </cell>
        </row>
        <row r="481">
          <cell r="A481" t="str">
            <v>198702042022212009</v>
          </cell>
          <cell r="B481" t="str">
            <v>XXX</v>
          </cell>
          <cell r="C481" t="str">
            <v>XXX</v>
          </cell>
          <cell r="D481" t="str">
            <v>XXX</v>
          </cell>
          <cell r="E481" t="str">
            <v>XXX</v>
          </cell>
          <cell r="F481" t="str">
            <v>XXX</v>
          </cell>
          <cell r="G481" t="str">
            <v>XXX</v>
          </cell>
          <cell r="H481" t="str">
            <v>XXX</v>
          </cell>
          <cell r="I481">
            <v>0</v>
          </cell>
          <cell r="J481">
            <v>0</v>
          </cell>
          <cell r="K481" t="str">
            <v>XXX</v>
          </cell>
          <cell r="M481">
            <v>250000</v>
          </cell>
          <cell r="N481">
            <v>250000</v>
          </cell>
          <cell r="O481">
            <v>250000</v>
          </cell>
          <cell r="P481">
            <v>2500</v>
          </cell>
          <cell r="Q481">
            <v>10000</v>
          </cell>
          <cell r="R481">
            <v>0</v>
          </cell>
          <cell r="S481">
            <v>0</v>
          </cell>
          <cell r="T481">
            <v>2500</v>
          </cell>
          <cell r="U481">
            <v>10000</v>
          </cell>
          <cell r="V481" t="str">
            <v>SDN KURIPAN 2</v>
          </cell>
          <cell r="W481" t="str">
            <v>XXX</v>
          </cell>
          <cell r="X481" t="str">
            <v>XXX</v>
          </cell>
          <cell r="Y481" t="str">
            <v>XXX</v>
          </cell>
          <cell r="Z481" t="str">
            <v>T - 27</v>
          </cell>
          <cell r="AA481" t="str">
            <v>9536765667130162</v>
          </cell>
          <cell r="AC481">
            <v>11500</v>
          </cell>
          <cell r="AD481">
            <v>-9000</v>
          </cell>
        </row>
        <row r="482">
          <cell r="A482" t="str">
            <v>199302252022212012</v>
          </cell>
          <cell r="B482" t="str">
            <v>XXX</v>
          </cell>
          <cell r="C482" t="str">
            <v>XXX</v>
          </cell>
          <cell r="D482" t="str">
            <v>XXX</v>
          </cell>
          <cell r="E482" t="str">
            <v>XXX</v>
          </cell>
          <cell r="F482" t="str">
            <v>XXX</v>
          </cell>
          <cell r="G482" t="str">
            <v>XXX</v>
          </cell>
          <cell r="H482" t="str">
            <v>XXX</v>
          </cell>
          <cell r="I482">
            <v>0</v>
          </cell>
          <cell r="J482">
            <v>0</v>
          </cell>
          <cell r="K482" t="str">
            <v>XXX</v>
          </cell>
          <cell r="M482">
            <v>250000</v>
          </cell>
          <cell r="N482">
            <v>250000</v>
          </cell>
          <cell r="O482">
            <v>250000</v>
          </cell>
          <cell r="P482">
            <v>2500</v>
          </cell>
          <cell r="Q482">
            <v>10000</v>
          </cell>
          <cell r="R482">
            <v>0</v>
          </cell>
          <cell r="S482">
            <v>0</v>
          </cell>
          <cell r="T482">
            <v>2500</v>
          </cell>
          <cell r="U482">
            <v>10000</v>
          </cell>
          <cell r="V482" t="str">
            <v>SDN KURIPAN 2</v>
          </cell>
          <cell r="W482" t="str">
            <v>XXX</v>
          </cell>
          <cell r="X482" t="str">
            <v>XXX</v>
          </cell>
          <cell r="Y482" t="str">
            <v>XXX</v>
          </cell>
          <cell r="Z482" t="str">
            <v>T - 27</v>
          </cell>
          <cell r="AA482" t="str">
            <v>8557771672230182</v>
          </cell>
          <cell r="AC482">
            <v>11500</v>
          </cell>
          <cell r="AD482">
            <v>-9000</v>
          </cell>
        </row>
        <row r="483">
          <cell r="A483" t="str">
            <v>199310062022212010</v>
          </cell>
          <cell r="B483" t="str">
            <v>XXX</v>
          </cell>
          <cell r="C483" t="str">
            <v>XXX</v>
          </cell>
          <cell r="D483" t="str">
            <v>XXX</v>
          </cell>
          <cell r="E483" t="str">
            <v>XXX</v>
          </cell>
          <cell r="F483" t="str">
            <v>XXX</v>
          </cell>
          <cell r="G483" t="str">
            <v>XXX</v>
          </cell>
          <cell r="H483" t="str">
            <v>XXX</v>
          </cell>
          <cell r="I483">
            <v>0</v>
          </cell>
          <cell r="J483">
            <v>0</v>
          </cell>
          <cell r="K483" t="str">
            <v>XXX</v>
          </cell>
          <cell r="L483">
            <v>2966500</v>
          </cell>
          <cell r="N483">
            <v>2966500</v>
          </cell>
          <cell r="O483">
            <v>2966500</v>
          </cell>
          <cell r="P483">
            <v>29665</v>
          </cell>
          <cell r="Q483">
            <v>118660</v>
          </cell>
          <cell r="R483">
            <v>0</v>
          </cell>
          <cell r="S483">
            <v>0</v>
          </cell>
          <cell r="T483">
            <v>29665</v>
          </cell>
          <cell r="U483">
            <v>118660</v>
          </cell>
          <cell r="V483" t="str">
            <v>SDN KURIPAN 2</v>
          </cell>
          <cell r="W483" t="str">
            <v>XXX</v>
          </cell>
          <cell r="X483" t="str">
            <v>XXX</v>
          </cell>
          <cell r="Y483" t="str">
            <v>XXX</v>
          </cell>
          <cell r="Z483" t="str">
            <v>T - 27</v>
          </cell>
          <cell r="AA483" t="str">
            <v>6338771672130053</v>
          </cell>
          <cell r="AC483">
            <v>33665</v>
          </cell>
          <cell r="AD483">
            <v>-4000</v>
          </cell>
        </row>
        <row r="484">
          <cell r="A484" t="str">
            <v>199407212022212004</v>
          </cell>
          <cell r="B484" t="str">
            <v>XXX</v>
          </cell>
          <cell r="C484" t="str">
            <v>XXX</v>
          </cell>
          <cell r="D484" t="str">
            <v>XXX</v>
          </cell>
          <cell r="E484" t="str">
            <v>XXX</v>
          </cell>
          <cell r="F484" t="str">
            <v>XXX</v>
          </cell>
          <cell r="G484" t="str">
            <v>XXX</v>
          </cell>
          <cell r="H484" t="str">
            <v>XXX</v>
          </cell>
          <cell r="I484">
            <v>0</v>
          </cell>
          <cell r="J484">
            <v>0</v>
          </cell>
          <cell r="K484" t="str">
            <v>XXX</v>
          </cell>
          <cell r="M484">
            <v>250000</v>
          </cell>
          <cell r="N484">
            <v>250000</v>
          </cell>
          <cell r="O484">
            <v>250000</v>
          </cell>
          <cell r="P484">
            <v>2500</v>
          </cell>
          <cell r="Q484">
            <v>10000</v>
          </cell>
          <cell r="R484">
            <v>0</v>
          </cell>
          <cell r="S484">
            <v>0</v>
          </cell>
          <cell r="T484">
            <v>2500</v>
          </cell>
          <cell r="U484">
            <v>10000</v>
          </cell>
          <cell r="V484" t="str">
            <v>SDN KURIPAN 2</v>
          </cell>
          <cell r="W484" t="str">
            <v>XXX</v>
          </cell>
          <cell r="X484" t="str">
            <v>XXX</v>
          </cell>
          <cell r="Y484" t="str">
            <v>XXX</v>
          </cell>
          <cell r="Z484" t="str">
            <v>T - 27</v>
          </cell>
          <cell r="AA484" t="str">
            <v>2053772673230173</v>
          </cell>
          <cell r="AC484">
            <v>11500</v>
          </cell>
          <cell r="AD484">
            <v>-9000</v>
          </cell>
        </row>
        <row r="485">
          <cell r="A485" t="str">
            <v>199411232022212003</v>
          </cell>
          <cell r="B485" t="str">
            <v>XXX</v>
          </cell>
          <cell r="C485" t="str">
            <v>XXX</v>
          </cell>
          <cell r="D485" t="str">
            <v>XXX</v>
          </cell>
          <cell r="E485" t="str">
            <v>XXX</v>
          </cell>
          <cell r="F485" t="str">
            <v>XXX</v>
          </cell>
          <cell r="G485" t="str">
            <v>XXX</v>
          </cell>
          <cell r="H485" t="str">
            <v>XXX</v>
          </cell>
          <cell r="I485">
            <v>0</v>
          </cell>
          <cell r="J485">
            <v>0</v>
          </cell>
          <cell r="K485" t="str">
            <v>XXX</v>
          </cell>
          <cell r="M485">
            <v>250000</v>
          </cell>
          <cell r="N485">
            <v>250000</v>
          </cell>
          <cell r="O485">
            <v>250000</v>
          </cell>
          <cell r="P485">
            <v>2500</v>
          </cell>
          <cell r="Q485">
            <v>10000</v>
          </cell>
          <cell r="R485">
            <v>0</v>
          </cell>
          <cell r="S485">
            <v>0</v>
          </cell>
          <cell r="T485">
            <v>2500</v>
          </cell>
          <cell r="U485">
            <v>10000</v>
          </cell>
          <cell r="V485" t="str">
            <v>SDN KURIPAN 2</v>
          </cell>
          <cell r="W485" t="str">
            <v>XXX</v>
          </cell>
          <cell r="X485" t="str">
            <v>XXX</v>
          </cell>
          <cell r="Y485" t="str">
            <v>XXX</v>
          </cell>
          <cell r="Z485" t="str">
            <v>T - 27</v>
          </cell>
          <cell r="AA485" t="str">
            <v>7455772673230163</v>
          </cell>
          <cell r="AC485">
            <v>11500</v>
          </cell>
          <cell r="AD485">
            <v>-9000</v>
          </cell>
        </row>
        <row r="486">
          <cell r="A486" t="str">
            <v>196905222022212001</v>
          </cell>
          <cell r="B486" t="str">
            <v>XXX</v>
          </cell>
          <cell r="C486" t="str">
            <v>XXX</v>
          </cell>
          <cell r="D486" t="str">
            <v>XXX</v>
          </cell>
          <cell r="E486" t="str">
            <v>XXX</v>
          </cell>
          <cell r="F486" t="str">
            <v>XXX</v>
          </cell>
          <cell r="G486" t="str">
            <v>XXX</v>
          </cell>
          <cell r="H486" t="str">
            <v>XXX</v>
          </cell>
          <cell r="I486">
            <v>0</v>
          </cell>
          <cell r="J486">
            <v>0</v>
          </cell>
          <cell r="K486" t="str">
            <v>XXX</v>
          </cell>
          <cell r="L486">
            <v>2966500</v>
          </cell>
          <cell r="N486">
            <v>2966500</v>
          </cell>
          <cell r="O486">
            <v>2966500</v>
          </cell>
          <cell r="P486">
            <v>29665</v>
          </cell>
          <cell r="Q486">
            <v>118660</v>
          </cell>
          <cell r="R486">
            <v>0</v>
          </cell>
          <cell r="S486">
            <v>0</v>
          </cell>
          <cell r="T486">
            <v>29665</v>
          </cell>
          <cell r="U486">
            <v>118660</v>
          </cell>
          <cell r="V486" t="str">
            <v>SDN PEKAPURAN RAYA 1</v>
          </cell>
          <cell r="W486" t="str">
            <v>XXX</v>
          </cell>
          <cell r="X486" t="str">
            <v>XXX</v>
          </cell>
          <cell r="Y486" t="str">
            <v>XXX</v>
          </cell>
          <cell r="Z486" t="str">
            <v>T - 29</v>
          </cell>
          <cell r="AA486" t="str">
            <v>2854747650300012</v>
          </cell>
          <cell r="AC486">
            <v>33665</v>
          </cell>
          <cell r="AD486">
            <v>-4000</v>
          </cell>
        </row>
        <row r="487">
          <cell r="A487" t="str">
            <v>199401092022212007</v>
          </cell>
          <cell r="B487" t="str">
            <v>XXX</v>
          </cell>
          <cell r="C487" t="str">
            <v>XXX</v>
          </cell>
          <cell r="D487" t="str">
            <v>XXX</v>
          </cell>
          <cell r="E487" t="str">
            <v>XXX</v>
          </cell>
          <cell r="F487" t="str">
            <v>XXX</v>
          </cell>
          <cell r="G487" t="str">
            <v>XXX</v>
          </cell>
          <cell r="H487" t="str">
            <v>XXX</v>
          </cell>
          <cell r="I487">
            <v>0</v>
          </cell>
          <cell r="J487">
            <v>0</v>
          </cell>
          <cell r="K487" t="str">
            <v>XXX</v>
          </cell>
          <cell r="M487">
            <v>250000</v>
          </cell>
          <cell r="N487">
            <v>250000</v>
          </cell>
          <cell r="O487">
            <v>250000</v>
          </cell>
          <cell r="P487">
            <v>2500</v>
          </cell>
          <cell r="Q487">
            <v>10000</v>
          </cell>
          <cell r="R487">
            <v>0</v>
          </cell>
          <cell r="S487">
            <v>0</v>
          </cell>
          <cell r="T487">
            <v>2500</v>
          </cell>
          <cell r="U487">
            <v>10000</v>
          </cell>
          <cell r="V487" t="str">
            <v>SDN PEKAPURAN RAYA 1</v>
          </cell>
          <cell r="W487" t="str">
            <v>XXX</v>
          </cell>
          <cell r="X487" t="str">
            <v>XXX</v>
          </cell>
          <cell r="Y487" t="str">
            <v>XXX</v>
          </cell>
          <cell r="Z487" t="str">
            <v>T - 29</v>
          </cell>
          <cell r="AA487" t="str">
            <v>2441772673130022</v>
          </cell>
          <cell r="AC487">
            <v>11500</v>
          </cell>
          <cell r="AD487">
            <v>-9000</v>
          </cell>
        </row>
        <row r="488">
          <cell r="A488" t="str">
            <v>199605292022212003</v>
          </cell>
          <cell r="B488" t="str">
            <v>XXX</v>
          </cell>
          <cell r="C488" t="str">
            <v>XXX</v>
          </cell>
          <cell r="D488" t="str">
            <v>XXX</v>
          </cell>
          <cell r="E488" t="str">
            <v>XXX</v>
          </cell>
          <cell r="F488" t="str">
            <v>XXX</v>
          </cell>
          <cell r="G488" t="str">
            <v>XXX</v>
          </cell>
          <cell r="H488" t="str">
            <v>XXX</v>
          </cell>
          <cell r="I488">
            <v>0</v>
          </cell>
          <cell r="J488">
            <v>0</v>
          </cell>
          <cell r="K488" t="str">
            <v>XXX</v>
          </cell>
          <cell r="L488">
            <v>2966500</v>
          </cell>
          <cell r="N488">
            <v>2966500</v>
          </cell>
          <cell r="O488">
            <v>2966500</v>
          </cell>
          <cell r="P488">
            <v>29665</v>
          </cell>
          <cell r="Q488">
            <v>118660</v>
          </cell>
          <cell r="R488">
            <v>0</v>
          </cell>
          <cell r="S488">
            <v>0</v>
          </cell>
          <cell r="T488">
            <v>29665</v>
          </cell>
          <cell r="U488">
            <v>118660</v>
          </cell>
          <cell r="V488" t="str">
            <v>SDN PEKAPURAN RAYA 2</v>
          </cell>
          <cell r="W488" t="str">
            <v>XXX</v>
          </cell>
          <cell r="X488" t="str">
            <v>XXX</v>
          </cell>
          <cell r="Y488" t="str">
            <v>XXX</v>
          </cell>
          <cell r="Z488" t="str">
            <v>T - 30</v>
          </cell>
          <cell r="AA488" t="str">
            <v>1861774675130022</v>
          </cell>
          <cell r="AC488">
            <v>33665</v>
          </cell>
          <cell r="AD488">
            <v>-4000</v>
          </cell>
        </row>
        <row r="489">
          <cell r="A489" t="str">
            <v>197009262022212003</v>
          </cell>
          <cell r="B489" t="str">
            <v>XXX</v>
          </cell>
          <cell r="C489" t="str">
            <v>XXX</v>
          </cell>
          <cell r="D489" t="str">
            <v>XXX</v>
          </cell>
          <cell r="E489" t="str">
            <v>XXX</v>
          </cell>
          <cell r="F489" t="str">
            <v>XXX</v>
          </cell>
          <cell r="G489" t="str">
            <v>XXX</v>
          </cell>
          <cell r="H489" t="str">
            <v>XXX</v>
          </cell>
          <cell r="I489">
            <v>0</v>
          </cell>
          <cell r="J489">
            <v>0</v>
          </cell>
          <cell r="K489" t="str">
            <v>XXX</v>
          </cell>
          <cell r="L489">
            <v>2966500</v>
          </cell>
          <cell r="N489">
            <v>2966500</v>
          </cell>
          <cell r="O489">
            <v>2966500</v>
          </cell>
          <cell r="P489">
            <v>29665</v>
          </cell>
          <cell r="Q489">
            <v>118660</v>
          </cell>
          <cell r="R489">
            <v>0</v>
          </cell>
          <cell r="S489">
            <v>0</v>
          </cell>
          <cell r="T489">
            <v>29665</v>
          </cell>
          <cell r="U489">
            <v>118660</v>
          </cell>
          <cell r="V489" t="str">
            <v>SDN PEKAPURAN RAYA 3</v>
          </cell>
          <cell r="W489" t="str">
            <v>XXX</v>
          </cell>
          <cell r="X489" t="str">
            <v>XXX</v>
          </cell>
          <cell r="Y489" t="str">
            <v>XXX</v>
          </cell>
          <cell r="Z489" t="str">
            <v>T - 31</v>
          </cell>
          <cell r="AA489" t="str">
            <v>2258748651300003</v>
          </cell>
          <cell r="AC489">
            <v>33665</v>
          </cell>
          <cell r="AD489">
            <v>-4000</v>
          </cell>
        </row>
        <row r="490">
          <cell r="A490" t="str">
            <v>197103072022212005</v>
          </cell>
          <cell r="B490" t="str">
            <v>XXX</v>
          </cell>
          <cell r="C490" t="str">
            <v>XXX</v>
          </cell>
          <cell r="D490" t="str">
            <v>XXX</v>
          </cell>
          <cell r="E490" t="str">
            <v>XXX</v>
          </cell>
          <cell r="F490" t="str">
            <v>XXX</v>
          </cell>
          <cell r="G490" t="str">
            <v>XXX</v>
          </cell>
          <cell r="H490" t="str">
            <v>XXX</v>
          </cell>
          <cell r="I490">
            <v>0</v>
          </cell>
          <cell r="J490">
            <v>0</v>
          </cell>
          <cell r="K490" t="str">
            <v>XXX</v>
          </cell>
          <cell r="L490">
            <v>2966500</v>
          </cell>
          <cell r="N490">
            <v>2966500</v>
          </cell>
          <cell r="O490">
            <v>2966500</v>
          </cell>
          <cell r="P490">
            <v>29665</v>
          </cell>
          <cell r="Q490">
            <v>118660</v>
          </cell>
          <cell r="R490">
            <v>0</v>
          </cell>
          <cell r="S490">
            <v>0</v>
          </cell>
          <cell r="T490">
            <v>29665</v>
          </cell>
          <cell r="U490">
            <v>118660</v>
          </cell>
          <cell r="V490" t="str">
            <v>SDN PEKAPURAN RAYA 3</v>
          </cell>
          <cell r="W490" t="str">
            <v>XXX</v>
          </cell>
          <cell r="X490" t="str">
            <v>XXX</v>
          </cell>
          <cell r="Y490" t="str">
            <v>XXX</v>
          </cell>
          <cell r="Z490" t="str">
            <v>T - 31</v>
          </cell>
          <cell r="AA490" t="str">
            <v>6639749652300002</v>
          </cell>
          <cell r="AC490">
            <v>33665</v>
          </cell>
          <cell r="AD490">
            <v>-4000</v>
          </cell>
        </row>
        <row r="491">
          <cell r="A491" t="str">
            <v>197507082022211002</v>
          </cell>
          <cell r="B491" t="str">
            <v>XXX</v>
          </cell>
          <cell r="C491" t="str">
            <v>XXX</v>
          </cell>
          <cell r="D491" t="str">
            <v>XXX</v>
          </cell>
          <cell r="E491" t="str">
            <v>XXX</v>
          </cell>
          <cell r="F491" t="str">
            <v>XXX</v>
          </cell>
          <cell r="G491" t="str">
            <v>XXX</v>
          </cell>
          <cell r="H491" t="str">
            <v>XXX</v>
          </cell>
          <cell r="I491">
            <v>0</v>
          </cell>
          <cell r="J491">
            <v>0</v>
          </cell>
          <cell r="K491" t="str">
            <v>XXX</v>
          </cell>
          <cell r="L491">
            <v>2966500</v>
          </cell>
          <cell r="N491">
            <v>2966500</v>
          </cell>
          <cell r="O491">
            <v>2966500</v>
          </cell>
          <cell r="P491">
            <v>29665</v>
          </cell>
          <cell r="Q491">
            <v>118660</v>
          </cell>
          <cell r="R491">
            <v>0</v>
          </cell>
          <cell r="S491">
            <v>0</v>
          </cell>
          <cell r="T491">
            <v>29665</v>
          </cell>
          <cell r="U491">
            <v>118660</v>
          </cell>
          <cell r="V491" t="str">
            <v>SDN PEKAPURAN RAYA 3</v>
          </cell>
          <cell r="W491" t="str">
            <v>XXX</v>
          </cell>
          <cell r="X491" t="str">
            <v>XXX</v>
          </cell>
          <cell r="Y491" t="str">
            <v>XXX</v>
          </cell>
          <cell r="Z491" t="str">
            <v>T - 31</v>
          </cell>
          <cell r="AA491" t="str">
            <v>1040753655200023</v>
          </cell>
          <cell r="AC491">
            <v>33665</v>
          </cell>
          <cell r="AD491">
            <v>-4000</v>
          </cell>
        </row>
        <row r="492">
          <cell r="A492" t="str">
            <v>198009022022212006</v>
          </cell>
          <cell r="B492" t="str">
            <v>XXX</v>
          </cell>
          <cell r="C492" t="str">
            <v>XXX</v>
          </cell>
          <cell r="D492" t="str">
            <v>XXX</v>
          </cell>
          <cell r="E492" t="str">
            <v>XXX</v>
          </cell>
          <cell r="F492" t="str">
            <v>XXX</v>
          </cell>
          <cell r="G492" t="str">
            <v>XXX</v>
          </cell>
          <cell r="H492" t="str">
            <v>XXX</v>
          </cell>
          <cell r="I492">
            <v>0</v>
          </cell>
          <cell r="J492">
            <v>0</v>
          </cell>
          <cell r="K492" t="str">
            <v>XXX</v>
          </cell>
          <cell r="L492">
            <v>2966500</v>
          </cell>
          <cell r="N492">
            <v>2966500</v>
          </cell>
          <cell r="O492">
            <v>2966500</v>
          </cell>
          <cell r="P492">
            <v>29665</v>
          </cell>
          <cell r="Q492">
            <v>118660</v>
          </cell>
          <cell r="R492">
            <v>0</v>
          </cell>
          <cell r="S492">
            <v>0</v>
          </cell>
          <cell r="T492">
            <v>29665</v>
          </cell>
          <cell r="U492">
            <v>118660</v>
          </cell>
          <cell r="V492" t="str">
            <v>SDN PEKAPURAN RAYA 3</v>
          </cell>
          <cell r="W492" t="str">
            <v>XXX</v>
          </cell>
          <cell r="X492" t="str">
            <v>XXX</v>
          </cell>
          <cell r="Y492" t="str">
            <v>XXX</v>
          </cell>
          <cell r="Z492" t="str">
            <v>T - 31</v>
          </cell>
          <cell r="AA492" t="str">
            <v>6234758659300013</v>
          </cell>
          <cell r="AC492">
            <v>33665</v>
          </cell>
          <cell r="AD492">
            <v>-4000</v>
          </cell>
        </row>
        <row r="493">
          <cell r="A493" t="str">
            <v>198104042022212008</v>
          </cell>
          <cell r="B493" t="str">
            <v>XXX</v>
          </cell>
          <cell r="C493" t="str">
            <v>XXX</v>
          </cell>
          <cell r="D493" t="str">
            <v>XXX</v>
          </cell>
          <cell r="E493" t="str">
            <v>XXX</v>
          </cell>
          <cell r="F493" t="str">
            <v>XXX</v>
          </cell>
          <cell r="G493" t="str">
            <v>XXX</v>
          </cell>
          <cell r="H493" t="str">
            <v>XXX</v>
          </cell>
          <cell r="I493">
            <v>0</v>
          </cell>
          <cell r="J493">
            <v>0</v>
          </cell>
          <cell r="K493" t="str">
            <v>XXX</v>
          </cell>
          <cell r="L493">
            <v>2966500</v>
          </cell>
          <cell r="N493">
            <v>2966500</v>
          </cell>
          <cell r="O493">
            <v>2966500</v>
          </cell>
          <cell r="P493">
            <v>29665</v>
          </cell>
          <cell r="Q493">
            <v>118660</v>
          </cell>
          <cell r="R493">
            <v>0</v>
          </cell>
          <cell r="S493">
            <v>0</v>
          </cell>
          <cell r="T493">
            <v>29665</v>
          </cell>
          <cell r="U493">
            <v>118660</v>
          </cell>
          <cell r="V493" t="str">
            <v>SDN PEKAPURAN RAYA 3</v>
          </cell>
          <cell r="W493" t="str">
            <v>XXX</v>
          </cell>
          <cell r="X493" t="str">
            <v>XXX</v>
          </cell>
          <cell r="Y493" t="str">
            <v>XXX</v>
          </cell>
          <cell r="Z493" t="str">
            <v>T - 31</v>
          </cell>
          <cell r="AA493" t="str">
            <v>6736759662300012</v>
          </cell>
          <cell r="AC493">
            <v>33665</v>
          </cell>
          <cell r="AD493">
            <v>-4000</v>
          </cell>
        </row>
        <row r="494">
          <cell r="A494" t="str">
            <v>198305042022212014</v>
          </cell>
          <cell r="B494" t="str">
            <v>XXX</v>
          </cell>
          <cell r="C494" t="str">
            <v>XXX</v>
          </cell>
          <cell r="D494" t="str">
            <v>XXX</v>
          </cell>
          <cell r="E494" t="str">
            <v>XXX</v>
          </cell>
          <cell r="F494" t="str">
            <v>XXX</v>
          </cell>
          <cell r="G494" t="str">
            <v>XXX</v>
          </cell>
          <cell r="H494" t="str">
            <v>XXX</v>
          </cell>
          <cell r="I494">
            <v>0</v>
          </cell>
          <cell r="J494">
            <v>0</v>
          </cell>
          <cell r="K494" t="str">
            <v>XXX</v>
          </cell>
          <cell r="M494">
            <v>250000</v>
          </cell>
          <cell r="N494">
            <v>250000</v>
          </cell>
          <cell r="O494">
            <v>250000</v>
          </cell>
          <cell r="P494">
            <v>2500</v>
          </cell>
          <cell r="Q494">
            <v>10000</v>
          </cell>
          <cell r="R494">
            <v>0</v>
          </cell>
          <cell r="S494">
            <v>0</v>
          </cell>
          <cell r="T494">
            <v>2500</v>
          </cell>
          <cell r="U494">
            <v>10000</v>
          </cell>
          <cell r="V494" t="str">
            <v>SDN PEKAPURAN RAYA 3</v>
          </cell>
          <cell r="W494" t="str">
            <v>XXX</v>
          </cell>
          <cell r="X494" t="str">
            <v>XXX</v>
          </cell>
          <cell r="Y494" t="str">
            <v>XXX</v>
          </cell>
          <cell r="Z494" t="str">
            <v>T - 31</v>
          </cell>
          <cell r="AA494" t="str">
            <v>3836761662300022</v>
          </cell>
          <cell r="AC494">
            <v>11500</v>
          </cell>
          <cell r="AD494">
            <v>-9000</v>
          </cell>
        </row>
        <row r="495">
          <cell r="A495" t="str">
            <v>198307052022211009</v>
          </cell>
          <cell r="B495" t="str">
            <v>XXX</v>
          </cell>
          <cell r="C495" t="str">
            <v>XXX</v>
          </cell>
          <cell r="D495" t="str">
            <v>XXX</v>
          </cell>
          <cell r="E495" t="str">
            <v>XXX</v>
          </cell>
          <cell r="F495" t="str">
            <v>XXX</v>
          </cell>
          <cell r="G495" t="str">
            <v>XXX</v>
          </cell>
          <cell r="H495" t="str">
            <v>XXX</v>
          </cell>
          <cell r="I495">
            <v>0</v>
          </cell>
          <cell r="J495">
            <v>0</v>
          </cell>
          <cell r="K495" t="str">
            <v>XXX</v>
          </cell>
          <cell r="M495">
            <v>250000</v>
          </cell>
          <cell r="N495">
            <v>250000</v>
          </cell>
          <cell r="O495">
            <v>250000</v>
          </cell>
          <cell r="P495">
            <v>2500</v>
          </cell>
          <cell r="Q495">
            <v>10000</v>
          </cell>
          <cell r="R495">
            <v>0</v>
          </cell>
          <cell r="S495">
            <v>0</v>
          </cell>
          <cell r="T495">
            <v>2500</v>
          </cell>
          <cell r="U495">
            <v>10000</v>
          </cell>
          <cell r="V495" t="str">
            <v>SDN PEKAPURAN RAYA 3</v>
          </cell>
          <cell r="W495" t="str">
            <v>XXX</v>
          </cell>
          <cell r="X495" t="str">
            <v>XXX</v>
          </cell>
          <cell r="Y495" t="str">
            <v>XXX</v>
          </cell>
          <cell r="Z495" t="str">
            <v>T - 31</v>
          </cell>
          <cell r="AA495" t="str">
            <v>9037761663200033</v>
          </cell>
          <cell r="AC495">
            <v>11500</v>
          </cell>
          <cell r="AD495">
            <v>-9000</v>
          </cell>
        </row>
        <row r="496">
          <cell r="A496" t="str">
            <v>198508082022212027</v>
          </cell>
          <cell r="B496" t="str">
            <v>XXX</v>
          </cell>
          <cell r="C496" t="str">
            <v>XXX</v>
          </cell>
          <cell r="D496" t="str">
            <v>XXX</v>
          </cell>
          <cell r="E496" t="str">
            <v>XXX</v>
          </cell>
          <cell r="F496" t="str">
            <v>XXX</v>
          </cell>
          <cell r="G496" t="str">
            <v>XXX</v>
          </cell>
          <cell r="H496" t="str">
            <v>XXX</v>
          </cell>
          <cell r="I496">
            <v>0</v>
          </cell>
          <cell r="J496">
            <v>0</v>
          </cell>
          <cell r="K496" t="str">
            <v>XXX</v>
          </cell>
          <cell r="M496">
            <v>250000</v>
          </cell>
          <cell r="N496">
            <v>250000</v>
          </cell>
          <cell r="O496">
            <v>250000</v>
          </cell>
          <cell r="P496">
            <v>2500</v>
          </cell>
          <cell r="Q496">
            <v>10000</v>
          </cell>
          <cell r="R496">
            <v>0</v>
          </cell>
          <cell r="S496">
            <v>0</v>
          </cell>
          <cell r="T496">
            <v>2500</v>
          </cell>
          <cell r="U496">
            <v>10000</v>
          </cell>
          <cell r="V496" t="str">
            <v>SDN PEKAPURAN RAYA 3</v>
          </cell>
          <cell r="W496" t="str">
            <v>XXX</v>
          </cell>
          <cell r="X496" t="str">
            <v>XXX</v>
          </cell>
          <cell r="Y496" t="str">
            <v>XXX</v>
          </cell>
          <cell r="Z496" t="str">
            <v>T - 31</v>
          </cell>
          <cell r="AA496" t="str">
            <v>0140763664130213</v>
          </cell>
          <cell r="AC496">
            <v>11500</v>
          </cell>
          <cell r="AD496">
            <v>-9000</v>
          </cell>
        </row>
        <row r="497">
          <cell r="A497" t="str">
            <v>198603152022212041</v>
          </cell>
          <cell r="B497" t="str">
            <v>XXX</v>
          </cell>
          <cell r="C497" t="str">
            <v>XXX</v>
          </cell>
          <cell r="D497" t="str">
            <v>XXX</v>
          </cell>
          <cell r="E497" t="str">
            <v>XXX</v>
          </cell>
          <cell r="F497" t="str">
            <v>XXX</v>
          </cell>
          <cell r="G497" t="str">
            <v>XXX</v>
          </cell>
          <cell r="H497" t="str">
            <v>XXX</v>
          </cell>
          <cell r="I497">
            <v>0</v>
          </cell>
          <cell r="J497">
            <v>0</v>
          </cell>
          <cell r="K497" t="str">
            <v>XXX</v>
          </cell>
          <cell r="M497">
            <v>250000</v>
          </cell>
          <cell r="N497">
            <v>250000</v>
          </cell>
          <cell r="O497">
            <v>250000</v>
          </cell>
          <cell r="P497">
            <v>2500</v>
          </cell>
          <cell r="Q497">
            <v>10000</v>
          </cell>
          <cell r="R497">
            <v>0</v>
          </cell>
          <cell r="S497">
            <v>0</v>
          </cell>
          <cell r="T497">
            <v>2500</v>
          </cell>
          <cell r="U497">
            <v>10000</v>
          </cell>
          <cell r="V497" t="str">
            <v>SDN PEKAPURAN RAYA 3</v>
          </cell>
          <cell r="W497" t="str">
            <v>XXX</v>
          </cell>
          <cell r="X497" t="str">
            <v>XXX</v>
          </cell>
          <cell r="Y497" t="str">
            <v>XXX</v>
          </cell>
          <cell r="Z497" t="str">
            <v>T - 31</v>
          </cell>
          <cell r="AA497" t="str">
            <v>7647764665210152</v>
          </cell>
          <cell r="AC497">
            <v>11500</v>
          </cell>
          <cell r="AD497">
            <v>-9000</v>
          </cell>
        </row>
        <row r="498">
          <cell r="A498" t="str">
            <v>199712292022212006</v>
          </cell>
          <cell r="B498" t="str">
            <v>XXX</v>
          </cell>
          <cell r="C498" t="str">
            <v>XXX</v>
          </cell>
          <cell r="D498" t="str">
            <v>XXX</v>
          </cell>
          <cell r="E498" t="str">
            <v>XXX</v>
          </cell>
          <cell r="F498" t="str">
            <v>XXX</v>
          </cell>
          <cell r="G498" t="str">
            <v>XXX</v>
          </cell>
          <cell r="H498" t="str">
            <v>XXX</v>
          </cell>
          <cell r="I498">
            <v>0</v>
          </cell>
          <cell r="J498">
            <v>0</v>
          </cell>
          <cell r="K498" t="str">
            <v>XXX</v>
          </cell>
          <cell r="M498">
            <v>250000</v>
          </cell>
          <cell r="N498">
            <v>250000</v>
          </cell>
          <cell r="O498">
            <v>250000</v>
          </cell>
          <cell r="P498">
            <v>2500</v>
          </cell>
          <cell r="Q498">
            <v>10000</v>
          </cell>
          <cell r="R498">
            <v>0</v>
          </cell>
          <cell r="S498">
            <v>0</v>
          </cell>
          <cell r="T498">
            <v>2500</v>
          </cell>
          <cell r="U498">
            <v>10000</v>
          </cell>
          <cell r="V498" t="str">
            <v>SDN PEKAPURAN RAYA 3</v>
          </cell>
          <cell r="W498" t="str">
            <v>XXX</v>
          </cell>
          <cell r="X498" t="str">
            <v>XXX</v>
          </cell>
          <cell r="Y498" t="str">
            <v>XXX</v>
          </cell>
          <cell r="Z498" t="str">
            <v>T - 31</v>
          </cell>
          <cell r="AA498" t="str">
            <v>7561775676230033</v>
          </cell>
          <cell r="AC498">
            <v>11500</v>
          </cell>
          <cell r="AD498">
            <v>-9000</v>
          </cell>
        </row>
        <row r="499">
          <cell r="A499" t="str">
            <v>198907212022212007</v>
          </cell>
          <cell r="B499" t="str">
            <v>XXX</v>
          </cell>
          <cell r="C499" t="str">
            <v>XXX</v>
          </cell>
          <cell r="D499" t="str">
            <v>XXX</v>
          </cell>
          <cell r="E499" t="str">
            <v>XXX</v>
          </cell>
          <cell r="F499" t="str">
            <v>XXX</v>
          </cell>
          <cell r="G499" t="str">
            <v>XXX</v>
          </cell>
          <cell r="H499" t="str">
            <v>XXX</v>
          </cell>
          <cell r="I499">
            <v>0</v>
          </cell>
          <cell r="J499">
            <v>0</v>
          </cell>
          <cell r="K499" t="str">
            <v>XXX</v>
          </cell>
          <cell r="L499">
            <v>2966500</v>
          </cell>
          <cell r="N499">
            <v>2966500</v>
          </cell>
          <cell r="O499">
            <v>2966500</v>
          </cell>
          <cell r="P499">
            <v>29665</v>
          </cell>
          <cell r="Q499">
            <v>118660</v>
          </cell>
          <cell r="R499">
            <v>0</v>
          </cell>
          <cell r="S499">
            <v>0</v>
          </cell>
          <cell r="T499">
            <v>29665</v>
          </cell>
          <cell r="U499">
            <v>118660</v>
          </cell>
          <cell r="V499" t="str">
            <v>SDN PEKAPURAN RAYA 5</v>
          </cell>
          <cell r="W499" t="str">
            <v>XXX</v>
          </cell>
          <cell r="X499" t="str">
            <v>XXX</v>
          </cell>
          <cell r="Y499" t="str">
            <v>XXX</v>
          </cell>
          <cell r="Z499" t="str">
            <v>T - 33</v>
          </cell>
          <cell r="AA499" t="str">
            <v>1053767668130063</v>
          </cell>
          <cell r="AC499">
            <v>33665</v>
          </cell>
          <cell r="AD499">
            <v>-4000</v>
          </cell>
        </row>
        <row r="500">
          <cell r="A500" t="str">
            <v>199502052022211003</v>
          </cell>
          <cell r="B500" t="str">
            <v>XXX</v>
          </cell>
          <cell r="C500" t="str">
            <v>XXX</v>
          </cell>
          <cell r="D500" t="str">
            <v>XXX</v>
          </cell>
          <cell r="E500" t="str">
            <v>XXX</v>
          </cell>
          <cell r="F500" t="str">
            <v>XXX</v>
          </cell>
          <cell r="G500" t="str">
            <v>XXX</v>
          </cell>
          <cell r="H500" t="str">
            <v>XXX</v>
          </cell>
          <cell r="I500">
            <v>0</v>
          </cell>
          <cell r="J500">
            <v>0</v>
          </cell>
          <cell r="K500" t="str">
            <v>XXX</v>
          </cell>
          <cell r="M500">
            <v>250000</v>
          </cell>
          <cell r="N500">
            <v>250000</v>
          </cell>
          <cell r="O500">
            <v>250000</v>
          </cell>
          <cell r="P500">
            <v>2500</v>
          </cell>
          <cell r="Q500">
            <v>10000</v>
          </cell>
          <cell r="R500">
            <v>0</v>
          </cell>
          <cell r="S500">
            <v>0</v>
          </cell>
          <cell r="T500">
            <v>2500</v>
          </cell>
          <cell r="U500">
            <v>10000</v>
          </cell>
          <cell r="V500" t="str">
            <v>SDN PEKAPURAN RAYA 5</v>
          </cell>
          <cell r="W500" t="str">
            <v>XXX</v>
          </cell>
          <cell r="X500" t="str">
            <v>XXX</v>
          </cell>
          <cell r="Y500" t="str">
            <v>XXX</v>
          </cell>
          <cell r="Z500" t="str">
            <v>T - 33</v>
          </cell>
          <cell r="AA500" t="str">
            <v>9537773674130052</v>
          </cell>
          <cell r="AC500">
            <v>11500</v>
          </cell>
          <cell r="AD500">
            <v>-9000</v>
          </cell>
        </row>
        <row r="501">
          <cell r="A501" t="str">
            <v>198006132022211004</v>
          </cell>
          <cell r="B501" t="str">
            <v>XXX</v>
          </cell>
          <cell r="C501" t="str">
            <v>XXX</v>
          </cell>
          <cell r="D501" t="str">
            <v>XXX</v>
          </cell>
          <cell r="E501" t="str">
            <v>XXX</v>
          </cell>
          <cell r="F501" t="str">
            <v>XXX</v>
          </cell>
          <cell r="G501" t="str">
            <v>XXX</v>
          </cell>
          <cell r="H501" t="str">
            <v>XXX</v>
          </cell>
          <cell r="I501">
            <v>0</v>
          </cell>
          <cell r="J501">
            <v>0</v>
          </cell>
          <cell r="K501" t="str">
            <v>XXX</v>
          </cell>
          <cell r="L501">
            <v>2966500</v>
          </cell>
          <cell r="N501">
            <v>2966500</v>
          </cell>
          <cell r="O501">
            <v>2966500</v>
          </cell>
          <cell r="P501">
            <v>29665</v>
          </cell>
          <cell r="Q501">
            <v>118660</v>
          </cell>
          <cell r="R501">
            <v>0</v>
          </cell>
          <cell r="S501">
            <v>0</v>
          </cell>
          <cell r="T501">
            <v>29665</v>
          </cell>
          <cell r="U501">
            <v>118660</v>
          </cell>
          <cell r="V501" t="str">
            <v>SDN PEMURUS LUAR 1</v>
          </cell>
          <cell r="W501" t="str">
            <v>XXX</v>
          </cell>
          <cell r="X501" t="str">
            <v>XXX</v>
          </cell>
          <cell r="Y501" t="str">
            <v>XXX</v>
          </cell>
          <cell r="Z501" t="str">
            <v>T - 34</v>
          </cell>
          <cell r="AA501" t="str">
            <v>4945758660200002</v>
          </cell>
          <cell r="AC501">
            <v>33665</v>
          </cell>
          <cell r="AD501">
            <v>-4000</v>
          </cell>
        </row>
        <row r="502">
          <cell r="A502" t="str">
            <v>199508042022212003</v>
          </cell>
          <cell r="B502" t="str">
            <v>XXX</v>
          </cell>
          <cell r="C502" t="str">
            <v>XXX</v>
          </cell>
          <cell r="D502" t="str">
            <v>XXX</v>
          </cell>
          <cell r="E502" t="str">
            <v>XXX</v>
          </cell>
          <cell r="F502" t="str">
            <v>XXX</v>
          </cell>
          <cell r="G502" t="str">
            <v>XXX</v>
          </cell>
          <cell r="H502" t="str">
            <v>XXX</v>
          </cell>
          <cell r="I502">
            <v>0</v>
          </cell>
          <cell r="J502">
            <v>0</v>
          </cell>
          <cell r="K502" t="str">
            <v>XXX</v>
          </cell>
          <cell r="L502">
            <v>2966500</v>
          </cell>
          <cell r="N502">
            <v>2966500</v>
          </cell>
          <cell r="O502">
            <v>2966500</v>
          </cell>
          <cell r="P502">
            <v>29665</v>
          </cell>
          <cell r="Q502">
            <v>118660</v>
          </cell>
          <cell r="R502">
            <v>0</v>
          </cell>
          <cell r="S502">
            <v>0</v>
          </cell>
          <cell r="T502">
            <v>29665</v>
          </cell>
          <cell r="U502">
            <v>118660</v>
          </cell>
          <cell r="V502" t="str">
            <v>SDN PEMURUS LUAR 1</v>
          </cell>
          <cell r="W502" t="str">
            <v>XXX</v>
          </cell>
          <cell r="X502" t="str">
            <v>XXX</v>
          </cell>
          <cell r="Y502" t="str">
            <v>XXX</v>
          </cell>
          <cell r="Z502" t="str">
            <v>T - 34</v>
          </cell>
          <cell r="AA502" t="str">
            <v>8136773674230143</v>
          </cell>
          <cell r="AC502">
            <v>33665</v>
          </cell>
          <cell r="AD502">
            <v>-4000</v>
          </cell>
        </row>
        <row r="503">
          <cell r="A503" t="str">
            <v>199602222022212003</v>
          </cell>
          <cell r="B503" t="str">
            <v>XXX</v>
          </cell>
          <cell r="C503" t="str">
            <v>XXX</v>
          </cell>
          <cell r="D503" t="str">
            <v>XXX</v>
          </cell>
          <cell r="E503" t="str">
            <v>XXX</v>
          </cell>
          <cell r="F503" t="str">
            <v>XXX</v>
          </cell>
          <cell r="G503" t="str">
            <v>XXX</v>
          </cell>
          <cell r="H503" t="str">
            <v>XXX</v>
          </cell>
          <cell r="I503">
            <v>0</v>
          </cell>
          <cell r="J503">
            <v>0</v>
          </cell>
          <cell r="K503" t="str">
            <v>XXX</v>
          </cell>
          <cell r="M503">
            <v>250000</v>
          </cell>
          <cell r="N503">
            <v>250000</v>
          </cell>
          <cell r="O503">
            <v>250000</v>
          </cell>
          <cell r="P503">
            <v>2500</v>
          </cell>
          <cell r="Q503">
            <v>10000</v>
          </cell>
          <cell r="R503">
            <v>0</v>
          </cell>
          <cell r="S503">
            <v>0</v>
          </cell>
          <cell r="T503">
            <v>2500</v>
          </cell>
          <cell r="U503">
            <v>10000</v>
          </cell>
          <cell r="V503" t="str">
            <v>SDN PEMURUS LUAR 1</v>
          </cell>
          <cell r="W503" t="str">
            <v>XXX</v>
          </cell>
          <cell r="X503" t="str">
            <v>XXX</v>
          </cell>
          <cell r="Y503" t="str">
            <v>XXX</v>
          </cell>
          <cell r="Z503" t="str">
            <v>T - 34</v>
          </cell>
          <cell r="AA503" t="str">
            <v>7554774675230092</v>
          </cell>
          <cell r="AC503">
            <v>11500</v>
          </cell>
          <cell r="AD503">
            <v>-9000</v>
          </cell>
        </row>
        <row r="504">
          <cell r="A504" t="str">
            <v>196601112022212001</v>
          </cell>
          <cell r="B504" t="str">
            <v>XXX</v>
          </cell>
          <cell r="C504" t="str">
            <v>XXX</v>
          </cell>
          <cell r="D504" t="str">
            <v>XXX</v>
          </cell>
          <cell r="E504" t="str">
            <v>XXX</v>
          </cell>
          <cell r="F504" t="str">
            <v>XXX</v>
          </cell>
          <cell r="G504" t="str">
            <v>XXX</v>
          </cell>
          <cell r="H504" t="str">
            <v>XXX</v>
          </cell>
          <cell r="I504">
            <v>0</v>
          </cell>
          <cell r="J504">
            <v>0</v>
          </cell>
          <cell r="K504" t="str">
            <v>XXX</v>
          </cell>
          <cell r="L504">
            <v>2966500</v>
          </cell>
          <cell r="N504">
            <v>2966500</v>
          </cell>
          <cell r="O504">
            <v>2966500</v>
          </cell>
          <cell r="P504">
            <v>29665</v>
          </cell>
          <cell r="Q504">
            <v>118660</v>
          </cell>
          <cell r="R504">
            <v>0</v>
          </cell>
          <cell r="S504">
            <v>0</v>
          </cell>
          <cell r="T504">
            <v>29665</v>
          </cell>
          <cell r="U504">
            <v>118660</v>
          </cell>
          <cell r="V504" t="str">
            <v>SDN PENGAMBANGAN 3</v>
          </cell>
          <cell r="W504" t="str">
            <v>XXX</v>
          </cell>
          <cell r="X504" t="str">
            <v>XXX</v>
          </cell>
          <cell r="Y504" t="str">
            <v>XXX</v>
          </cell>
          <cell r="Z504" t="str">
            <v>T - 38</v>
          </cell>
          <cell r="AA504" t="str">
            <v>8433744646300063</v>
          </cell>
          <cell r="AC504">
            <v>33665</v>
          </cell>
          <cell r="AD504">
            <v>-4000</v>
          </cell>
        </row>
        <row r="505">
          <cell r="A505" t="str">
            <v>199007132022212010</v>
          </cell>
          <cell r="B505" t="str">
            <v>XXX</v>
          </cell>
          <cell r="C505" t="str">
            <v>XXX</v>
          </cell>
          <cell r="D505" t="str">
            <v>XXX</v>
          </cell>
          <cell r="E505" t="str">
            <v>XXX</v>
          </cell>
          <cell r="F505" t="str">
            <v>XXX</v>
          </cell>
          <cell r="G505" t="str">
            <v>XXX</v>
          </cell>
          <cell r="H505" t="str">
            <v>XXX</v>
          </cell>
          <cell r="I505">
            <v>0</v>
          </cell>
          <cell r="J505">
            <v>0</v>
          </cell>
          <cell r="K505" t="str">
            <v>XXX</v>
          </cell>
          <cell r="L505">
            <v>2966500</v>
          </cell>
          <cell r="N505">
            <v>2966500</v>
          </cell>
          <cell r="O505">
            <v>2966500</v>
          </cell>
          <cell r="P505">
            <v>29665</v>
          </cell>
          <cell r="Q505">
            <v>118660</v>
          </cell>
          <cell r="R505">
            <v>0</v>
          </cell>
          <cell r="S505">
            <v>0</v>
          </cell>
          <cell r="T505">
            <v>29665</v>
          </cell>
          <cell r="U505">
            <v>118660</v>
          </cell>
          <cell r="V505" t="str">
            <v>SDN PENGAMBANGAN 3</v>
          </cell>
          <cell r="W505" t="str">
            <v>XXX</v>
          </cell>
          <cell r="X505" t="str">
            <v>XXX</v>
          </cell>
          <cell r="Y505" t="str">
            <v>XXX</v>
          </cell>
          <cell r="Z505" t="str">
            <v>T - 38</v>
          </cell>
          <cell r="AA505" t="str">
            <v>3045768669230303</v>
          </cell>
          <cell r="AC505">
            <v>33665</v>
          </cell>
          <cell r="AD505">
            <v>-4000</v>
          </cell>
        </row>
        <row r="506">
          <cell r="A506" t="str">
            <v>199208072022211003</v>
          </cell>
          <cell r="B506" t="str">
            <v>XXX</v>
          </cell>
          <cell r="C506" t="str">
            <v>XXX</v>
          </cell>
          <cell r="D506" t="str">
            <v>XXX</v>
          </cell>
          <cell r="E506" t="str">
            <v>XXX</v>
          </cell>
          <cell r="F506" t="str">
            <v>XXX</v>
          </cell>
          <cell r="G506" t="str">
            <v>XXX</v>
          </cell>
          <cell r="H506" t="str">
            <v>XXX</v>
          </cell>
          <cell r="I506">
            <v>0</v>
          </cell>
          <cell r="J506">
            <v>0</v>
          </cell>
          <cell r="K506" t="str">
            <v>XXX</v>
          </cell>
          <cell r="M506">
            <v>250000</v>
          </cell>
          <cell r="N506">
            <v>250000</v>
          </cell>
          <cell r="O506">
            <v>250000</v>
          </cell>
          <cell r="P506">
            <v>2500</v>
          </cell>
          <cell r="Q506">
            <v>10000</v>
          </cell>
          <cell r="R506">
            <v>0</v>
          </cell>
          <cell r="S506">
            <v>0</v>
          </cell>
          <cell r="T506">
            <v>2500</v>
          </cell>
          <cell r="U506">
            <v>10000</v>
          </cell>
          <cell r="V506" t="str">
            <v>SDN PENGAMBANGAN 3</v>
          </cell>
          <cell r="W506" t="str">
            <v>XXX</v>
          </cell>
          <cell r="X506" t="str">
            <v>XXX</v>
          </cell>
          <cell r="Y506" t="str">
            <v>XXX</v>
          </cell>
          <cell r="Z506" t="str">
            <v>T - 38</v>
          </cell>
          <cell r="AA506" t="str">
            <v>7139770671130263</v>
          </cell>
          <cell r="AC506">
            <v>11500</v>
          </cell>
          <cell r="AD506">
            <v>-9000</v>
          </cell>
        </row>
        <row r="507">
          <cell r="A507" t="str">
            <v>199404032022212006</v>
          </cell>
          <cell r="B507" t="str">
            <v>XXX</v>
          </cell>
          <cell r="C507" t="str">
            <v>XXX</v>
          </cell>
          <cell r="D507" t="str">
            <v>XXX</v>
          </cell>
          <cell r="E507" t="str">
            <v>XXX</v>
          </cell>
          <cell r="F507" t="str">
            <v>XXX</v>
          </cell>
          <cell r="G507" t="str">
            <v>XXX</v>
          </cell>
          <cell r="H507" t="str">
            <v>XXX</v>
          </cell>
          <cell r="I507">
            <v>0</v>
          </cell>
          <cell r="J507">
            <v>0</v>
          </cell>
          <cell r="K507" t="str">
            <v>XXX</v>
          </cell>
          <cell r="L507">
            <v>2966500</v>
          </cell>
          <cell r="N507">
            <v>2966500</v>
          </cell>
          <cell r="O507">
            <v>2966500</v>
          </cell>
          <cell r="P507">
            <v>29665</v>
          </cell>
          <cell r="Q507">
            <v>118660</v>
          </cell>
          <cell r="R507">
            <v>0</v>
          </cell>
          <cell r="S507">
            <v>0</v>
          </cell>
          <cell r="T507">
            <v>29665</v>
          </cell>
          <cell r="U507">
            <v>118660</v>
          </cell>
          <cell r="V507" t="str">
            <v>SDN PENGAMBANGAN 3</v>
          </cell>
          <cell r="W507" t="str">
            <v>XXX</v>
          </cell>
          <cell r="X507" t="str">
            <v>XXX</v>
          </cell>
          <cell r="Y507" t="str">
            <v>XXX</v>
          </cell>
          <cell r="Z507" t="str">
            <v>T - 38</v>
          </cell>
          <cell r="AA507" t="str">
            <v>7735772673130012</v>
          </cell>
          <cell r="AC507">
            <v>33665</v>
          </cell>
          <cell r="AD507">
            <v>-4000</v>
          </cell>
        </row>
        <row r="508">
          <cell r="A508" t="str">
            <v>199511162022212005</v>
          </cell>
          <cell r="B508" t="str">
            <v>XXX</v>
          </cell>
          <cell r="C508" t="str">
            <v>XXX</v>
          </cell>
          <cell r="D508" t="str">
            <v>XXX</v>
          </cell>
          <cell r="E508" t="str">
            <v>XXX</v>
          </cell>
          <cell r="F508" t="str">
            <v>XXX</v>
          </cell>
          <cell r="G508" t="str">
            <v>XXX</v>
          </cell>
          <cell r="H508" t="str">
            <v>XXX</v>
          </cell>
          <cell r="I508">
            <v>0</v>
          </cell>
          <cell r="J508">
            <v>0</v>
          </cell>
          <cell r="K508" t="str">
            <v>XXX</v>
          </cell>
          <cell r="M508">
            <v>250000</v>
          </cell>
          <cell r="N508">
            <v>250000</v>
          </cell>
          <cell r="O508">
            <v>250000</v>
          </cell>
          <cell r="P508">
            <v>2500</v>
          </cell>
          <cell r="Q508">
            <v>10000</v>
          </cell>
          <cell r="R508">
            <v>0</v>
          </cell>
          <cell r="S508">
            <v>0</v>
          </cell>
          <cell r="T508">
            <v>2500</v>
          </cell>
          <cell r="U508">
            <v>10000</v>
          </cell>
          <cell r="V508" t="str">
            <v>SDN PENGAMBANGAN 3</v>
          </cell>
          <cell r="W508" t="str">
            <v>XXX</v>
          </cell>
          <cell r="X508" t="str">
            <v>XXX</v>
          </cell>
          <cell r="Y508" t="str">
            <v>XXX</v>
          </cell>
          <cell r="Z508" t="str">
            <v>T - 38</v>
          </cell>
          <cell r="AA508" t="str">
            <v>7448773674230093</v>
          </cell>
          <cell r="AC508">
            <v>11500</v>
          </cell>
          <cell r="AD508">
            <v>-9000</v>
          </cell>
        </row>
        <row r="509">
          <cell r="A509" t="str">
            <v>199703032022212006</v>
          </cell>
          <cell r="B509" t="str">
            <v>XXX</v>
          </cell>
          <cell r="C509" t="str">
            <v>XXX</v>
          </cell>
          <cell r="D509" t="str">
            <v>XXX</v>
          </cell>
          <cell r="E509" t="str">
            <v>XXX</v>
          </cell>
          <cell r="F509" t="str">
            <v>XXX</v>
          </cell>
          <cell r="G509" t="str">
            <v>XXX</v>
          </cell>
          <cell r="H509" t="str">
            <v>XXX</v>
          </cell>
          <cell r="I509">
            <v>0</v>
          </cell>
          <cell r="J509">
            <v>0</v>
          </cell>
          <cell r="K509" t="str">
            <v>XXX</v>
          </cell>
          <cell r="L509">
            <v>2966500</v>
          </cell>
          <cell r="N509">
            <v>2966500</v>
          </cell>
          <cell r="O509">
            <v>2966500</v>
          </cell>
          <cell r="P509">
            <v>29665</v>
          </cell>
          <cell r="Q509">
            <v>118660</v>
          </cell>
          <cell r="R509">
            <v>0</v>
          </cell>
          <cell r="S509">
            <v>0</v>
          </cell>
          <cell r="T509">
            <v>29665</v>
          </cell>
          <cell r="U509">
            <v>118660</v>
          </cell>
          <cell r="V509" t="str">
            <v>SDN PENGAMBANGAN 3</v>
          </cell>
          <cell r="W509" t="str">
            <v>XXX</v>
          </cell>
          <cell r="X509" t="str">
            <v>XXX</v>
          </cell>
          <cell r="Y509" t="str">
            <v>XXX</v>
          </cell>
          <cell r="Z509" t="str">
            <v>T - 38</v>
          </cell>
          <cell r="AA509" t="str">
            <v>3635775676230072</v>
          </cell>
          <cell r="AC509">
            <v>33665</v>
          </cell>
          <cell r="AD509">
            <v>-4000</v>
          </cell>
        </row>
        <row r="510">
          <cell r="A510" t="str">
            <v>197601012022212007</v>
          </cell>
          <cell r="B510" t="str">
            <v>XXX</v>
          </cell>
          <cell r="C510" t="str">
            <v>XXX</v>
          </cell>
          <cell r="D510" t="str">
            <v>XXX</v>
          </cell>
          <cell r="E510" t="str">
            <v>XXX</v>
          </cell>
          <cell r="F510" t="str">
            <v>XXX</v>
          </cell>
          <cell r="G510" t="str">
            <v>XXX</v>
          </cell>
          <cell r="H510" t="str">
            <v>XXX</v>
          </cell>
          <cell r="I510">
            <v>0</v>
          </cell>
          <cell r="J510">
            <v>0</v>
          </cell>
          <cell r="K510" t="str">
            <v>XXX</v>
          </cell>
          <cell r="M510">
            <v>250000</v>
          </cell>
          <cell r="N510">
            <v>250000</v>
          </cell>
          <cell r="O510">
            <v>250000</v>
          </cell>
          <cell r="P510">
            <v>2500</v>
          </cell>
          <cell r="Q510">
            <v>10000</v>
          </cell>
          <cell r="R510">
            <v>0</v>
          </cell>
          <cell r="S510">
            <v>0</v>
          </cell>
          <cell r="T510">
            <v>2500</v>
          </cell>
          <cell r="U510">
            <v>10000</v>
          </cell>
          <cell r="V510" t="str">
            <v>SDN PENGAMBANGAN 5</v>
          </cell>
          <cell r="W510" t="str">
            <v>XXX</v>
          </cell>
          <cell r="X510" t="str">
            <v>XXX</v>
          </cell>
          <cell r="Y510" t="str">
            <v>XXX</v>
          </cell>
          <cell r="Z510" t="str">
            <v>T - 39</v>
          </cell>
          <cell r="AA510" t="str">
            <v>3433754656300092</v>
          </cell>
          <cell r="AC510">
            <v>11500</v>
          </cell>
          <cell r="AD510">
            <v>-9000</v>
          </cell>
        </row>
        <row r="511">
          <cell r="A511" t="str">
            <v>198004182022211005</v>
          </cell>
          <cell r="B511" t="str">
            <v>XXX</v>
          </cell>
          <cell r="C511" t="str">
            <v>XXX</v>
          </cell>
          <cell r="D511" t="str">
            <v>XXX</v>
          </cell>
          <cell r="E511" t="str">
            <v>XXX</v>
          </cell>
          <cell r="F511" t="str">
            <v>XXX</v>
          </cell>
          <cell r="G511" t="str">
            <v>XXX</v>
          </cell>
          <cell r="H511" t="str">
            <v>XXX</v>
          </cell>
          <cell r="I511">
            <v>0</v>
          </cell>
          <cell r="J511">
            <v>0</v>
          </cell>
          <cell r="K511" t="str">
            <v>XXX</v>
          </cell>
          <cell r="M511">
            <v>250000</v>
          </cell>
          <cell r="N511">
            <v>250000</v>
          </cell>
          <cell r="O511">
            <v>250000</v>
          </cell>
          <cell r="P511">
            <v>2500</v>
          </cell>
          <cell r="Q511">
            <v>10000</v>
          </cell>
          <cell r="R511">
            <v>0</v>
          </cell>
          <cell r="S511">
            <v>0</v>
          </cell>
          <cell r="T511">
            <v>2500</v>
          </cell>
          <cell r="U511">
            <v>10000</v>
          </cell>
          <cell r="V511" t="str">
            <v>SDN PENGAMBANGAN 5</v>
          </cell>
          <cell r="W511" t="str">
            <v>XXX</v>
          </cell>
          <cell r="X511" t="str">
            <v>XXX</v>
          </cell>
          <cell r="Y511" t="str">
            <v>XXX</v>
          </cell>
          <cell r="Z511" t="str">
            <v>T - 39</v>
          </cell>
          <cell r="AA511" t="str">
            <v>1750758660200032</v>
          </cell>
          <cell r="AC511">
            <v>11500</v>
          </cell>
          <cell r="AD511">
            <v>-9000</v>
          </cell>
        </row>
        <row r="512">
          <cell r="A512" t="str">
            <v>198209102022211007</v>
          </cell>
          <cell r="B512" t="str">
            <v>XXX</v>
          </cell>
          <cell r="C512" t="str">
            <v>XXX</v>
          </cell>
          <cell r="D512" t="str">
            <v>XXX</v>
          </cell>
          <cell r="E512" t="str">
            <v>XXX</v>
          </cell>
          <cell r="F512" t="str">
            <v>XXX</v>
          </cell>
          <cell r="G512" t="str">
            <v>XXX</v>
          </cell>
          <cell r="H512" t="str">
            <v>XXX</v>
          </cell>
          <cell r="I512">
            <v>0</v>
          </cell>
          <cell r="J512">
            <v>0</v>
          </cell>
          <cell r="K512" t="str">
            <v>XXX</v>
          </cell>
          <cell r="M512">
            <v>250000</v>
          </cell>
          <cell r="N512">
            <v>250000</v>
          </cell>
          <cell r="O512">
            <v>250000</v>
          </cell>
          <cell r="P512">
            <v>2500</v>
          </cell>
          <cell r="Q512">
            <v>10000</v>
          </cell>
          <cell r="R512">
            <v>0</v>
          </cell>
          <cell r="S512">
            <v>0</v>
          </cell>
          <cell r="T512">
            <v>2500</v>
          </cell>
          <cell r="U512">
            <v>10000</v>
          </cell>
          <cell r="V512" t="str">
            <v>SDN PENGAMBANGAN 5</v>
          </cell>
          <cell r="W512" t="str">
            <v>XXX</v>
          </cell>
          <cell r="X512" t="str">
            <v>XXX</v>
          </cell>
          <cell r="Y512" t="str">
            <v>XXX</v>
          </cell>
          <cell r="Z512" t="str">
            <v>T - 39</v>
          </cell>
          <cell r="AA512" t="str">
            <v>6242760661130183</v>
          </cell>
          <cell r="AC512">
            <v>11500</v>
          </cell>
          <cell r="AD512">
            <v>-9000</v>
          </cell>
        </row>
        <row r="513">
          <cell r="A513" t="str">
            <v>198901102022212004</v>
          </cell>
          <cell r="B513" t="str">
            <v>XXX</v>
          </cell>
          <cell r="C513" t="str">
            <v>XXX</v>
          </cell>
          <cell r="D513" t="str">
            <v>XXX</v>
          </cell>
          <cell r="E513" t="str">
            <v>XXX</v>
          </cell>
          <cell r="F513" t="str">
            <v>XXX</v>
          </cell>
          <cell r="G513" t="str">
            <v>XXX</v>
          </cell>
          <cell r="H513" t="str">
            <v>XXX</v>
          </cell>
          <cell r="I513">
            <v>0</v>
          </cell>
          <cell r="J513">
            <v>0</v>
          </cell>
          <cell r="K513" t="str">
            <v>XXX</v>
          </cell>
          <cell r="M513">
            <v>250000</v>
          </cell>
          <cell r="N513">
            <v>250000</v>
          </cell>
          <cell r="O513">
            <v>250000</v>
          </cell>
          <cell r="P513">
            <v>2500</v>
          </cell>
          <cell r="Q513">
            <v>10000</v>
          </cell>
          <cell r="R513">
            <v>0</v>
          </cell>
          <cell r="S513">
            <v>0</v>
          </cell>
          <cell r="T513">
            <v>2500</v>
          </cell>
          <cell r="U513">
            <v>10000</v>
          </cell>
          <cell r="V513" t="str">
            <v>SDN PENGAMBANGAN 5</v>
          </cell>
          <cell r="W513" t="str">
            <v>XXX</v>
          </cell>
          <cell r="X513" t="str">
            <v>XXX</v>
          </cell>
          <cell r="Y513" t="str">
            <v>XXX</v>
          </cell>
          <cell r="Z513" t="str">
            <v>T - 39</v>
          </cell>
          <cell r="AA513" t="str">
            <v>6442767668130162</v>
          </cell>
          <cell r="AC513">
            <v>11500</v>
          </cell>
          <cell r="AD513">
            <v>-9000</v>
          </cell>
        </row>
        <row r="514">
          <cell r="A514" t="str">
            <v>199011082022211007</v>
          </cell>
          <cell r="B514" t="str">
            <v>XXX</v>
          </cell>
          <cell r="C514" t="str">
            <v>XXX</v>
          </cell>
          <cell r="D514" t="str">
            <v>XXX</v>
          </cell>
          <cell r="E514" t="str">
            <v>XXX</v>
          </cell>
          <cell r="F514" t="str">
            <v>XXX</v>
          </cell>
          <cell r="G514" t="str">
            <v>XXX</v>
          </cell>
          <cell r="H514" t="str">
            <v>XXX</v>
          </cell>
          <cell r="I514">
            <v>0</v>
          </cell>
          <cell r="J514">
            <v>0</v>
          </cell>
          <cell r="K514" t="str">
            <v>XXX</v>
          </cell>
          <cell r="M514">
            <v>250000</v>
          </cell>
          <cell r="N514">
            <v>250000</v>
          </cell>
          <cell r="O514">
            <v>250000</v>
          </cell>
          <cell r="P514">
            <v>2500</v>
          </cell>
          <cell r="Q514">
            <v>10000</v>
          </cell>
          <cell r="R514">
            <v>0</v>
          </cell>
          <cell r="S514">
            <v>0</v>
          </cell>
          <cell r="T514">
            <v>2500</v>
          </cell>
          <cell r="U514">
            <v>10000</v>
          </cell>
          <cell r="V514" t="str">
            <v>SDN PENGAMBANGAN 5</v>
          </cell>
          <cell r="W514" t="str">
            <v>XXX</v>
          </cell>
          <cell r="X514" t="str">
            <v>XXX</v>
          </cell>
          <cell r="Y514" t="str">
            <v>XXX</v>
          </cell>
          <cell r="Z514" t="str">
            <v>T - 39</v>
          </cell>
          <cell r="AA514" t="str">
            <v>0440768669130083</v>
          </cell>
          <cell r="AC514">
            <v>11500</v>
          </cell>
          <cell r="AD514">
            <v>-9000</v>
          </cell>
        </row>
        <row r="515">
          <cell r="A515" t="str">
            <v>199307172022212006</v>
          </cell>
          <cell r="B515" t="str">
            <v>XXX</v>
          </cell>
          <cell r="C515" t="str">
            <v>XXX</v>
          </cell>
          <cell r="D515" t="str">
            <v>XXX</v>
          </cell>
          <cell r="E515" t="str">
            <v>XXX</v>
          </cell>
          <cell r="F515" t="str">
            <v>XXX</v>
          </cell>
          <cell r="G515" t="str">
            <v>XXX</v>
          </cell>
          <cell r="H515" t="str">
            <v>XXX</v>
          </cell>
          <cell r="I515">
            <v>0</v>
          </cell>
          <cell r="J515">
            <v>0</v>
          </cell>
          <cell r="K515" t="str">
            <v>XXX</v>
          </cell>
          <cell r="M515">
            <v>250000</v>
          </cell>
          <cell r="N515">
            <v>250000</v>
          </cell>
          <cell r="O515">
            <v>250000</v>
          </cell>
          <cell r="P515">
            <v>2500</v>
          </cell>
          <cell r="Q515">
            <v>10000</v>
          </cell>
          <cell r="R515">
            <v>0</v>
          </cell>
          <cell r="S515">
            <v>0</v>
          </cell>
          <cell r="T515">
            <v>2500</v>
          </cell>
          <cell r="U515">
            <v>10000</v>
          </cell>
          <cell r="V515" t="str">
            <v>SDN PENGAMBANGAN 5</v>
          </cell>
          <cell r="W515" t="str">
            <v>XXX</v>
          </cell>
          <cell r="X515" t="str">
            <v>XXX</v>
          </cell>
          <cell r="Y515" t="str">
            <v>XXX</v>
          </cell>
          <cell r="Z515" t="str">
            <v>T - 39</v>
          </cell>
          <cell r="AA515" t="str">
            <v>1049771672130043</v>
          </cell>
          <cell r="AC515">
            <v>11500</v>
          </cell>
          <cell r="AD515">
            <v>-9000</v>
          </cell>
        </row>
        <row r="516">
          <cell r="A516" t="str">
            <v>199312012022212012</v>
          </cell>
          <cell r="B516" t="str">
            <v>XXX</v>
          </cell>
          <cell r="C516" t="str">
            <v>XXX</v>
          </cell>
          <cell r="D516" t="str">
            <v>XXX</v>
          </cell>
          <cell r="E516" t="str">
            <v>XXX</v>
          </cell>
          <cell r="F516" t="str">
            <v>XXX</v>
          </cell>
          <cell r="G516" t="str">
            <v>XXX</v>
          </cell>
          <cell r="H516" t="str">
            <v>XXX</v>
          </cell>
          <cell r="I516">
            <v>0</v>
          </cell>
          <cell r="J516">
            <v>0</v>
          </cell>
          <cell r="K516" t="str">
            <v>XXX</v>
          </cell>
          <cell r="L516">
            <v>2966500</v>
          </cell>
          <cell r="N516">
            <v>2966500</v>
          </cell>
          <cell r="O516">
            <v>2966500</v>
          </cell>
          <cell r="P516">
            <v>29665</v>
          </cell>
          <cell r="Q516">
            <v>118660</v>
          </cell>
          <cell r="R516">
            <v>0</v>
          </cell>
          <cell r="S516">
            <v>0</v>
          </cell>
          <cell r="T516">
            <v>29665</v>
          </cell>
          <cell r="U516">
            <v>118660</v>
          </cell>
          <cell r="V516" t="str">
            <v>SDN PENGAMBANGAN 5</v>
          </cell>
          <cell r="W516" t="str">
            <v>XXX</v>
          </cell>
          <cell r="X516" t="str">
            <v>XXX</v>
          </cell>
          <cell r="Y516" t="str">
            <v>XXX</v>
          </cell>
          <cell r="Z516" t="str">
            <v>T - 39</v>
          </cell>
          <cell r="AA516" t="str">
            <v>5533771672130023</v>
          </cell>
          <cell r="AC516">
            <v>33665</v>
          </cell>
          <cell r="AD516">
            <v>-4000</v>
          </cell>
        </row>
        <row r="517">
          <cell r="A517" t="str">
            <v>199703022022212003</v>
          </cell>
          <cell r="B517" t="str">
            <v>XXX</v>
          </cell>
          <cell r="C517" t="str">
            <v>XXX</v>
          </cell>
          <cell r="D517" t="str">
            <v>XXX</v>
          </cell>
          <cell r="E517" t="str">
            <v>XXX</v>
          </cell>
          <cell r="F517" t="str">
            <v>XXX</v>
          </cell>
          <cell r="G517" t="str">
            <v>XXX</v>
          </cell>
          <cell r="H517" t="str">
            <v>XXX</v>
          </cell>
          <cell r="I517">
            <v>0</v>
          </cell>
          <cell r="J517">
            <v>0</v>
          </cell>
          <cell r="K517" t="str">
            <v>XXX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 t="str">
            <v>SDN PENGAMBANGAN 5</v>
          </cell>
          <cell r="W517" t="str">
            <v>XXX</v>
          </cell>
          <cell r="X517" t="str">
            <v>XXX</v>
          </cell>
          <cell r="Y517" t="str">
            <v>XXX</v>
          </cell>
          <cell r="Z517" t="str">
            <v>T - 39</v>
          </cell>
          <cell r="AA517" t="str">
            <v>BELUM ADA NUPTK</v>
          </cell>
          <cell r="AC517">
            <v>9000</v>
          </cell>
          <cell r="AD517">
            <v>-9000</v>
          </cell>
        </row>
        <row r="518">
          <cell r="A518" t="str">
            <v>198806162022212004</v>
          </cell>
          <cell r="B518" t="str">
            <v>XXX</v>
          </cell>
          <cell r="C518" t="str">
            <v>XXX</v>
          </cell>
          <cell r="D518" t="str">
            <v>XXX</v>
          </cell>
          <cell r="E518" t="str">
            <v>XXX</v>
          </cell>
          <cell r="F518" t="str">
            <v>XXX</v>
          </cell>
          <cell r="G518" t="str">
            <v>XXX</v>
          </cell>
          <cell r="H518" t="str">
            <v>XXX</v>
          </cell>
          <cell r="I518">
            <v>0</v>
          </cell>
          <cell r="J518">
            <v>0</v>
          </cell>
          <cell r="K518" t="str">
            <v>XXX</v>
          </cell>
          <cell r="M518">
            <v>250000</v>
          </cell>
          <cell r="N518">
            <v>250000</v>
          </cell>
          <cell r="O518">
            <v>250000</v>
          </cell>
          <cell r="P518">
            <v>2500</v>
          </cell>
          <cell r="Q518">
            <v>10000</v>
          </cell>
          <cell r="R518">
            <v>0</v>
          </cell>
          <cell r="S518">
            <v>0</v>
          </cell>
          <cell r="T518">
            <v>2500</v>
          </cell>
          <cell r="U518">
            <v>10000</v>
          </cell>
          <cell r="V518" t="str">
            <v>SDN PENGAMBANGAN 6</v>
          </cell>
          <cell r="W518" t="str">
            <v>XXX</v>
          </cell>
          <cell r="X518" t="str">
            <v>XXX</v>
          </cell>
          <cell r="Y518" t="str">
            <v>XXX</v>
          </cell>
          <cell r="Z518" t="str">
            <v>T - 40</v>
          </cell>
          <cell r="AA518" t="str">
            <v>5948766667130132</v>
          </cell>
          <cell r="AC518">
            <v>11500</v>
          </cell>
          <cell r="AD518">
            <v>-9000</v>
          </cell>
        </row>
        <row r="519">
          <cell r="A519" t="str">
            <v>199108202022211003</v>
          </cell>
          <cell r="B519" t="str">
            <v>XXX</v>
          </cell>
          <cell r="C519" t="str">
            <v>XXX</v>
          </cell>
          <cell r="D519" t="str">
            <v>XXX</v>
          </cell>
          <cell r="E519" t="str">
            <v>XXX</v>
          </cell>
          <cell r="F519" t="str">
            <v>XXX</v>
          </cell>
          <cell r="G519" t="str">
            <v>XXX</v>
          </cell>
          <cell r="H519" t="str">
            <v>XXX</v>
          </cell>
          <cell r="I519">
            <v>0</v>
          </cell>
          <cell r="J519">
            <v>0</v>
          </cell>
          <cell r="K519" t="str">
            <v>XXX</v>
          </cell>
          <cell r="M519">
            <v>250000</v>
          </cell>
          <cell r="N519">
            <v>250000</v>
          </cell>
          <cell r="O519">
            <v>250000</v>
          </cell>
          <cell r="P519">
            <v>2500</v>
          </cell>
          <cell r="Q519">
            <v>10000</v>
          </cell>
          <cell r="R519">
            <v>0</v>
          </cell>
          <cell r="S519">
            <v>0</v>
          </cell>
          <cell r="T519">
            <v>2500</v>
          </cell>
          <cell r="U519">
            <v>10000</v>
          </cell>
          <cell r="V519" t="str">
            <v>SDN PENGAMBANGAN 6</v>
          </cell>
          <cell r="W519" t="str">
            <v>XXX</v>
          </cell>
          <cell r="X519" t="str">
            <v>XXX</v>
          </cell>
          <cell r="Y519" t="str">
            <v>XXX</v>
          </cell>
          <cell r="Z519" t="str">
            <v>T - 40</v>
          </cell>
          <cell r="AA519" t="str">
            <v>6152769670130243</v>
          </cell>
          <cell r="AC519">
            <v>11500</v>
          </cell>
          <cell r="AD519">
            <v>-9000</v>
          </cell>
        </row>
        <row r="520">
          <cell r="A520" t="str">
            <v>197210232022212003</v>
          </cell>
          <cell r="B520" t="str">
            <v>XXX</v>
          </cell>
          <cell r="C520" t="str">
            <v>XXX</v>
          </cell>
          <cell r="D520" t="str">
            <v>XXX</v>
          </cell>
          <cell r="E520" t="str">
            <v>XXX</v>
          </cell>
          <cell r="F520" t="str">
            <v>XXX</v>
          </cell>
          <cell r="G520" t="str">
            <v>XXX</v>
          </cell>
          <cell r="H520" t="str">
            <v>XXX</v>
          </cell>
          <cell r="I520">
            <v>0</v>
          </cell>
          <cell r="J520">
            <v>0</v>
          </cell>
          <cell r="K520" t="str">
            <v>XXX</v>
          </cell>
          <cell r="L520">
            <v>2966500</v>
          </cell>
          <cell r="N520">
            <v>2966500</v>
          </cell>
          <cell r="O520">
            <v>2966500</v>
          </cell>
          <cell r="P520">
            <v>29665</v>
          </cell>
          <cell r="Q520">
            <v>118660</v>
          </cell>
          <cell r="R520">
            <v>0</v>
          </cell>
          <cell r="S520">
            <v>0</v>
          </cell>
          <cell r="T520">
            <v>29665</v>
          </cell>
          <cell r="U520">
            <v>118660</v>
          </cell>
          <cell r="V520" t="str">
            <v>SDN PENGAMBANGAN 8</v>
          </cell>
          <cell r="W520" t="str">
            <v>XXX</v>
          </cell>
          <cell r="X520" t="str">
            <v>XXX</v>
          </cell>
          <cell r="Y520" t="str">
            <v>XXX</v>
          </cell>
          <cell r="Z520" t="str">
            <v>T - 41</v>
          </cell>
          <cell r="AA520" t="str">
            <v>3355750652300043</v>
          </cell>
          <cell r="AC520">
            <v>33665</v>
          </cell>
          <cell r="AD520">
            <v>-4000</v>
          </cell>
        </row>
        <row r="521">
          <cell r="A521" t="str">
            <v>197508092022212002</v>
          </cell>
          <cell r="B521" t="str">
            <v>XXX</v>
          </cell>
          <cell r="C521" t="str">
            <v>XXX</v>
          </cell>
          <cell r="D521" t="str">
            <v>XXX</v>
          </cell>
          <cell r="E521" t="str">
            <v>XXX</v>
          </cell>
          <cell r="F521" t="str">
            <v>XXX</v>
          </cell>
          <cell r="G521" t="str">
            <v>XXX</v>
          </cell>
          <cell r="H521" t="str">
            <v>XXX</v>
          </cell>
          <cell r="I521">
            <v>0</v>
          </cell>
          <cell r="J521">
            <v>0</v>
          </cell>
          <cell r="K521" t="str">
            <v>XXX</v>
          </cell>
          <cell r="M521">
            <v>250000</v>
          </cell>
          <cell r="N521">
            <v>250000</v>
          </cell>
          <cell r="O521">
            <v>250000</v>
          </cell>
          <cell r="P521">
            <v>2500</v>
          </cell>
          <cell r="Q521">
            <v>10000</v>
          </cell>
          <cell r="R521">
            <v>0</v>
          </cell>
          <cell r="S521">
            <v>0</v>
          </cell>
          <cell r="T521">
            <v>2500</v>
          </cell>
          <cell r="U521">
            <v>10000</v>
          </cell>
          <cell r="V521" t="str">
            <v>SDN PENGAMBANGAN 8</v>
          </cell>
          <cell r="W521" t="str">
            <v>XXX</v>
          </cell>
          <cell r="X521" t="str">
            <v>XXX</v>
          </cell>
          <cell r="Y521" t="str">
            <v>XXX</v>
          </cell>
          <cell r="Z521" t="str">
            <v>T - 41</v>
          </cell>
          <cell r="AA521" t="str">
            <v>9141753655300013</v>
          </cell>
          <cell r="AC521">
            <v>11500</v>
          </cell>
          <cell r="AD521">
            <v>-9000</v>
          </cell>
        </row>
        <row r="522">
          <cell r="A522" t="str">
            <v>198507222022212008</v>
          </cell>
          <cell r="B522" t="str">
            <v>XXX</v>
          </cell>
          <cell r="C522" t="str">
            <v>XXX</v>
          </cell>
          <cell r="D522" t="str">
            <v>XXX</v>
          </cell>
          <cell r="E522" t="str">
            <v>XXX</v>
          </cell>
          <cell r="F522" t="str">
            <v>XXX</v>
          </cell>
          <cell r="G522" t="str">
            <v>XXX</v>
          </cell>
          <cell r="H522" t="str">
            <v>XXX</v>
          </cell>
          <cell r="I522">
            <v>0</v>
          </cell>
          <cell r="J522">
            <v>0</v>
          </cell>
          <cell r="K522" t="str">
            <v>XXX</v>
          </cell>
          <cell r="M522">
            <v>250000</v>
          </cell>
          <cell r="N522">
            <v>250000</v>
          </cell>
          <cell r="O522">
            <v>250000</v>
          </cell>
          <cell r="P522">
            <v>2500</v>
          </cell>
          <cell r="Q522">
            <v>10000</v>
          </cell>
          <cell r="R522">
            <v>0</v>
          </cell>
          <cell r="S522">
            <v>0</v>
          </cell>
          <cell r="T522">
            <v>2500</v>
          </cell>
          <cell r="U522">
            <v>10000</v>
          </cell>
          <cell r="V522" t="str">
            <v>SDN PENGAMBANGAN 8</v>
          </cell>
          <cell r="W522" t="str">
            <v>XXX</v>
          </cell>
          <cell r="X522" t="str">
            <v>XXX</v>
          </cell>
          <cell r="Y522" t="str">
            <v>XXX</v>
          </cell>
          <cell r="Z522" t="str">
            <v>T - 41</v>
          </cell>
          <cell r="AA522" t="str">
            <v>3054763664230113</v>
          </cell>
          <cell r="AC522">
            <v>11500</v>
          </cell>
          <cell r="AD522">
            <v>-9000</v>
          </cell>
        </row>
        <row r="523">
          <cell r="A523" t="str">
            <v>198511102022211010</v>
          </cell>
          <cell r="B523" t="str">
            <v>XXX</v>
          </cell>
          <cell r="C523" t="str">
            <v>XXX</v>
          </cell>
          <cell r="D523" t="str">
            <v>XXX</v>
          </cell>
          <cell r="E523" t="str">
            <v>XXX</v>
          </cell>
          <cell r="F523" t="str">
            <v>XXX</v>
          </cell>
          <cell r="G523" t="str">
            <v>XXX</v>
          </cell>
          <cell r="H523" t="str">
            <v>XXX</v>
          </cell>
          <cell r="I523">
            <v>0</v>
          </cell>
          <cell r="J523">
            <v>0</v>
          </cell>
          <cell r="K523" t="str">
            <v>XXX</v>
          </cell>
          <cell r="L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 t="str">
            <v>SDN PENGAMBANGAN 8</v>
          </cell>
          <cell r="W523" t="str">
            <v>XXX</v>
          </cell>
          <cell r="X523" t="str">
            <v>XXX</v>
          </cell>
          <cell r="Y523" t="str">
            <v>XXX</v>
          </cell>
          <cell r="Z523" t="str">
            <v>T - 41</v>
          </cell>
          <cell r="AA523" t="str">
            <v>9442763664130183</v>
          </cell>
          <cell r="AB523" t="str">
            <v>serdik depag 24</v>
          </cell>
          <cell r="AC523">
            <v>4000</v>
          </cell>
          <cell r="AD523">
            <v>-4000</v>
          </cell>
        </row>
        <row r="524">
          <cell r="A524" t="str">
            <v>199509042022211003</v>
          </cell>
          <cell r="B524" t="str">
            <v>XXX</v>
          </cell>
          <cell r="C524" t="str">
            <v>XXX</v>
          </cell>
          <cell r="D524" t="str">
            <v>XXX</v>
          </cell>
          <cell r="E524" t="str">
            <v>XXX</v>
          </cell>
          <cell r="F524" t="str">
            <v>XXX</v>
          </cell>
          <cell r="G524" t="str">
            <v>XXX</v>
          </cell>
          <cell r="H524" t="str">
            <v>XXX</v>
          </cell>
          <cell r="I524">
            <v>0</v>
          </cell>
          <cell r="J524">
            <v>0</v>
          </cell>
          <cell r="K524" t="str">
            <v>XXX</v>
          </cell>
          <cell r="M524">
            <v>250000</v>
          </cell>
          <cell r="N524">
            <v>250000</v>
          </cell>
          <cell r="O524">
            <v>250000</v>
          </cell>
          <cell r="P524">
            <v>2500</v>
          </cell>
          <cell r="Q524">
            <v>10000</v>
          </cell>
          <cell r="R524">
            <v>0</v>
          </cell>
          <cell r="S524">
            <v>0</v>
          </cell>
          <cell r="T524">
            <v>2500</v>
          </cell>
          <cell r="U524">
            <v>10000</v>
          </cell>
          <cell r="V524" t="str">
            <v>SDN PENGAMBANGAN 8</v>
          </cell>
          <cell r="W524" t="str">
            <v>XXX</v>
          </cell>
          <cell r="X524" t="str">
            <v>XXX</v>
          </cell>
          <cell r="Y524" t="str">
            <v>XXX</v>
          </cell>
          <cell r="Z524" t="str">
            <v>T - 41</v>
          </cell>
          <cell r="AA524" t="str">
            <v>5236773674130023</v>
          </cell>
          <cell r="AC524">
            <v>11500</v>
          </cell>
          <cell r="AD524">
            <v>-9000</v>
          </cell>
        </row>
        <row r="525">
          <cell r="A525" t="str">
            <v>199511272022212007</v>
          </cell>
          <cell r="B525" t="str">
            <v>XXX</v>
          </cell>
          <cell r="C525" t="str">
            <v>XXX</v>
          </cell>
          <cell r="D525" t="str">
            <v>XXX</v>
          </cell>
          <cell r="E525" t="str">
            <v>XXX</v>
          </cell>
          <cell r="F525" t="str">
            <v>XXX</v>
          </cell>
          <cell r="G525" t="str">
            <v>XXX</v>
          </cell>
          <cell r="H525" t="str">
            <v>XXX</v>
          </cell>
          <cell r="I525">
            <v>0</v>
          </cell>
          <cell r="J525">
            <v>0</v>
          </cell>
          <cell r="K525" t="str">
            <v>XXX</v>
          </cell>
          <cell r="M525">
            <v>250000</v>
          </cell>
          <cell r="N525">
            <v>250000</v>
          </cell>
          <cell r="O525">
            <v>250000</v>
          </cell>
          <cell r="P525">
            <v>2500</v>
          </cell>
          <cell r="Q525">
            <v>10000</v>
          </cell>
          <cell r="R525">
            <v>0</v>
          </cell>
          <cell r="S525">
            <v>0</v>
          </cell>
          <cell r="T525">
            <v>2500</v>
          </cell>
          <cell r="U525">
            <v>10000</v>
          </cell>
          <cell r="V525" t="str">
            <v>SDN PENGAMBANGAN 8</v>
          </cell>
          <cell r="W525" t="str">
            <v>XXX</v>
          </cell>
          <cell r="X525" t="str">
            <v>XXX</v>
          </cell>
          <cell r="Y525" t="str">
            <v>XXX</v>
          </cell>
          <cell r="Z525" t="str">
            <v>T - 41</v>
          </cell>
          <cell r="AA525" t="str">
            <v>3459773674130043</v>
          </cell>
          <cell r="AC525">
            <v>11500</v>
          </cell>
          <cell r="AD525">
            <v>-9000</v>
          </cell>
        </row>
        <row r="526">
          <cell r="A526" t="str">
            <v>198605302022212014</v>
          </cell>
          <cell r="B526" t="str">
            <v>XXX</v>
          </cell>
          <cell r="C526" t="str">
            <v>XXX</v>
          </cell>
          <cell r="D526" t="str">
            <v>XXX</v>
          </cell>
          <cell r="E526" t="str">
            <v>XXX</v>
          </cell>
          <cell r="F526" t="str">
            <v>XXX</v>
          </cell>
          <cell r="G526" t="str">
            <v>XXX</v>
          </cell>
          <cell r="H526" t="str">
            <v>XXX</v>
          </cell>
          <cell r="I526">
            <v>0</v>
          </cell>
          <cell r="J526">
            <v>0</v>
          </cell>
          <cell r="K526" t="str">
            <v>XXX</v>
          </cell>
          <cell r="M526">
            <v>250000</v>
          </cell>
          <cell r="N526">
            <v>250000</v>
          </cell>
          <cell r="O526">
            <v>250000</v>
          </cell>
          <cell r="P526">
            <v>2500</v>
          </cell>
          <cell r="Q526">
            <v>10000</v>
          </cell>
          <cell r="R526">
            <v>0</v>
          </cell>
          <cell r="S526">
            <v>0</v>
          </cell>
          <cell r="T526">
            <v>2500</v>
          </cell>
          <cell r="U526">
            <v>10000</v>
          </cell>
          <cell r="V526" t="str">
            <v>SDN PENGAMBANGAN 9</v>
          </cell>
          <cell r="W526" t="str">
            <v>XXX</v>
          </cell>
          <cell r="X526" t="str">
            <v>XXX</v>
          </cell>
          <cell r="Y526" t="str">
            <v>XXX</v>
          </cell>
          <cell r="Z526" t="str">
            <v>T - 42</v>
          </cell>
          <cell r="AA526" t="str">
            <v>0862764665130152</v>
          </cell>
          <cell r="AC526">
            <v>11500</v>
          </cell>
          <cell r="AD526">
            <v>-9000</v>
          </cell>
        </row>
        <row r="527">
          <cell r="A527" t="str">
            <v>199301182022212009</v>
          </cell>
          <cell r="B527" t="str">
            <v>XXX</v>
          </cell>
          <cell r="C527" t="str">
            <v>XXX</v>
          </cell>
          <cell r="D527" t="str">
            <v>XXX</v>
          </cell>
          <cell r="E527" t="str">
            <v>XXX</v>
          </cell>
          <cell r="F527" t="str">
            <v>XXX</v>
          </cell>
          <cell r="G527" t="str">
            <v>XXX</v>
          </cell>
          <cell r="H527" t="str">
            <v>XXX</v>
          </cell>
          <cell r="I527">
            <v>0</v>
          </cell>
          <cell r="J527">
            <v>0</v>
          </cell>
          <cell r="K527" t="str">
            <v>XXX</v>
          </cell>
          <cell r="M527">
            <v>250000</v>
          </cell>
          <cell r="N527">
            <v>250000</v>
          </cell>
          <cell r="O527">
            <v>250000</v>
          </cell>
          <cell r="P527">
            <v>2500</v>
          </cell>
          <cell r="Q527">
            <v>10000</v>
          </cell>
          <cell r="R527">
            <v>0</v>
          </cell>
          <cell r="S527">
            <v>0</v>
          </cell>
          <cell r="T527">
            <v>2500</v>
          </cell>
          <cell r="U527">
            <v>10000</v>
          </cell>
          <cell r="V527" t="str">
            <v>SDN PENGAMBANGAN 9</v>
          </cell>
          <cell r="W527" t="str">
            <v>XXX</v>
          </cell>
          <cell r="X527" t="str">
            <v>XXX</v>
          </cell>
          <cell r="Y527" t="str">
            <v>XXX</v>
          </cell>
          <cell r="Z527" t="str">
            <v>T - 42</v>
          </cell>
          <cell r="AA527" t="str">
            <v>1450771672230162</v>
          </cell>
          <cell r="AC527">
            <v>3600</v>
          </cell>
          <cell r="AD527">
            <v>-1100</v>
          </cell>
        </row>
        <row r="528">
          <cell r="A528" t="str">
            <v>199405032022211006</v>
          </cell>
          <cell r="B528" t="str">
            <v>XXX</v>
          </cell>
          <cell r="C528" t="str">
            <v>XXX</v>
          </cell>
          <cell r="D528" t="str">
            <v>XXX</v>
          </cell>
          <cell r="E528" t="str">
            <v>XXX</v>
          </cell>
          <cell r="F528" t="str">
            <v>XXX</v>
          </cell>
          <cell r="G528" t="str">
            <v>XXX</v>
          </cell>
          <cell r="H528" t="str">
            <v>XXX</v>
          </cell>
          <cell r="I528">
            <v>0</v>
          </cell>
          <cell r="J528">
            <v>0</v>
          </cell>
          <cell r="K528" t="str">
            <v>XXX</v>
          </cell>
          <cell r="M528">
            <v>250000</v>
          </cell>
          <cell r="N528">
            <v>250000</v>
          </cell>
          <cell r="O528">
            <v>250000</v>
          </cell>
          <cell r="P528">
            <v>2500</v>
          </cell>
          <cell r="Q528">
            <v>10000</v>
          </cell>
          <cell r="R528">
            <v>0</v>
          </cell>
          <cell r="S528">
            <v>0</v>
          </cell>
          <cell r="T528">
            <v>2500</v>
          </cell>
          <cell r="U528">
            <v>10000</v>
          </cell>
          <cell r="V528" t="str">
            <v>SDN PENGAMBANGAN 10</v>
          </cell>
          <cell r="W528" t="str">
            <v>XXX</v>
          </cell>
          <cell r="X528" t="str">
            <v>XXX</v>
          </cell>
          <cell r="Y528" t="str">
            <v>XXX</v>
          </cell>
          <cell r="Z528" t="str">
            <v>T - 43</v>
          </cell>
          <cell r="AA528" t="str">
            <v>3835772673130022</v>
          </cell>
          <cell r="AC528">
            <v>11500</v>
          </cell>
          <cell r="AD528">
            <v>-9000</v>
          </cell>
        </row>
        <row r="529">
          <cell r="A529" t="str">
            <v>198402142022212007</v>
          </cell>
          <cell r="B529" t="str">
            <v>XXX</v>
          </cell>
          <cell r="C529" t="str">
            <v>XXX</v>
          </cell>
          <cell r="D529" t="str">
            <v>XXX</v>
          </cell>
          <cell r="E529" t="str">
            <v>XXX</v>
          </cell>
          <cell r="F529" t="str">
            <v>XXX</v>
          </cell>
          <cell r="G529" t="str">
            <v>XXX</v>
          </cell>
          <cell r="H529" t="str">
            <v>XXX</v>
          </cell>
          <cell r="I529">
            <v>0</v>
          </cell>
          <cell r="J529">
            <v>0</v>
          </cell>
          <cell r="K529" t="str">
            <v>XXX</v>
          </cell>
          <cell r="M529">
            <v>250000</v>
          </cell>
          <cell r="N529">
            <v>250000</v>
          </cell>
          <cell r="O529">
            <v>250000</v>
          </cell>
          <cell r="P529">
            <v>2500</v>
          </cell>
          <cell r="Q529">
            <v>10000</v>
          </cell>
          <cell r="R529">
            <v>0</v>
          </cell>
          <cell r="S529">
            <v>0</v>
          </cell>
          <cell r="T529">
            <v>2500</v>
          </cell>
          <cell r="U529">
            <v>10000</v>
          </cell>
          <cell r="V529" t="str">
            <v>SDN SUNGAI BILU 1</v>
          </cell>
          <cell r="W529" t="str">
            <v>XXX</v>
          </cell>
          <cell r="X529" t="str">
            <v>XXX</v>
          </cell>
          <cell r="Y529" t="str">
            <v>XXX</v>
          </cell>
          <cell r="Z529" t="str">
            <v>T - 46</v>
          </cell>
          <cell r="AA529" t="str">
            <v>8546762663130172</v>
          </cell>
          <cell r="AC529">
            <v>11500</v>
          </cell>
          <cell r="AD529">
            <v>-9000</v>
          </cell>
        </row>
        <row r="530">
          <cell r="A530" t="str">
            <v>198403062022212017</v>
          </cell>
          <cell r="B530" t="str">
            <v>XXX</v>
          </cell>
          <cell r="C530" t="str">
            <v>XXX</v>
          </cell>
          <cell r="D530" t="str">
            <v>XXX</v>
          </cell>
          <cell r="E530" t="str">
            <v>XXX</v>
          </cell>
          <cell r="F530" t="str">
            <v>XXX</v>
          </cell>
          <cell r="G530" t="str">
            <v>XXX</v>
          </cell>
          <cell r="H530" t="str">
            <v>XXX</v>
          </cell>
          <cell r="I530">
            <v>0</v>
          </cell>
          <cell r="J530">
            <v>0</v>
          </cell>
          <cell r="K530" t="str">
            <v>XXX</v>
          </cell>
          <cell r="M530">
            <v>250000</v>
          </cell>
          <cell r="N530">
            <v>250000</v>
          </cell>
          <cell r="O530">
            <v>250000</v>
          </cell>
          <cell r="P530">
            <v>2500</v>
          </cell>
          <cell r="Q530">
            <v>10000</v>
          </cell>
          <cell r="R530">
            <v>0</v>
          </cell>
          <cell r="S530">
            <v>0</v>
          </cell>
          <cell r="T530">
            <v>2500</v>
          </cell>
          <cell r="U530">
            <v>10000</v>
          </cell>
          <cell r="V530" t="str">
            <v>SDN SUNGAI BILU 1</v>
          </cell>
          <cell r="W530" t="str">
            <v>XXX</v>
          </cell>
          <cell r="X530" t="str">
            <v>XXX</v>
          </cell>
          <cell r="Y530" t="str">
            <v>XXX</v>
          </cell>
          <cell r="Z530" t="str">
            <v>T - 46</v>
          </cell>
          <cell r="AA530" t="str">
            <v>3638762663300132</v>
          </cell>
          <cell r="AC530">
            <v>11500</v>
          </cell>
          <cell r="AD530">
            <v>-9000</v>
          </cell>
        </row>
        <row r="531">
          <cell r="A531" t="str">
            <v>198909222022211005</v>
          </cell>
          <cell r="B531" t="str">
            <v>XXX</v>
          </cell>
          <cell r="C531" t="str">
            <v>XXX</v>
          </cell>
          <cell r="D531" t="str">
            <v>XXX</v>
          </cell>
          <cell r="E531" t="str">
            <v>XXX</v>
          </cell>
          <cell r="F531" t="str">
            <v>XXX</v>
          </cell>
          <cell r="G531" t="str">
            <v>XXX</v>
          </cell>
          <cell r="H531" t="str">
            <v>XXX</v>
          </cell>
          <cell r="I531">
            <v>0</v>
          </cell>
          <cell r="J531">
            <v>0</v>
          </cell>
          <cell r="K531" t="str">
            <v>XXX</v>
          </cell>
          <cell r="L531">
            <v>2966500</v>
          </cell>
          <cell r="N531">
            <v>2966500</v>
          </cell>
          <cell r="O531">
            <v>2966500</v>
          </cell>
          <cell r="P531">
            <v>29665</v>
          </cell>
          <cell r="Q531">
            <v>118660</v>
          </cell>
          <cell r="R531">
            <v>0</v>
          </cell>
          <cell r="S531">
            <v>0</v>
          </cell>
          <cell r="T531">
            <v>29665</v>
          </cell>
          <cell r="U531">
            <v>118660</v>
          </cell>
          <cell r="V531" t="str">
            <v>SDN SUNGAI BILU 1</v>
          </cell>
          <cell r="W531" t="str">
            <v>XXX</v>
          </cell>
          <cell r="X531" t="str">
            <v>XXX</v>
          </cell>
          <cell r="Y531" t="str">
            <v>XXX</v>
          </cell>
          <cell r="Z531" t="str">
            <v>T - 46</v>
          </cell>
          <cell r="AA531" t="str">
            <v>9254767668130063</v>
          </cell>
          <cell r="AC531">
            <v>33665</v>
          </cell>
          <cell r="AD531">
            <v>-4000</v>
          </cell>
        </row>
        <row r="532">
          <cell r="A532" t="str">
            <v>199005052022212009</v>
          </cell>
          <cell r="B532" t="str">
            <v>XXX</v>
          </cell>
          <cell r="C532" t="str">
            <v>XXX</v>
          </cell>
          <cell r="D532" t="str">
            <v>XXX</v>
          </cell>
          <cell r="E532" t="str">
            <v>XXX</v>
          </cell>
          <cell r="F532" t="str">
            <v>XXX</v>
          </cell>
          <cell r="G532" t="str">
            <v>XXX</v>
          </cell>
          <cell r="H532" t="str">
            <v>XXX</v>
          </cell>
          <cell r="I532">
            <v>0</v>
          </cell>
          <cell r="J532">
            <v>0</v>
          </cell>
          <cell r="K532" t="str">
            <v>XXX</v>
          </cell>
          <cell r="M532">
            <v>250000</v>
          </cell>
          <cell r="N532">
            <v>250000</v>
          </cell>
          <cell r="O532">
            <v>250000</v>
          </cell>
          <cell r="P532">
            <v>2500</v>
          </cell>
          <cell r="Q532">
            <v>10000</v>
          </cell>
          <cell r="R532">
            <v>0</v>
          </cell>
          <cell r="S532">
            <v>0</v>
          </cell>
          <cell r="T532">
            <v>2500</v>
          </cell>
          <cell r="U532">
            <v>10000</v>
          </cell>
          <cell r="V532" t="str">
            <v>SDN SUNGAI BILU 1</v>
          </cell>
          <cell r="W532" t="str">
            <v>XXX</v>
          </cell>
          <cell r="X532" t="str">
            <v>XXX</v>
          </cell>
          <cell r="Y532" t="str">
            <v>XXX</v>
          </cell>
          <cell r="Z532" t="str">
            <v>T - 46</v>
          </cell>
          <cell r="AA532" t="str">
            <v>6837768669230392</v>
          </cell>
          <cell r="AC532">
            <v>11500</v>
          </cell>
          <cell r="AD532">
            <v>-9000</v>
          </cell>
        </row>
        <row r="533">
          <cell r="A533" t="str">
            <v>199112252022212008</v>
          </cell>
          <cell r="B533" t="str">
            <v>XXX</v>
          </cell>
          <cell r="C533" t="str">
            <v>XXX</v>
          </cell>
          <cell r="D533" t="str">
            <v>XXX</v>
          </cell>
          <cell r="E533" t="str">
            <v>XXX</v>
          </cell>
          <cell r="F533" t="str">
            <v>XXX</v>
          </cell>
          <cell r="G533" t="str">
            <v>XXX</v>
          </cell>
          <cell r="H533" t="str">
            <v>XXX</v>
          </cell>
          <cell r="I533">
            <v>0</v>
          </cell>
          <cell r="J533">
            <v>0</v>
          </cell>
          <cell r="K533" t="str">
            <v>XXX</v>
          </cell>
          <cell r="M533">
            <v>250000</v>
          </cell>
          <cell r="N533">
            <v>250000</v>
          </cell>
          <cell r="O533">
            <v>250000</v>
          </cell>
          <cell r="P533">
            <v>2500</v>
          </cell>
          <cell r="Q533">
            <v>10000</v>
          </cell>
          <cell r="R533">
            <v>0</v>
          </cell>
          <cell r="S533">
            <v>0</v>
          </cell>
          <cell r="T533">
            <v>2500</v>
          </cell>
          <cell r="U533">
            <v>10000</v>
          </cell>
          <cell r="V533" t="str">
            <v>SDN SUNGAI BILU 1</v>
          </cell>
          <cell r="W533" t="str">
            <v>XXX</v>
          </cell>
          <cell r="X533" t="str">
            <v>XXX</v>
          </cell>
          <cell r="Y533" t="str">
            <v>XXX</v>
          </cell>
          <cell r="Z533" t="str">
            <v>T - 46</v>
          </cell>
          <cell r="AA533" t="str">
            <v>5557769670130043</v>
          </cell>
          <cell r="AC533">
            <v>11500</v>
          </cell>
          <cell r="AD533">
            <v>-9000</v>
          </cell>
        </row>
        <row r="534">
          <cell r="A534" t="str">
            <v>199609252022212002</v>
          </cell>
          <cell r="B534" t="str">
            <v>XXX</v>
          </cell>
          <cell r="C534" t="str">
            <v>XXX</v>
          </cell>
          <cell r="D534" t="str">
            <v>XXX</v>
          </cell>
          <cell r="E534" t="str">
            <v>XXX</v>
          </cell>
          <cell r="F534" t="str">
            <v>XXX</v>
          </cell>
          <cell r="G534" t="str">
            <v>XXX</v>
          </cell>
          <cell r="H534" t="str">
            <v>XXX</v>
          </cell>
          <cell r="I534">
            <v>0</v>
          </cell>
          <cell r="J534">
            <v>0</v>
          </cell>
          <cell r="K534" t="str">
            <v>XXX</v>
          </cell>
          <cell r="M534">
            <v>250000</v>
          </cell>
          <cell r="N534">
            <v>250000</v>
          </cell>
          <cell r="O534">
            <v>250000</v>
          </cell>
          <cell r="P534">
            <v>2500</v>
          </cell>
          <cell r="Q534">
            <v>10000</v>
          </cell>
          <cell r="R534">
            <v>0</v>
          </cell>
          <cell r="S534">
            <v>0</v>
          </cell>
          <cell r="T534">
            <v>2500</v>
          </cell>
          <cell r="U534">
            <v>10000</v>
          </cell>
          <cell r="V534" t="str">
            <v>SDN SUNGAI BILU 1</v>
          </cell>
          <cell r="W534" t="str">
            <v>XXX</v>
          </cell>
          <cell r="X534" t="str">
            <v>XXX</v>
          </cell>
          <cell r="Y534" t="str">
            <v>XXX</v>
          </cell>
          <cell r="Z534" t="str">
            <v>T - 46</v>
          </cell>
          <cell r="AA534" t="str">
            <v>9257774675130003</v>
          </cell>
          <cell r="AC534">
            <v>11500</v>
          </cell>
          <cell r="AD534">
            <v>-9000</v>
          </cell>
        </row>
        <row r="535">
          <cell r="A535" t="str">
            <v>199701222022211002</v>
          </cell>
          <cell r="B535" t="str">
            <v>XXX</v>
          </cell>
          <cell r="C535" t="str">
            <v>XXX</v>
          </cell>
          <cell r="D535" t="str">
            <v>XXX</v>
          </cell>
          <cell r="E535" t="str">
            <v>XXX</v>
          </cell>
          <cell r="F535" t="str">
            <v>XXX</v>
          </cell>
          <cell r="G535" t="str">
            <v>XXX</v>
          </cell>
          <cell r="H535" t="str">
            <v>XXX</v>
          </cell>
          <cell r="I535">
            <v>0</v>
          </cell>
          <cell r="J535">
            <v>0</v>
          </cell>
          <cell r="K535" t="str">
            <v>XXX</v>
          </cell>
          <cell r="M535">
            <v>250000</v>
          </cell>
          <cell r="N535">
            <v>250000</v>
          </cell>
          <cell r="O535">
            <v>250000</v>
          </cell>
          <cell r="P535">
            <v>2500</v>
          </cell>
          <cell r="Q535">
            <v>10000</v>
          </cell>
          <cell r="R535">
            <v>0</v>
          </cell>
          <cell r="S535">
            <v>0</v>
          </cell>
          <cell r="T535">
            <v>2500</v>
          </cell>
          <cell r="U535">
            <v>10000</v>
          </cell>
          <cell r="V535" t="str">
            <v>SDN SUNGAI BILU 1</v>
          </cell>
          <cell r="W535" t="str">
            <v>XXX</v>
          </cell>
          <cell r="X535" t="str">
            <v>XXX</v>
          </cell>
          <cell r="Y535" t="str">
            <v>XXX</v>
          </cell>
          <cell r="Z535" t="str">
            <v>T - 46</v>
          </cell>
          <cell r="AA535" t="str">
            <v>4454775676130042</v>
          </cell>
          <cell r="AC535">
            <v>11500</v>
          </cell>
          <cell r="AD535">
            <v>-9000</v>
          </cell>
        </row>
        <row r="536">
          <cell r="A536" t="str">
            <v>198611142022211001</v>
          </cell>
          <cell r="B536" t="str">
            <v>XXX</v>
          </cell>
          <cell r="C536" t="str">
            <v>XXX</v>
          </cell>
          <cell r="D536" t="str">
            <v>XXX</v>
          </cell>
          <cell r="E536" t="str">
            <v>XXX</v>
          </cell>
          <cell r="F536" t="str">
            <v>XXX</v>
          </cell>
          <cell r="G536" t="str">
            <v>XXX</v>
          </cell>
          <cell r="H536" t="str">
            <v>XXX</v>
          </cell>
          <cell r="I536">
            <v>0</v>
          </cell>
          <cell r="J536">
            <v>0</v>
          </cell>
          <cell r="K536" t="str">
            <v>XXX</v>
          </cell>
          <cell r="M536">
            <v>250000</v>
          </cell>
          <cell r="N536">
            <v>250000</v>
          </cell>
          <cell r="O536">
            <v>250000</v>
          </cell>
          <cell r="P536">
            <v>2500</v>
          </cell>
          <cell r="Q536">
            <v>10000</v>
          </cell>
          <cell r="R536">
            <v>0</v>
          </cell>
          <cell r="S536">
            <v>0</v>
          </cell>
          <cell r="T536">
            <v>2500</v>
          </cell>
          <cell r="U536">
            <v>10000</v>
          </cell>
          <cell r="V536" t="str">
            <v>SDN SUNGAI BILU 3</v>
          </cell>
          <cell r="W536" t="str">
            <v>XXX</v>
          </cell>
          <cell r="X536" t="str">
            <v>XXX</v>
          </cell>
          <cell r="Y536" t="str">
            <v>XXX</v>
          </cell>
          <cell r="Z536" t="str">
            <v>T - 48</v>
          </cell>
          <cell r="AA536" t="str">
            <v>1446764666130143</v>
          </cell>
          <cell r="AC536">
            <v>11500</v>
          </cell>
          <cell r="AD536">
            <v>-9000</v>
          </cell>
        </row>
        <row r="537">
          <cell r="A537" t="str">
            <v>198811132022212005</v>
          </cell>
          <cell r="B537" t="str">
            <v>XXX</v>
          </cell>
          <cell r="C537" t="str">
            <v>XXX</v>
          </cell>
          <cell r="D537" t="str">
            <v>XXX</v>
          </cell>
          <cell r="E537" t="str">
            <v>XXX</v>
          </cell>
          <cell r="F537" t="str">
            <v>XXX</v>
          </cell>
          <cell r="G537" t="str">
            <v>XXX</v>
          </cell>
          <cell r="H537" t="str">
            <v>XXX</v>
          </cell>
          <cell r="I537">
            <v>0</v>
          </cell>
          <cell r="J537">
            <v>0</v>
          </cell>
          <cell r="K537" t="str">
            <v>XXX</v>
          </cell>
          <cell r="M537">
            <v>250000</v>
          </cell>
          <cell r="N537">
            <v>250000</v>
          </cell>
          <cell r="O537">
            <v>250000</v>
          </cell>
          <cell r="P537">
            <v>2500</v>
          </cell>
          <cell r="Q537">
            <v>10000</v>
          </cell>
          <cell r="R537">
            <v>0</v>
          </cell>
          <cell r="S537">
            <v>0</v>
          </cell>
          <cell r="T537">
            <v>2500</v>
          </cell>
          <cell r="U537">
            <v>10000</v>
          </cell>
          <cell r="V537" t="str">
            <v>SDN SUNGAI BILU 3</v>
          </cell>
          <cell r="W537" t="str">
            <v>XXX</v>
          </cell>
          <cell r="X537" t="str">
            <v>XXX</v>
          </cell>
          <cell r="Y537" t="str">
            <v>XXX</v>
          </cell>
          <cell r="Z537" t="str">
            <v>T - 48</v>
          </cell>
          <cell r="AA537" t="str">
            <v>0445766667130103</v>
          </cell>
          <cell r="AC537">
            <v>11500</v>
          </cell>
          <cell r="AD537">
            <v>-9000</v>
          </cell>
        </row>
        <row r="538">
          <cell r="A538" t="str">
            <v>199202022022212010</v>
          </cell>
          <cell r="B538" t="str">
            <v>XXX</v>
          </cell>
          <cell r="C538" t="str">
            <v>XXX</v>
          </cell>
          <cell r="D538" t="str">
            <v>XXX</v>
          </cell>
          <cell r="E538" t="str">
            <v>XXX</v>
          </cell>
          <cell r="F538" t="str">
            <v>XXX</v>
          </cell>
          <cell r="G538" t="str">
            <v>XXX</v>
          </cell>
          <cell r="H538" t="str">
            <v>XXX</v>
          </cell>
          <cell r="I538">
            <v>0</v>
          </cell>
          <cell r="J538">
            <v>0</v>
          </cell>
          <cell r="K538" t="str">
            <v>XXX</v>
          </cell>
          <cell r="M538">
            <v>250000</v>
          </cell>
          <cell r="N538">
            <v>250000</v>
          </cell>
          <cell r="O538">
            <v>250000</v>
          </cell>
          <cell r="P538">
            <v>2500</v>
          </cell>
          <cell r="Q538">
            <v>10000</v>
          </cell>
          <cell r="R538">
            <v>0</v>
          </cell>
          <cell r="S538">
            <v>0</v>
          </cell>
          <cell r="T538">
            <v>2500</v>
          </cell>
          <cell r="U538">
            <v>10000</v>
          </cell>
          <cell r="V538" t="str">
            <v>SDN SUNGAI BILU 3</v>
          </cell>
          <cell r="W538" t="str">
            <v>XXX</v>
          </cell>
          <cell r="X538" t="str">
            <v>XXX</v>
          </cell>
          <cell r="Y538" t="str">
            <v>XXX</v>
          </cell>
          <cell r="Z538" t="str">
            <v>T - 48</v>
          </cell>
          <cell r="AA538" t="str">
            <v>7534770671230372</v>
          </cell>
          <cell r="AC538">
            <v>11500</v>
          </cell>
          <cell r="AD538">
            <v>-9000</v>
          </cell>
        </row>
        <row r="539">
          <cell r="A539" t="str">
            <v>199212252022212012</v>
          </cell>
          <cell r="B539" t="str">
            <v>XXX</v>
          </cell>
          <cell r="C539" t="str">
            <v>XXX</v>
          </cell>
          <cell r="D539" t="str">
            <v>XXX</v>
          </cell>
          <cell r="E539" t="str">
            <v>XXX</v>
          </cell>
          <cell r="F539" t="str">
            <v>XXX</v>
          </cell>
          <cell r="G539" t="str">
            <v>XXX</v>
          </cell>
          <cell r="H539" t="str">
            <v>XXX</v>
          </cell>
          <cell r="I539">
            <v>0</v>
          </cell>
          <cell r="J539">
            <v>0</v>
          </cell>
          <cell r="K539" t="str">
            <v>XXX</v>
          </cell>
          <cell r="M539">
            <v>250000</v>
          </cell>
          <cell r="N539">
            <v>250000</v>
          </cell>
          <cell r="O539">
            <v>250000</v>
          </cell>
          <cell r="P539">
            <v>2500</v>
          </cell>
          <cell r="Q539">
            <v>10000</v>
          </cell>
          <cell r="R539">
            <v>0</v>
          </cell>
          <cell r="S539">
            <v>0</v>
          </cell>
          <cell r="T539">
            <v>2500</v>
          </cell>
          <cell r="U539">
            <v>10000</v>
          </cell>
          <cell r="V539" t="str">
            <v>SDN SUNGAI BILU 3</v>
          </cell>
          <cell r="W539" t="str">
            <v>XXX</v>
          </cell>
          <cell r="X539" t="str">
            <v>XXX</v>
          </cell>
          <cell r="Y539" t="str">
            <v>XXX</v>
          </cell>
          <cell r="Z539" t="str">
            <v>T - 48</v>
          </cell>
          <cell r="AA539" t="str">
            <v>8557770671130063</v>
          </cell>
          <cell r="AC539">
            <v>11500</v>
          </cell>
          <cell r="AD539">
            <v>-9000</v>
          </cell>
        </row>
        <row r="540">
          <cell r="A540" t="str">
            <v>199711232022212003</v>
          </cell>
          <cell r="B540" t="str">
            <v>XXX</v>
          </cell>
          <cell r="C540" t="str">
            <v>XXX</v>
          </cell>
          <cell r="D540" t="str">
            <v>XXX</v>
          </cell>
          <cell r="E540" t="str">
            <v>XXX</v>
          </cell>
          <cell r="F540" t="str">
            <v>XXX</v>
          </cell>
          <cell r="G540" t="str">
            <v>XXX</v>
          </cell>
          <cell r="H540" t="str">
            <v>XXX</v>
          </cell>
          <cell r="I540">
            <v>0</v>
          </cell>
          <cell r="J540">
            <v>0</v>
          </cell>
          <cell r="K540" t="str">
            <v>XXX</v>
          </cell>
          <cell r="M540">
            <v>250000</v>
          </cell>
          <cell r="N540">
            <v>250000</v>
          </cell>
          <cell r="O540">
            <v>250000</v>
          </cell>
          <cell r="P540">
            <v>2500</v>
          </cell>
          <cell r="Q540">
            <v>10000</v>
          </cell>
          <cell r="R540">
            <v>0</v>
          </cell>
          <cell r="S540">
            <v>0</v>
          </cell>
          <cell r="T540">
            <v>2500</v>
          </cell>
          <cell r="U540">
            <v>10000</v>
          </cell>
          <cell r="V540" t="str">
            <v>SDN SUNGAI BILU 3</v>
          </cell>
          <cell r="W540" t="str">
            <v>XXX</v>
          </cell>
          <cell r="X540" t="str">
            <v>XXX</v>
          </cell>
          <cell r="Y540" t="str">
            <v>XXX</v>
          </cell>
          <cell r="Z540" t="str">
            <v>T - 48</v>
          </cell>
          <cell r="AA540" t="str">
            <v>6455775676230023</v>
          </cell>
          <cell r="AC540">
            <v>11500</v>
          </cell>
          <cell r="AD540">
            <v>-9000</v>
          </cell>
        </row>
        <row r="541">
          <cell r="A541" t="str">
            <v>198009252022212007</v>
          </cell>
          <cell r="B541" t="str">
            <v>XXX</v>
          </cell>
          <cell r="C541" t="str">
            <v>XXX</v>
          </cell>
          <cell r="D541" t="str">
            <v>XXX</v>
          </cell>
          <cell r="E541" t="str">
            <v>XXX</v>
          </cell>
          <cell r="F541" t="str">
            <v>XXX</v>
          </cell>
          <cell r="G541" t="str">
            <v>XXX</v>
          </cell>
          <cell r="H541" t="str">
            <v>XXX</v>
          </cell>
          <cell r="I541">
            <v>0</v>
          </cell>
          <cell r="J541">
            <v>0</v>
          </cell>
          <cell r="K541" t="str">
            <v>XXX</v>
          </cell>
          <cell r="L541">
            <v>2966500</v>
          </cell>
          <cell r="N541">
            <v>2966500</v>
          </cell>
          <cell r="O541">
            <v>2966500</v>
          </cell>
          <cell r="P541">
            <v>29665</v>
          </cell>
          <cell r="Q541">
            <v>118660</v>
          </cell>
          <cell r="R541">
            <v>0</v>
          </cell>
          <cell r="S541">
            <v>0</v>
          </cell>
          <cell r="T541">
            <v>29665</v>
          </cell>
          <cell r="U541">
            <v>118660</v>
          </cell>
          <cell r="V541" t="str">
            <v>SDN SUNGAI LULUT 1</v>
          </cell>
          <cell r="W541" t="str">
            <v>XXX</v>
          </cell>
          <cell r="X541" t="str">
            <v>XXX</v>
          </cell>
          <cell r="Y541" t="str">
            <v>XXX</v>
          </cell>
          <cell r="Z541" t="str">
            <v>T - 50</v>
          </cell>
          <cell r="AA541" t="str">
            <v>1257758658300003</v>
          </cell>
          <cell r="AC541">
            <v>33665</v>
          </cell>
          <cell r="AD541">
            <v>-4000</v>
          </cell>
        </row>
        <row r="542">
          <cell r="A542" t="str">
            <v>198408162022212020</v>
          </cell>
          <cell r="B542" t="str">
            <v>XXX</v>
          </cell>
          <cell r="C542" t="str">
            <v>XXX</v>
          </cell>
          <cell r="D542" t="str">
            <v>XXX</v>
          </cell>
          <cell r="E542" t="str">
            <v>XXX</v>
          </cell>
          <cell r="F542" t="str">
            <v>XXX</v>
          </cell>
          <cell r="G542" t="str">
            <v>XXX</v>
          </cell>
          <cell r="H542" t="str">
            <v>XXX</v>
          </cell>
          <cell r="I542">
            <v>0</v>
          </cell>
          <cell r="J542">
            <v>0</v>
          </cell>
          <cell r="K542" t="str">
            <v>XXX</v>
          </cell>
          <cell r="L542">
            <v>2966500</v>
          </cell>
          <cell r="N542">
            <v>2966500</v>
          </cell>
          <cell r="O542">
            <v>2966500</v>
          </cell>
          <cell r="P542">
            <v>29665</v>
          </cell>
          <cell r="Q542">
            <v>118660</v>
          </cell>
          <cell r="R542">
            <v>0</v>
          </cell>
          <cell r="S542">
            <v>0</v>
          </cell>
          <cell r="T542">
            <v>29665</v>
          </cell>
          <cell r="U542">
            <v>118660</v>
          </cell>
          <cell r="V542" t="str">
            <v>SDN SUNGAI LULUT 1</v>
          </cell>
          <cell r="W542" t="str">
            <v>XXX</v>
          </cell>
          <cell r="X542" t="str">
            <v>XXX</v>
          </cell>
          <cell r="Y542" t="str">
            <v>XXX</v>
          </cell>
          <cell r="Z542" t="str">
            <v>T - 50</v>
          </cell>
          <cell r="AA542" t="str">
            <v>4148762663130163</v>
          </cell>
          <cell r="AC542">
            <v>33665</v>
          </cell>
          <cell r="AD542">
            <v>-4000</v>
          </cell>
        </row>
        <row r="543">
          <cell r="A543" t="str">
            <v>197409022022212003</v>
          </cell>
          <cell r="B543" t="str">
            <v>XXX</v>
          </cell>
          <cell r="C543" t="str">
            <v>XXX</v>
          </cell>
          <cell r="D543" t="str">
            <v>XXX</v>
          </cell>
          <cell r="E543" t="str">
            <v>XXX</v>
          </cell>
          <cell r="F543" t="str">
            <v>XXX</v>
          </cell>
          <cell r="G543" t="str">
            <v>XXX</v>
          </cell>
          <cell r="H543" t="str">
            <v>XXX</v>
          </cell>
          <cell r="I543">
            <v>0</v>
          </cell>
          <cell r="J543">
            <v>0</v>
          </cell>
          <cell r="K543" t="str">
            <v>XXX</v>
          </cell>
          <cell r="L543">
            <v>2966500</v>
          </cell>
          <cell r="N543">
            <v>2966500</v>
          </cell>
          <cell r="O543">
            <v>2966500</v>
          </cell>
          <cell r="P543">
            <v>29665</v>
          </cell>
          <cell r="Q543">
            <v>118660</v>
          </cell>
          <cell r="R543">
            <v>0</v>
          </cell>
          <cell r="S543">
            <v>0</v>
          </cell>
          <cell r="T543">
            <v>29665</v>
          </cell>
          <cell r="U543">
            <v>118660</v>
          </cell>
          <cell r="V543" t="str">
            <v>SDN SUNGAI LULUT 2</v>
          </cell>
          <cell r="W543" t="str">
            <v>XXX</v>
          </cell>
          <cell r="X543" t="str">
            <v>XXX</v>
          </cell>
          <cell r="Y543" t="str">
            <v>XXX</v>
          </cell>
          <cell r="Z543" t="str">
            <v>T - 51</v>
          </cell>
          <cell r="AA543" t="str">
            <v>9234752654300013</v>
          </cell>
          <cell r="AC543">
            <v>33665</v>
          </cell>
          <cell r="AD543">
            <v>-4000</v>
          </cell>
        </row>
        <row r="544">
          <cell r="A544" t="str">
            <v>198106052022212009</v>
          </cell>
          <cell r="B544" t="str">
            <v>XXX</v>
          </cell>
          <cell r="C544" t="str">
            <v>XXX</v>
          </cell>
          <cell r="D544" t="str">
            <v>XXX</v>
          </cell>
          <cell r="E544" t="str">
            <v>XXX</v>
          </cell>
          <cell r="F544" t="str">
            <v>XXX</v>
          </cell>
          <cell r="G544" t="str">
            <v>XXX</v>
          </cell>
          <cell r="H544" t="str">
            <v>XXX</v>
          </cell>
          <cell r="I544">
            <v>0</v>
          </cell>
          <cell r="J544">
            <v>0</v>
          </cell>
          <cell r="K544" t="str">
            <v>XXX</v>
          </cell>
          <cell r="M544">
            <v>250000</v>
          </cell>
          <cell r="N544">
            <v>250000</v>
          </cell>
          <cell r="O544">
            <v>250000</v>
          </cell>
          <cell r="P544">
            <v>2500</v>
          </cell>
          <cell r="Q544">
            <v>10000</v>
          </cell>
          <cell r="R544">
            <v>0</v>
          </cell>
          <cell r="S544">
            <v>0</v>
          </cell>
          <cell r="T544">
            <v>2500</v>
          </cell>
          <cell r="U544">
            <v>10000</v>
          </cell>
          <cell r="V544" t="str">
            <v>SDN SUNGAI LULUT 2</v>
          </cell>
          <cell r="W544" t="str">
            <v>XXX</v>
          </cell>
          <cell r="X544" t="str">
            <v>XXX</v>
          </cell>
          <cell r="Y544" t="str">
            <v>XXX</v>
          </cell>
          <cell r="Z544" t="str">
            <v>T - 51</v>
          </cell>
          <cell r="AA544" t="str">
            <v>2937759659210022</v>
          </cell>
          <cell r="AC544">
            <v>11500</v>
          </cell>
          <cell r="AD544">
            <v>-9000</v>
          </cell>
        </row>
        <row r="545">
          <cell r="A545" t="str">
            <v>198911172022212005</v>
          </cell>
          <cell r="B545" t="str">
            <v>XXX</v>
          </cell>
          <cell r="C545" t="str">
            <v>XXX</v>
          </cell>
          <cell r="D545" t="str">
            <v>XXX</v>
          </cell>
          <cell r="E545" t="str">
            <v>XXX</v>
          </cell>
          <cell r="F545" t="str">
            <v>XXX</v>
          </cell>
          <cell r="G545" t="str">
            <v>XXX</v>
          </cell>
          <cell r="H545" t="str">
            <v>XXX</v>
          </cell>
          <cell r="I545">
            <v>0</v>
          </cell>
          <cell r="J545">
            <v>0</v>
          </cell>
          <cell r="K545" t="str">
            <v>XXX</v>
          </cell>
          <cell r="M545">
            <v>250000</v>
          </cell>
          <cell r="N545">
            <v>250000</v>
          </cell>
          <cell r="O545">
            <v>250000</v>
          </cell>
          <cell r="P545">
            <v>2500</v>
          </cell>
          <cell r="Q545">
            <v>10000</v>
          </cell>
          <cell r="R545">
            <v>0</v>
          </cell>
          <cell r="S545">
            <v>0</v>
          </cell>
          <cell r="T545">
            <v>2500</v>
          </cell>
          <cell r="U545">
            <v>10000</v>
          </cell>
          <cell r="V545" t="str">
            <v>SDN SUNGAI LULUT 2</v>
          </cell>
          <cell r="W545" t="str">
            <v>XXX</v>
          </cell>
          <cell r="X545" t="str">
            <v>XXX</v>
          </cell>
          <cell r="Y545" t="str">
            <v>XXX</v>
          </cell>
          <cell r="Z545" t="str">
            <v>T - 51</v>
          </cell>
          <cell r="AA545" t="str">
            <v>7449767668130163</v>
          </cell>
          <cell r="AC545">
            <v>11500</v>
          </cell>
          <cell r="AD545">
            <v>-9000</v>
          </cell>
        </row>
        <row r="546">
          <cell r="A546" t="str">
            <v>199301082022212008</v>
          </cell>
          <cell r="B546" t="str">
            <v>XXX</v>
          </cell>
          <cell r="C546" t="str">
            <v>XXX</v>
          </cell>
          <cell r="D546" t="str">
            <v>XXX</v>
          </cell>
          <cell r="E546" t="str">
            <v>XXX</v>
          </cell>
          <cell r="F546" t="str">
            <v>XXX</v>
          </cell>
          <cell r="G546" t="str">
            <v>XXX</v>
          </cell>
          <cell r="H546" t="str">
            <v>XXX</v>
          </cell>
          <cell r="I546">
            <v>0</v>
          </cell>
          <cell r="J546">
            <v>0</v>
          </cell>
          <cell r="K546" t="str">
            <v>XXX</v>
          </cell>
          <cell r="M546">
            <v>250000</v>
          </cell>
          <cell r="N546">
            <v>250000</v>
          </cell>
          <cell r="O546">
            <v>250000</v>
          </cell>
          <cell r="P546">
            <v>2500</v>
          </cell>
          <cell r="Q546">
            <v>10000</v>
          </cell>
          <cell r="R546">
            <v>0</v>
          </cell>
          <cell r="S546">
            <v>0</v>
          </cell>
          <cell r="T546">
            <v>2500</v>
          </cell>
          <cell r="U546">
            <v>10000</v>
          </cell>
          <cell r="V546" t="str">
            <v>SDN SUNGAI LULUT 2</v>
          </cell>
          <cell r="W546" t="str">
            <v>XXX</v>
          </cell>
          <cell r="X546" t="str">
            <v>XXX</v>
          </cell>
          <cell r="Y546" t="str">
            <v>XXX</v>
          </cell>
          <cell r="Z546" t="str">
            <v>T - 51</v>
          </cell>
          <cell r="AA546" t="str">
            <v>9440771672230192</v>
          </cell>
          <cell r="AC546">
            <v>11500</v>
          </cell>
          <cell r="AD546">
            <v>-9000</v>
          </cell>
        </row>
        <row r="547">
          <cell r="A547" t="str">
            <v>197607072022212005</v>
          </cell>
          <cell r="B547" t="str">
            <v>XXX</v>
          </cell>
          <cell r="C547" t="str">
            <v>XXX</v>
          </cell>
          <cell r="D547" t="str">
            <v>XXX</v>
          </cell>
          <cell r="E547" t="str">
            <v>XXX</v>
          </cell>
          <cell r="F547" t="str">
            <v>XXX</v>
          </cell>
          <cell r="G547" t="str">
            <v>XXX</v>
          </cell>
          <cell r="H547" t="str">
            <v>XXX</v>
          </cell>
          <cell r="I547">
            <v>0</v>
          </cell>
          <cell r="J547">
            <v>0</v>
          </cell>
          <cell r="K547" t="str">
            <v>XXX</v>
          </cell>
          <cell r="L547">
            <v>2966500</v>
          </cell>
          <cell r="N547">
            <v>2966500</v>
          </cell>
          <cell r="O547">
            <v>2966500</v>
          </cell>
          <cell r="P547">
            <v>29665</v>
          </cell>
          <cell r="Q547">
            <v>118660</v>
          </cell>
          <cell r="R547">
            <v>0</v>
          </cell>
          <cell r="S547">
            <v>0</v>
          </cell>
          <cell r="T547">
            <v>29665</v>
          </cell>
          <cell r="U547">
            <v>118660</v>
          </cell>
          <cell r="V547" t="str">
            <v>SDN SUNGAI LULUT 3</v>
          </cell>
          <cell r="W547" t="str">
            <v>XXX</v>
          </cell>
          <cell r="X547" t="str">
            <v>XXX</v>
          </cell>
          <cell r="Y547" t="str">
            <v>XXX</v>
          </cell>
          <cell r="Z547" t="str">
            <v>T - 52</v>
          </cell>
          <cell r="AA547" t="str">
            <v>6039754657300003</v>
          </cell>
          <cell r="AC547">
            <v>33665</v>
          </cell>
          <cell r="AD547">
            <v>-4000</v>
          </cell>
        </row>
        <row r="548">
          <cell r="A548" t="str">
            <v>199312312022212006</v>
          </cell>
          <cell r="B548" t="str">
            <v>XXX</v>
          </cell>
          <cell r="C548" t="str">
            <v>XXX</v>
          </cell>
          <cell r="D548" t="str">
            <v>XXX</v>
          </cell>
          <cell r="E548" t="str">
            <v>XXX</v>
          </cell>
          <cell r="F548" t="str">
            <v>XXX</v>
          </cell>
          <cell r="G548" t="str">
            <v>XXX</v>
          </cell>
          <cell r="H548" t="str">
            <v>XXX</v>
          </cell>
          <cell r="I548">
            <v>0</v>
          </cell>
          <cell r="J548">
            <v>0</v>
          </cell>
          <cell r="K548" t="str">
            <v>XXX</v>
          </cell>
          <cell r="M548">
            <v>250000</v>
          </cell>
          <cell r="N548">
            <v>250000</v>
          </cell>
          <cell r="O548">
            <v>250000</v>
          </cell>
          <cell r="P548">
            <v>2500</v>
          </cell>
          <cell r="Q548">
            <v>10000</v>
          </cell>
          <cell r="R548">
            <v>0</v>
          </cell>
          <cell r="S548">
            <v>0</v>
          </cell>
          <cell r="T548">
            <v>2500</v>
          </cell>
          <cell r="U548">
            <v>10000</v>
          </cell>
          <cell r="V548" t="str">
            <v>SDN SUNGAI LULUT 3</v>
          </cell>
          <cell r="W548" t="str">
            <v>XXX</v>
          </cell>
          <cell r="X548" t="str">
            <v>XXX</v>
          </cell>
          <cell r="Y548" t="str">
            <v>XXX</v>
          </cell>
          <cell r="Z548" t="str">
            <v>T - 52</v>
          </cell>
          <cell r="AA548" t="str">
            <v>9563771672130093</v>
          </cell>
          <cell r="AC548">
            <v>11500</v>
          </cell>
          <cell r="AD548">
            <v>-9000</v>
          </cell>
        </row>
        <row r="549">
          <cell r="A549" t="str">
            <v>198604232022212020</v>
          </cell>
          <cell r="B549" t="str">
            <v>XXX</v>
          </cell>
          <cell r="C549" t="str">
            <v>XXX</v>
          </cell>
          <cell r="D549" t="str">
            <v>XXX</v>
          </cell>
          <cell r="E549" t="str">
            <v>XXX</v>
          </cell>
          <cell r="F549" t="str">
            <v>XXX</v>
          </cell>
          <cell r="G549" t="str">
            <v>XXX</v>
          </cell>
          <cell r="H549" t="str">
            <v>XXX</v>
          </cell>
          <cell r="I549">
            <v>0</v>
          </cell>
          <cell r="J549">
            <v>0</v>
          </cell>
          <cell r="K549" t="str">
            <v>XXX</v>
          </cell>
          <cell r="L549">
            <v>2966500</v>
          </cell>
          <cell r="N549">
            <v>2966500</v>
          </cell>
          <cell r="O549">
            <v>2966500</v>
          </cell>
          <cell r="P549">
            <v>29665</v>
          </cell>
          <cell r="Q549">
            <v>118660</v>
          </cell>
          <cell r="R549">
            <v>0</v>
          </cell>
          <cell r="S549">
            <v>0</v>
          </cell>
          <cell r="T549">
            <v>29665</v>
          </cell>
          <cell r="U549">
            <v>118660</v>
          </cell>
          <cell r="V549" t="str">
            <v>SDN SUNGAI LULUT 4</v>
          </cell>
          <cell r="W549" t="str">
            <v>XXX</v>
          </cell>
          <cell r="X549" t="str">
            <v>XXX</v>
          </cell>
          <cell r="Y549" t="str">
            <v>XXX</v>
          </cell>
          <cell r="Z549" t="str">
            <v>T - 53</v>
          </cell>
          <cell r="AA549" t="str">
            <v>5755764665130172</v>
          </cell>
          <cell r="AC549">
            <v>33665</v>
          </cell>
          <cell r="AD549">
            <v>-4000</v>
          </cell>
        </row>
        <row r="550">
          <cell r="A550" t="str">
            <v>198910072022212007</v>
          </cell>
          <cell r="B550" t="str">
            <v>XXX</v>
          </cell>
          <cell r="C550" t="str">
            <v>XXX</v>
          </cell>
          <cell r="D550" t="str">
            <v>XXX</v>
          </cell>
          <cell r="E550" t="str">
            <v>XXX</v>
          </cell>
          <cell r="F550" t="str">
            <v>XXX</v>
          </cell>
          <cell r="G550" t="str">
            <v>XXX</v>
          </cell>
          <cell r="H550" t="str">
            <v>XXX</v>
          </cell>
          <cell r="I550">
            <v>0</v>
          </cell>
          <cell r="J550">
            <v>0</v>
          </cell>
          <cell r="K550" t="str">
            <v>XXX</v>
          </cell>
          <cell r="M550">
            <v>250000</v>
          </cell>
          <cell r="N550">
            <v>250000</v>
          </cell>
          <cell r="O550">
            <v>250000</v>
          </cell>
          <cell r="P550">
            <v>2500</v>
          </cell>
          <cell r="Q550">
            <v>10000</v>
          </cell>
          <cell r="R550">
            <v>0</v>
          </cell>
          <cell r="S550">
            <v>0</v>
          </cell>
          <cell r="T550">
            <v>2500</v>
          </cell>
          <cell r="U550">
            <v>10000</v>
          </cell>
          <cell r="V550" t="str">
            <v>SDN SUNGAI LULUT 4</v>
          </cell>
          <cell r="W550" t="str">
            <v>XXX</v>
          </cell>
          <cell r="X550" t="str">
            <v>XXX</v>
          </cell>
          <cell r="Y550" t="str">
            <v>XXX</v>
          </cell>
          <cell r="Z550" t="str">
            <v>T - 53</v>
          </cell>
          <cell r="AA550" t="str">
            <v>0339767668300033</v>
          </cell>
          <cell r="AC550">
            <v>11500</v>
          </cell>
          <cell r="AD550">
            <v>-9000</v>
          </cell>
        </row>
        <row r="551">
          <cell r="A551" t="str">
            <v>199508202022212008</v>
          </cell>
          <cell r="B551" t="str">
            <v>XXX</v>
          </cell>
          <cell r="C551" t="str">
            <v>XXX</v>
          </cell>
          <cell r="D551" t="str">
            <v>XXX</v>
          </cell>
          <cell r="E551" t="str">
            <v>XXX</v>
          </cell>
          <cell r="F551" t="str">
            <v>XXX</v>
          </cell>
          <cell r="G551" t="str">
            <v>XXX</v>
          </cell>
          <cell r="H551" t="str">
            <v>XXX</v>
          </cell>
          <cell r="I551">
            <v>0</v>
          </cell>
          <cell r="J551">
            <v>0</v>
          </cell>
          <cell r="K551" t="str">
            <v>XXX</v>
          </cell>
          <cell r="M551">
            <v>250000</v>
          </cell>
          <cell r="N551">
            <v>250000</v>
          </cell>
          <cell r="O551">
            <v>250000</v>
          </cell>
          <cell r="P551">
            <v>2500</v>
          </cell>
          <cell r="Q551">
            <v>10000</v>
          </cell>
          <cell r="R551">
            <v>0</v>
          </cell>
          <cell r="S551">
            <v>0</v>
          </cell>
          <cell r="T551">
            <v>2500</v>
          </cell>
          <cell r="U551">
            <v>10000</v>
          </cell>
          <cell r="V551" t="str">
            <v>SDN SUNGAI LULUT 4</v>
          </cell>
          <cell r="W551" t="str">
            <v>XXX</v>
          </cell>
          <cell r="X551" t="str">
            <v>XXX</v>
          </cell>
          <cell r="Y551" t="str">
            <v>XXX</v>
          </cell>
          <cell r="Z551" t="str">
            <v>T - 53</v>
          </cell>
          <cell r="AA551" t="str">
            <v>5152773674230093</v>
          </cell>
          <cell r="AC551">
            <v>11500</v>
          </cell>
          <cell r="AD551">
            <v>-9000</v>
          </cell>
        </row>
        <row r="552">
          <cell r="A552" t="str">
            <v>197911032022212008</v>
          </cell>
          <cell r="B552" t="str">
            <v>XXX</v>
          </cell>
          <cell r="C552" t="str">
            <v>XXX</v>
          </cell>
          <cell r="D552" t="str">
            <v>XXX</v>
          </cell>
          <cell r="E552" t="str">
            <v>XXX</v>
          </cell>
          <cell r="F552" t="str">
            <v>XXX</v>
          </cell>
          <cell r="G552" t="str">
            <v>XXX</v>
          </cell>
          <cell r="H552" t="str">
            <v>XXX</v>
          </cell>
          <cell r="I552">
            <v>0</v>
          </cell>
          <cell r="J552">
            <v>0</v>
          </cell>
          <cell r="K552" t="str">
            <v>XXX</v>
          </cell>
          <cell r="M552">
            <v>250000</v>
          </cell>
          <cell r="N552">
            <v>250000</v>
          </cell>
          <cell r="O552">
            <v>250000</v>
          </cell>
          <cell r="P552">
            <v>2500</v>
          </cell>
          <cell r="Q552">
            <v>10000</v>
          </cell>
          <cell r="R552">
            <v>0</v>
          </cell>
          <cell r="S552">
            <v>0</v>
          </cell>
          <cell r="T552">
            <v>2500</v>
          </cell>
          <cell r="U552">
            <v>10000</v>
          </cell>
          <cell r="V552" t="str">
            <v>SDN SUNGAI LULUT 5</v>
          </cell>
          <cell r="W552" t="str">
            <v>XXX</v>
          </cell>
          <cell r="X552" t="str">
            <v>XXX</v>
          </cell>
          <cell r="Y552" t="str">
            <v>XXX</v>
          </cell>
          <cell r="Z552" t="str">
            <v>T - 54</v>
          </cell>
          <cell r="AA552" t="str">
            <v>9435757659300023</v>
          </cell>
          <cell r="AC552">
            <v>11500</v>
          </cell>
          <cell r="AD552">
            <v>-9000</v>
          </cell>
        </row>
        <row r="553">
          <cell r="A553" t="str">
            <v>198012312022212028</v>
          </cell>
          <cell r="B553" t="str">
            <v>XXX</v>
          </cell>
          <cell r="C553" t="str">
            <v>XXX</v>
          </cell>
          <cell r="D553" t="str">
            <v>XXX</v>
          </cell>
          <cell r="E553" t="str">
            <v>XXX</v>
          </cell>
          <cell r="F553" t="str">
            <v>XXX</v>
          </cell>
          <cell r="G553" t="str">
            <v>XXX</v>
          </cell>
          <cell r="H553" t="str">
            <v>XXX</v>
          </cell>
          <cell r="I553">
            <v>0</v>
          </cell>
          <cell r="J553">
            <v>0</v>
          </cell>
          <cell r="K553" t="str">
            <v>XXX</v>
          </cell>
          <cell r="M553">
            <v>250000</v>
          </cell>
          <cell r="N553">
            <v>250000</v>
          </cell>
          <cell r="O553">
            <v>250000</v>
          </cell>
          <cell r="P553">
            <v>2500</v>
          </cell>
          <cell r="Q553">
            <v>10000</v>
          </cell>
          <cell r="R553">
            <v>0</v>
          </cell>
          <cell r="S553">
            <v>0</v>
          </cell>
          <cell r="T553">
            <v>2500</v>
          </cell>
          <cell r="U553">
            <v>10000</v>
          </cell>
          <cell r="V553" t="str">
            <v>SDN SUNGAI LULUT 5</v>
          </cell>
          <cell r="W553" t="str">
            <v>XXX</v>
          </cell>
          <cell r="X553" t="str">
            <v>XXX</v>
          </cell>
          <cell r="Y553" t="str">
            <v>XXX</v>
          </cell>
          <cell r="Z553" t="str">
            <v>T - 54</v>
          </cell>
          <cell r="AA553" t="str">
            <v>6563758660300133</v>
          </cell>
          <cell r="AC553">
            <v>11500</v>
          </cell>
          <cell r="AD553">
            <v>-9000</v>
          </cell>
        </row>
        <row r="554">
          <cell r="A554" t="str">
            <v>198303032022212020</v>
          </cell>
          <cell r="B554" t="str">
            <v>XXX</v>
          </cell>
          <cell r="C554" t="str">
            <v>XXX</v>
          </cell>
          <cell r="D554" t="str">
            <v>XXX</v>
          </cell>
          <cell r="E554" t="str">
            <v>XXX</v>
          </cell>
          <cell r="F554" t="str">
            <v>XXX</v>
          </cell>
          <cell r="G554" t="str">
            <v>XXX</v>
          </cell>
          <cell r="H554" t="str">
            <v>XXX</v>
          </cell>
          <cell r="I554">
            <v>0</v>
          </cell>
          <cell r="J554">
            <v>0</v>
          </cell>
          <cell r="K554" t="str">
            <v>XXX</v>
          </cell>
          <cell r="M554">
            <v>250000</v>
          </cell>
          <cell r="N554">
            <v>250000</v>
          </cell>
          <cell r="O554">
            <v>250000</v>
          </cell>
          <cell r="P554">
            <v>2500</v>
          </cell>
          <cell r="Q554">
            <v>10000</v>
          </cell>
          <cell r="R554">
            <v>0</v>
          </cell>
          <cell r="S554">
            <v>0</v>
          </cell>
          <cell r="T554">
            <v>2500</v>
          </cell>
          <cell r="U554">
            <v>10000</v>
          </cell>
          <cell r="V554" t="str">
            <v>SDN SUNGAI LULUT 5</v>
          </cell>
          <cell r="W554" t="str">
            <v>XXX</v>
          </cell>
          <cell r="X554" t="str">
            <v>XXX</v>
          </cell>
          <cell r="Y554" t="str">
            <v>XXX</v>
          </cell>
          <cell r="Z554" t="str">
            <v>T - 54</v>
          </cell>
          <cell r="AA554" t="str">
            <v>9635761662300042</v>
          </cell>
          <cell r="AC554">
            <v>11500</v>
          </cell>
          <cell r="AD554">
            <v>-9000</v>
          </cell>
        </row>
        <row r="555">
          <cell r="A555" t="str">
            <v>198406082022212013</v>
          </cell>
          <cell r="B555" t="str">
            <v>XXX</v>
          </cell>
          <cell r="C555" t="str">
            <v>XXX</v>
          </cell>
          <cell r="D555" t="str">
            <v>XXX</v>
          </cell>
          <cell r="E555" t="str">
            <v>XXX</v>
          </cell>
          <cell r="F555" t="str">
            <v>XXX</v>
          </cell>
          <cell r="G555" t="str">
            <v>XXX</v>
          </cell>
          <cell r="H555" t="str">
            <v>XXX</v>
          </cell>
          <cell r="I555">
            <v>0</v>
          </cell>
          <cell r="J555">
            <v>0</v>
          </cell>
          <cell r="K555" t="str">
            <v>XXX</v>
          </cell>
          <cell r="M555">
            <v>250000</v>
          </cell>
          <cell r="N555">
            <v>250000</v>
          </cell>
          <cell r="O555">
            <v>250000</v>
          </cell>
          <cell r="P555">
            <v>2500</v>
          </cell>
          <cell r="Q555">
            <v>10000</v>
          </cell>
          <cell r="R555">
            <v>0</v>
          </cell>
          <cell r="S555">
            <v>0</v>
          </cell>
          <cell r="T555">
            <v>2500</v>
          </cell>
          <cell r="U555">
            <v>10000</v>
          </cell>
          <cell r="V555" t="str">
            <v>SDN SUNGAI LULUT 6</v>
          </cell>
          <cell r="W555" t="str">
            <v>XXX</v>
          </cell>
          <cell r="X555" t="str">
            <v>XXX</v>
          </cell>
          <cell r="Y555" t="str">
            <v>XXX</v>
          </cell>
          <cell r="Z555" t="str">
            <v>T - 55</v>
          </cell>
          <cell r="AA555" t="str">
            <v>3940762663300022</v>
          </cell>
          <cell r="AC555">
            <v>11500</v>
          </cell>
          <cell r="AD555">
            <v>-9000</v>
          </cell>
        </row>
        <row r="556">
          <cell r="A556" t="str">
            <v>198402022022211010</v>
          </cell>
          <cell r="B556" t="str">
            <v>XXX</v>
          </cell>
          <cell r="C556" t="str">
            <v>XXX</v>
          </cell>
          <cell r="D556" t="str">
            <v>XXX</v>
          </cell>
          <cell r="E556" t="str">
            <v>XXX</v>
          </cell>
          <cell r="F556" t="str">
            <v>XXX</v>
          </cell>
          <cell r="G556" t="str">
            <v>XXX</v>
          </cell>
          <cell r="H556" t="str">
            <v>XXX</v>
          </cell>
          <cell r="I556">
            <v>0</v>
          </cell>
          <cell r="J556">
            <v>0</v>
          </cell>
          <cell r="K556" t="str">
            <v>XXX</v>
          </cell>
          <cell r="M556">
            <v>250000</v>
          </cell>
          <cell r="N556">
            <v>250000</v>
          </cell>
          <cell r="O556">
            <v>250000</v>
          </cell>
          <cell r="P556">
            <v>2500</v>
          </cell>
          <cell r="Q556">
            <v>10000</v>
          </cell>
          <cell r="R556">
            <v>0</v>
          </cell>
          <cell r="S556">
            <v>0</v>
          </cell>
          <cell r="T556">
            <v>2500</v>
          </cell>
          <cell r="U556">
            <v>10000</v>
          </cell>
          <cell r="V556" t="str">
            <v>SDN SUNGAI LULUT 7</v>
          </cell>
          <cell r="W556" t="str">
            <v>XXX</v>
          </cell>
          <cell r="X556" t="str">
            <v>XXX</v>
          </cell>
          <cell r="Y556" t="str">
            <v>XXX</v>
          </cell>
          <cell r="Z556" t="str">
            <v>T - 56</v>
          </cell>
          <cell r="AA556" t="str">
            <v>2534762663130262</v>
          </cell>
          <cell r="AC556">
            <v>11500</v>
          </cell>
          <cell r="AD556">
            <v>-9000</v>
          </cell>
        </row>
        <row r="557">
          <cell r="A557" t="str">
            <v>198508032022212022</v>
          </cell>
          <cell r="B557" t="str">
            <v>XXX</v>
          </cell>
          <cell r="C557" t="str">
            <v>XXX</v>
          </cell>
          <cell r="D557" t="str">
            <v>XXX</v>
          </cell>
          <cell r="E557" t="str">
            <v>XXX</v>
          </cell>
          <cell r="F557" t="str">
            <v>XXX</v>
          </cell>
          <cell r="G557" t="str">
            <v>XXX</v>
          </cell>
          <cell r="H557" t="str">
            <v>XXX</v>
          </cell>
          <cell r="I557">
            <v>0</v>
          </cell>
          <cell r="J557">
            <v>0</v>
          </cell>
          <cell r="K557" t="str">
            <v>XXX</v>
          </cell>
          <cell r="M557">
            <v>250000</v>
          </cell>
          <cell r="N557">
            <v>250000</v>
          </cell>
          <cell r="O557">
            <v>250000</v>
          </cell>
          <cell r="P557">
            <v>2500</v>
          </cell>
          <cell r="Q557">
            <v>10000</v>
          </cell>
          <cell r="R557">
            <v>0</v>
          </cell>
          <cell r="S557">
            <v>0</v>
          </cell>
          <cell r="T557">
            <v>2500</v>
          </cell>
          <cell r="U557">
            <v>10000</v>
          </cell>
          <cell r="V557" t="str">
            <v>SDN SUNGAI LULUT 7</v>
          </cell>
          <cell r="W557" t="str">
            <v>XXX</v>
          </cell>
          <cell r="X557" t="str">
            <v>XXX</v>
          </cell>
          <cell r="Y557" t="str">
            <v>XXX</v>
          </cell>
          <cell r="Z557" t="str">
            <v>T - 56</v>
          </cell>
          <cell r="AA557" t="str">
            <v>3135763664300073</v>
          </cell>
          <cell r="AC557">
            <v>11500</v>
          </cell>
          <cell r="AD557">
            <v>-9000</v>
          </cell>
        </row>
        <row r="558">
          <cell r="A558" t="str">
            <v>197907012022212012</v>
          </cell>
          <cell r="B558" t="str">
            <v>XXX</v>
          </cell>
          <cell r="C558" t="str">
            <v>XXX</v>
          </cell>
          <cell r="D558" t="str">
            <v>XXX</v>
          </cell>
          <cell r="E558" t="str">
            <v>XXX</v>
          </cell>
          <cell r="F558" t="str">
            <v>XXX</v>
          </cell>
          <cell r="G558" t="str">
            <v>XXX</v>
          </cell>
          <cell r="H558" t="str">
            <v>XXX</v>
          </cell>
          <cell r="I558">
            <v>0</v>
          </cell>
          <cell r="J558">
            <v>0</v>
          </cell>
          <cell r="K558" t="str">
            <v>XXX</v>
          </cell>
          <cell r="L558">
            <v>2966500</v>
          </cell>
          <cell r="N558">
            <v>2966500</v>
          </cell>
          <cell r="O558">
            <v>2966500</v>
          </cell>
          <cell r="P558">
            <v>29665</v>
          </cell>
          <cell r="Q558">
            <v>118660</v>
          </cell>
          <cell r="R558">
            <v>0</v>
          </cell>
          <cell r="S558">
            <v>0</v>
          </cell>
          <cell r="T558">
            <v>29665</v>
          </cell>
          <cell r="U558">
            <v>118660</v>
          </cell>
          <cell r="V558" t="str">
            <v>SDN SUNGAI LULUT 8</v>
          </cell>
          <cell r="W558" t="str">
            <v>XXX</v>
          </cell>
          <cell r="X558" t="str">
            <v>XXX</v>
          </cell>
          <cell r="Y558" t="str">
            <v>XXX</v>
          </cell>
          <cell r="Z558" t="str">
            <v>T - 57</v>
          </cell>
          <cell r="AA558" t="str">
            <v>1033757659300033</v>
          </cell>
          <cell r="AC558">
            <v>33665</v>
          </cell>
          <cell r="AD558">
            <v>-4000</v>
          </cell>
        </row>
        <row r="559">
          <cell r="A559" t="str">
            <v>199312212022211003</v>
          </cell>
          <cell r="B559" t="str">
            <v>XXX</v>
          </cell>
          <cell r="C559" t="str">
            <v>XXX</v>
          </cell>
          <cell r="D559" t="str">
            <v>XXX</v>
          </cell>
          <cell r="E559" t="str">
            <v>XXX</v>
          </cell>
          <cell r="F559" t="str">
            <v>XXX</v>
          </cell>
          <cell r="G559" t="str">
            <v>XXX</v>
          </cell>
          <cell r="H559" t="str">
            <v>XXX</v>
          </cell>
          <cell r="I559">
            <v>0</v>
          </cell>
          <cell r="J559">
            <v>0</v>
          </cell>
          <cell r="K559" t="str">
            <v>XXX</v>
          </cell>
          <cell r="M559">
            <v>250000</v>
          </cell>
          <cell r="N559">
            <v>250000</v>
          </cell>
          <cell r="O559">
            <v>250000</v>
          </cell>
          <cell r="P559">
            <v>2500</v>
          </cell>
          <cell r="Q559">
            <v>10000</v>
          </cell>
          <cell r="R559">
            <v>0</v>
          </cell>
          <cell r="S559">
            <v>0</v>
          </cell>
          <cell r="T559">
            <v>2500</v>
          </cell>
          <cell r="U559">
            <v>10000</v>
          </cell>
          <cell r="V559" t="str">
            <v>SDN SUNGAI LULUT 8</v>
          </cell>
          <cell r="W559" t="str">
            <v>XXX</v>
          </cell>
          <cell r="X559" t="str">
            <v>XXX</v>
          </cell>
          <cell r="Y559" t="str">
            <v>XXX</v>
          </cell>
          <cell r="Z559" t="str">
            <v>T - 57</v>
          </cell>
          <cell r="AA559" t="str">
            <v>9553771672130163</v>
          </cell>
          <cell r="AC559">
            <v>11500</v>
          </cell>
          <cell r="AD559">
            <v>-9000</v>
          </cell>
        </row>
        <row r="561">
          <cell r="A561">
            <v>162</v>
          </cell>
          <cell r="B561" t="str">
            <v>JUMLAH ASN PPPK GURU SD B.TIMUR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127559500</v>
          </cell>
          <cell r="M561">
            <v>28500000</v>
          </cell>
          <cell r="N561">
            <v>156059500</v>
          </cell>
          <cell r="O561">
            <v>156059500</v>
          </cell>
          <cell r="P561">
            <v>1560595</v>
          </cell>
          <cell r="Q561">
            <v>6242380</v>
          </cell>
          <cell r="R561">
            <v>0</v>
          </cell>
          <cell r="S561">
            <v>0</v>
          </cell>
          <cell r="T561">
            <v>1560595</v>
          </cell>
          <cell r="U561">
            <v>6242380</v>
          </cell>
          <cell r="AC561">
            <v>2761895</v>
          </cell>
        </row>
        <row r="564">
          <cell r="A564" t="str">
            <v>FORMAT PERHITUNGAN PEMBAYARAN IURAN JAMINAN KESEHATAN ( GAJI &amp; TUNJANGAN )</v>
          </cell>
          <cell r="T564" t="str">
            <v>APR dbyr MEI</v>
          </cell>
          <cell r="AC564" t="str">
            <v>MAR dbyr APR</v>
          </cell>
        </row>
        <row r="565">
          <cell r="A565" t="str">
            <v>SKPD DINAS PENDIDIKAN  (ASN PPPK GURU SD BANJARMASIN TENGAH)</v>
          </cell>
        </row>
        <row r="566">
          <cell r="A566" t="str">
            <v>BULAN : GAJI APRIL 2023  (TPP dibayar MEI 2023)</v>
          </cell>
        </row>
        <row r="568">
          <cell r="A568">
            <v>1</v>
          </cell>
          <cell r="B568">
            <v>2</v>
          </cell>
          <cell r="C568">
            <v>3</v>
          </cell>
          <cell r="D568">
            <v>4</v>
          </cell>
          <cell r="E568">
            <v>5</v>
          </cell>
          <cell r="F568">
            <v>6</v>
          </cell>
          <cell r="G568">
            <v>7</v>
          </cell>
          <cell r="H568">
            <v>8</v>
          </cell>
          <cell r="I568">
            <v>9</v>
          </cell>
          <cell r="J568">
            <v>10</v>
          </cell>
          <cell r="K568">
            <v>11</v>
          </cell>
          <cell r="L568">
            <v>12</v>
          </cell>
          <cell r="M568">
            <v>13</v>
          </cell>
          <cell r="N568">
            <v>14</v>
          </cell>
          <cell r="O568">
            <v>15</v>
          </cell>
          <cell r="P568">
            <v>16</v>
          </cell>
          <cell r="Q568">
            <v>17</v>
          </cell>
          <cell r="R568">
            <v>18</v>
          </cell>
          <cell r="S568">
            <v>19</v>
          </cell>
          <cell r="T568">
            <v>20</v>
          </cell>
          <cell r="U568">
            <v>21</v>
          </cell>
          <cell r="V568">
            <v>22</v>
          </cell>
          <cell r="W568">
            <v>23</v>
          </cell>
          <cell r="X568">
            <v>24</v>
          </cell>
          <cell r="Y568">
            <v>25</v>
          </cell>
          <cell r="Z568">
            <v>26</v>
          </cell>
          <cell r="AA568">
            <v>27</v>
          </cell>
          <cell r="AC568">
            <v>20</v>
          </cell>
        </row>
        <row r="569">
          <cell r="A569" t="str">
            <v>NIP</v>
          </cell>
          <cell r="B569" t="str">
            <v>NAMA</v>
          </cell>
          <cell r="C569" t="str">
            <v xml:space="preserve">JUMLAH </v>
          </cell>
          <cell r="E569" t="str">
            <v>GAJI GAPOK</v>
          </cell>
          <cell r="F569" t="str">
            <v>TJKLUARGA</v>
          </cell>
          <cell r="G569" t="str">
            <v>TJFUNGSIONAL</v>
          </cell>
          <cell r="H569" t="str">
            <v>TJUMUM</v>
          </cell>
          <cell r="I569" t="str">
            <v>Jumlah
Gaji</v>
          </cell>
          <cell r="J569" t="str">
            <v>TUNJANGAN LAINNYA</v>
          </cell>
          <cell r="N569" t="str">
            <v>Jumlah
Tunjangan</v>
          </cell>
          <cell r="O569" t="str">
            <v>Jumlah Penghasilan</v>
          </cell>
          <cell r="P569" t="str">
            <v>Total Iuran BPJS
( GJ + TJ )</v>
          </cell>
          <cell r="R569" t="str">
            <v>IWP Gaji (BPJS)</v>
          </cell>
          <cell r="T569" t="str">
            <v>IWP TPP (BPJS)</v>
          </cell>
          <cell r="V569" t="str">
            <v>SKPD</v>
          </cell>
          <cell r="W569" t="str">
            <v>NO KPE</v>
          </cell>
          <cell r="X569" t="str">
            <v>noktp</v>
          </cell>
          <cell r="Y569" t="str">
            <v>npwp</v>
          </cell>
          <cell r="Z569" t="str">
            <v>kode gaji</v>
          </cell>
          <cell r="AA569" t="str">
            <v>nuptk</v>
          </cell>
          <cell r="AC569" t="str">
            <v>IWP TPP (BPJS)</v>
          </cell>
          <cell r="AD569" t="str">
            <v>SELISIH</v>
          </cell>
        </row>
        <row r="570">
          <cell r="C570" t="str">
            <v>ISTERI / SUAMI</v>
          </cell>
          <cell r="D570" t="str">
            <v>ANAK</v>
          </cell>
          <cell r="J570" t="str">
            <v>TUKIN</v>
          </cell>
          <cell r="K570" t="str">
            <v>TPP</v>
          </cell>
          <cell r="L570" t="str">
            <v>SERTIFIKASI</v>
          </cell>
          <cell r="M570" t="str">
            <v>TAMSIL</v>
          </cell>
          <cell r="P570" t="str">
            <v>IWP1%</v>
          </cell>
          <cell r="Q570" t="str">
            <v>IWP4%</v>
          </cell>
          <cell r="R570" t="str">
            <v>1% ( sdh dibayar )</v>
          </cell>
          <cell r="S570" t="str">
            <v>IWP4%</v>
          </cell>
          <cell r="T570">
            <v>0.01</v>
          </cell>
          <cell r="U570">
            <v>0.04</v>
          </cell>
          <cell r="AC570">
            <v>0.01</v>
          </cell>
        </row>
        <row r="571">
          <cell r="A571" t="str">
            <v>199002012022212012</v>
          </cell>
          <cell r="B571" t="str">
            <v>XXX</v>
          </cell>
          <cell r="C571" t="str">
            <v>XXX</v>
          </cell>
          <cell r="D571" t="str">
            <v>XXX</v>
          </cell>
          <cell r="E571" t="str">
            <v>XXX</v>
          </cell>
          <cell r="F571" t="str">
            <v>XXX</v>
          </cell>
          <cell r="G571" t="str">
            <v>XXX</v>
          </cell>
          <cell r="H571" t="str">
            <v>XXX</v>
          </cell>
          <cell r="I571">
            <v>0</v>
          </cell>
          <cell r="J571">
            <v>0</v>
          </cell>
          <cell r="K571" t="str">
            <v>XXX</v>
          </cell>
          <cell r="M571">
            <v>250000</v>
          </cell>
          <cell r="N571">
            <v>250000</v>
          </cell>
          <cell r="O571">
            <v>250000</v>
          </cell>
          <cell r="P571">
            <v>2500</v>
          </cell>
          <cell r="Q571">
            <v>10000</v>
          </cell>
          <cell r="R571">
            <v>0</v>
          </cell>
          <cell r="S571">
            <v>0</v>
          </cell>
          <cell r="T571">
            <v>2500</v>
          </cell>
          <cell r="U571">
            <v>10000</v>
          </cell>
          <cell r="V571" t="str">
            <v>SDN ANTASAN BESAR 1</v>
          </cell>
          <cell r="W571" t="str">
            <v>XXX</v>
          </cell>
          <cell r="X571" t="str">
            <v>XXX</v>
          </cell>
          <cell r="Y571" t="str">
            <v>XXX</v>
          </cell>
          <cell r="Z571" t="str">
            <v>TGH - 01</v>
          </cell>
          <cell r="AA571" t="str">
            <v>7533768669130102</v>
          </cell>
          <cell r="AC571">
            <v>11500</v>
          </cell>
          <cell r="AD571">
            <v>-9000</v>
          </cell>
        </row>
        <row r="572">
          <cell r="A572" t="str">
            <v>199212242022211001</v>
          </cell>
          <cell r="B572" t="str">
            <v>XXX</v>
          </cell>
          <cell r="C572" t="str">
            <v>XXX</v>
          </cell>
          <cell r="D572" t="str">
            <v>XXX</v>
          </cell>
          <cell r="E572" t="str">
            <v>XXX</v>
          </cell>
          <cell r="F572" t="str">
            <v>XXX</v>
          </cell>
          <cell r="G572" t="str">
            <v>XXX</v>
          </cell>
          <cell r="H572" t="str">
            <v>XXX</v>
          </cell>
          <cell r="I572">
            <v>0</v>
          </cell>
          <cell r="J572">
            <v>0</v>
          </cell>
          <cell r="K572" t="str">
            <v>XXX</v>
          </cell>
          <cell r="L572">
            <v>2966500</v>
          </cell>
          <cell r="N572">
            <v>2966500</v>
          </cell>
          <cell r="O572">
            <v>2966500</v>
          </cell>
          <cell r="P572">
            <v>29665</v>
          </cell>
          <cell r="Q572">
            <v>118660</v>
          </cell>
          <cell r="R572">
            <v>0</v>
          </cell>
          <cell r="S572">
            <v>0</v>
          </cell>
          <cell r="T572">
            <v>29665</v>
          </cell>
          <cell r="U572">
            <v>118660</v>
          </cell>
          <cell r="V572" t="str">
            <v>SDN ANTASAN BESAR 1</v>
          </cell>
          <cell r="W572" t="str">
            <v>XXX</v>
          </cell>
          <cell r="X572" t="str">
            <v>XXX</v>
          </cell>
          <cell r="Y572" t="str">
            <v>XXX</v>
          </cell>
          <cell r="Z572" t="str">
            <v>TGH - 01</v>
          </cell>
          <cell r="AA572" t="str">
            <v>9556770671130033</v>
          </cell>
          <cell r="AC572">
            <v>33665</v>
          </cell>
          <cell r="AD572">
            <v>-4000</v>
          </cell>
        </row>
        <row r="573">
          <cell r="A573" t="str">
            <v>199302052022212009</v>
          </cell>
          <cell r="B573" t="str">
            <v>XXX</v>
          </cell>
          <cell r="C573" t="str">
            <v>XXX</v>
          </cell>
          <cell r="D573" t="str">
            <v>XXX</v>
          </cell>
          <cell r="E573" t="str">
            <v>XXX</v>
          </cell>
          <cell r="F573" t="str">
            <v>XXX</v>
          </cell>
          <cell r="G573" t="str">
            <v>XXX</v>
          </cell>
          <cell r="H573" t="str">
            <v>XXX</v>
          </cell>
          <cell r="I573">
            <v>0</v>
          </cell>
          <cell r="J573">
            <v>0</v>
          </cell>
          <cell r="K573" t="str">
            <v>XXX</v>
          </cell>
          <cell r="M573">
            <v>250000</v>
          </cell>
          <cell r="N573">
            <v>250000</v>
          </cell>
          <cell r="O573">
            <v>250000</v>
          </cell>
          <cell r="P573">
            <v>2500</v>
          </cell>
          <cell r="Q573">
            <v>10000</v>
          </cell>
          <cell r="R573">
            <v>0</v>
          </cell>
          <cell r="S573">
            <v>0</v>
          </cell>
          <cell r="T573">
            <v>2500</v>
          </cell>
          <cell r="U573">
            <v>10000</v>
          </cell>
          <cell r="V573" t="str">
            <v>SDN ANTASAN BESAR 1</v>
          </cell>
          <cell r="W573" t="str">
            <v>XXX</v>
          </cell>
          <cell r="X573" t="str">
            <v>XXX</v>
          </cell>
          <cell r="Y573" t="str">
            <v>XXX</v>
          </cell>
          <cell r="Z573" t="str">
            <v>TGH - 01</v>
          </cell>
          <cell r="AA573" t="str">
            <v>6537771672130032</v>
          </cell>
          <cell r="AC573">
            <v>11500</v>
          </cell>
          <cell r="AD573">
            <v>-9000</v>
          </cell>
        </row>
        <row r="574">
          <cell r="A574" t="str">
            <v>199408092022212008</v>
          </cell>
          <cell r="B574" t="str">
            <v>XXX</v>
          </cell>
          <cell r="C574" t="str">
            <v>XXX</v>
          </cell>
          <cell r="D574" t="str">
            <v>XXX</v>
          </cell>
          <cell r="E574" t="str">
            <v>XXX</v>
          </cell>
          <cell r="F574" t="str">
            <v>XXX</v>
          </cell>
          <cell r="G574" t="str">
            <v>XXX</v>
          </cell>
          <cell r="H574" t="str">
            <v>XXX</v>
          </cell>
          <cell r="I574">
            <v>0</v>
          </cell>
          <cell r="J574">
            <v>0</v>
          </cell>
          <cell r="K574" t="str">
            <v>XXX</v>
          </cell>
          <cell r="M574">
            <v>250000</v>
          </cell>
          <cell r="N574">
            <v>250000</v>
          </cell>
          <cell r="O574">
            <v>250000</v>
          </cell>
          <cell r="P574">
            <v>2500</v>
          </cell>
          <cell r="Q574">
            <v>10000</v>
          </cell>
          <cell r="R574">
            <v>0</v>
          </cell>
          <cell r="S574">
            <v>0</v>
          </cell>
          <cell r="T574">
            <v>2500</v>
          </cell>
          <cell r="U574">
            <v>10000</v>
          </cell>
          <cell r="V574" t="str">
            <v>SDN ANTASAN BESAR 1</v>
          </cell>
          <cell r="W574" t="str">
            <v>XXX</v>
          </cell>
          <cell r="X574" t="str">
            <v>XXX</v>
          </cell>
          <cell r="Y574" t="str">
            <v>XXX</v>
          </cell>
          <cell r="Z574" t="str">
            <v>TGH - 01</v>
          </cell>
          <cell r="AA574" t="str">
            <v>1141772673130013</v>
          </cell>
          <cell r="AC574">
            <v>11500</v>
          </cell>
          <cell r="AD574">
            <v>-9000</v>
          </cell>
        </row>
        <row r="575">
          <cell r="A575" t="str">
            <v>198410142022212009</v>
          </cell>
          <cell r="B575" t="str">
            <v>XXX</v>
          </cell>
          <cell r="C575" t="str">
            <v>XXX</v>
          </cell>
          <cell r="D575" t="str">
            <v>XXX</v>
          </cell>
          <cell r="E575" t="str">
            <v>XXX</v>
          </cell>
          <cell r="F575" t="str">
            <v>XXX</v>
          </cell>
          <cell r="G575" t="str">
            <v>XXX</v>
          </cell>
          <cell r="H575" t="str">
            <v>XXX</v>
          </cell>
          <cell r="I575">
            <v>0</v>
          </cell>
          <cell r="J575">
            <v>0</v>
          </cell>
          <cell r="K575" t="str">
            <v>XXX</v>
          </cell>
          <cell r="M575">
            <v>250000</v>
          </cell>
          <cell r="N575">
            <v>250000</v>
          </cell>
          <cell r="O575">
            <v>250000</v>
          </cell>
          <cell r="P575">
            <v>2500</v>
          </cell>
          <cell r="Q575">
            <v>10000</v>
          </cell>
          <cell r="R575">
            <v>0</v>
          </cell>
          <cell r="S575">
            <v>0</v>
          </cell>
          <cell r="T575">
            <v>2500</v>
          </cell>
          <cell r="U575">
            <v>10000</v>
          </cell>
          <cell r="V575" t="str">
            <v>SDN ANTASAN BESAR 7</v>
          </cell>
          <cell r="W575" t="str">
            <v>XXX</v>
          </cell>
          <cell r="X575" t="str">
            <v>XXX</v>
          </cell>
          <cell r="Y575" t="str">
            <v>XXX</v>
          </cell>
          <cell r="Z575" t="str">
            <v>TGH - 03</v>
          </cell>
          <cell r="AA575" t="str">
            <v>7346762663230173</v>
          </cell>
          <cell r="AC575">
            <v>11500</v>
          </cell>
          <cell r="AD575">
            <v>-9000</v>
          </cell>
        </row>
        <row r="576">
          <cell r="A576" t="str">
            <v>198508092022212021</v>
          </cell>
          <cell r="B576" t="str">
            <v>XXX</v>
          </cell>
          <cell r="C576" t="str">
            <v>XXX</v>
          </cell>
          <cell r="D576" t="str">
            <v>XXX</v>
          </cell>
          <cell r="E576" t="str">
            <v>XXX</v>
          </cell>
          <cell r="F576" t="str">
            <v>XXX</v>
          </cell>
          <cell r="G576" t="str">
            <v>XXX</v>
          </cell>
          <cell r="H576" t="str">
            <v>XXX</v>
          </cell>
          <cell r="I576">
            <v>0</v>
          </cell>
          <cell r="J576">
            <v>0</v>
          </cell>
          <cell r="K576" t="str">
            <v>XXX</v>
          </cell>
          <cell r="M576">
            <v>250000</v>
          </cell>
          <cell r="N576">
            <v>250000</v>
          </cell>
          <cell r="O576">
            <v>250000</v>
          </cell>
          <cell r="P576">
            <v>2500</v>
          </cell>
          <cell r="Q576">
            <v>10000</v>
          </cell>
          <cell r="R576">
            <v>0</v>
          </cell>
          <cell r="S576">
            <v>0</v>
          </cell>
          <cell r="T576">
            <v>2500</v>
          </cell>
          <cell r="U576">
            <v>10000</v>
          </cell>
          <cell r="V576" t="str">
            <v>SDN ANTASAN BESAR 7</v>
          </cell>
          <cell r="W576" t="str">
            <v>XXX</v>
          </cell>
          <cell r="X576" t="str">
            <v>XXX</v>
          </cell>
          <cell r="Y576" t="str">
            <v>XXX</v>
          </cell>
          <cell r="Z576" t="str">
            <v>TGH - 03</v>
          </cell>
          <cell r="AA576" t="str">
            <v>8141763664300093</v>
          </cell>
          <cell r="AC576">
            <v>11500</v>
          </cell>
          <cell r="AD576">
            <v>-9000</v>
          </cell>
        </row>
        <row r="577">
          <cell r="A577" t="str">
            <v>198801152022211005</v>
          </cell>
          <cell r="B577" t="str">
            <v>XXX</v>
          </cell>
          <cell r="C577" t="str">
            <v>XXX</v>
          </cell>
          <cell r="D577" t="str">
            <v>XXX</v>
          </cell>
          <cell r="E577" t="str">
            <v>XXX</v>
          </cell>
          <cell r="F577" t="str">
            <v>XXX</v>
          </cell>
          <cell r="G577" t="str">
            <v>XXX</v>
          </cell>
          <cell r="H577" t="str">
            <v>XXX</v>
          </cell>
          <cell r="I577">
            <v>0</v>
          </cell>
          <cell r="J577">
            <v>0</v>
          </cell>
          <cell r="K577" t="str">
            <v>XXX</v>
          </cell>
          <cell r="L577">
            <v>2966500</v>
          </cell>
          <cell r="N577">
            <v>2966500</v>
          </cell>
          <cell r="O577">
            <v>2966500</v>
          </cell>
          <cell r="P577">
            <v>29665</v>
          </cell>
          <cell r="Q577">
            <v>118660</v>
          </cell>
          <cell r="R577">
            <v>0</v>
          </cell>
          <cell r="S577">
            <v>0</v>
          </cell>
          <cell r="T577">
            <v>29665</v>
          </cell>
          <cell r="U577">
            <v>118660</v>
          </cell>
          <cell r="V577" t="str">
            <v>SDN ANTASAN BESAR 7</v>
          </cell>
          <cell r="W577" t="str">
            <v>XXX</v>
          </cell>
          <cell r="X577" t="str">
            <v>XXX</v>
          </cell>
          <cell r="Y577" t="str">
            <v>XXX</v>
          </cell>
          <cell r="Z577" t="str">
            <v>TGH - 03</v>
          </cell>
          <cell r="AA577" t="str">
            <v>4447766667130112</v>
          </cell>
          <cell r="AC577">
            <v>33665</v>
          </cell>
          <cell r="AD577">
            <v>-4000</v>
          </cell>
        </row>
        <row r="578">
          <cell r="A578" t="str">
            <v>198807122022212009</v>
          </cell>
          <cell r="B578" t="str">
            <v>XXX</v>
          </cell>
          <cell r="C578" t="str">
            <v>XXX</v>
          </cell>
          <cell r="D578" t="str">
            <v>XXX</v>
          </cell>
          <cell r="E578" t="str">
            <v>XXX</v>
          </cell>
          <cell r="F578" t="str">
            <v>XXX</v>
          </cell>
          <cell r="G578" t="str">
            <v>XXX</v>
          </cell>
          <cell r="H578" t="str">
            <v>XXX</v>
          </cell>
          <cell r="I578">
            <v>0</v>
          </cell>
          <cell r="J578">
            <v>0</v>
          </cell>
          <cell r="K578" t="str">
            <v>XXX</v>
          </cell>
          <cell r="M578">
            <v>250000</v>
          </cell>
          <cell r="N578">
            <v>250000</v>
          </cell>
          <cell r="O578">
            <v>250000</v>
          </cell>
          <cell r="P578">
            <v>2500</v>
          </cell>
          <cell r="Q578">
            <v>10000</v>
          </cell>
          <cell r="R578">
            <v>0</v>
          </cell>
          <cell r="S578">
            <v>0</v>
          </cell>
          <cell r="T578">
            <v>2500</v>
          </cell>
          <cell r="U578">
            <v>10000</v>
          </cell>
          <cell r="V578" t="str">
            <v>SDN ANTASAN BESAR 7</v>
          </cell>
          <cell r="W578" t="str">
            <v>XXX</v>
          </cell>
          <cell r="X578" t="str">
            <v>XXX</v>
          </cell>
          <cell r="Y578" t="str">
            <v>XXX</v>
          </cell>
          <cell r="Z578" t="str">
            <v>TGH - 03</v>
          </cell>
          <cell r="AA578" t="str">
            <v>4044766667130153</v>
          </cell>
          <cell r="AC578">
            <v>11500</v>
          </cell>
          <cell r="AD578">
            <v>-9000</v>
          </cell>
        </row>
        <row r="579">
          <cell r="A579" t="str">
            <v>199004152022212009</v>
          </cell>
          <cell r="B579" t="str">
            <v>XXX</v>
          </cell>
          <cell r="C579" t="str">
            <v>XXX</v>
          </cell>
          <cell r="D579" t="str">
            <v>XXX</v>
          </cell>
          <cell r="E579" t="str">
            <v>XXX</v>
          </cell>
          <cell r="F579" t="str">
            <v>XXX</v>
          </cell>
          <cell r="G579" t="str">
            <v>XXX</v>
          </cell>
          <cell r="H579" t="str">
            <v>XXX</v>
          </cell>
          <cell r="I579">
            <v>0</v>
          </cell>
          <cell r="J579">
            <v>0</v>
          </cell>
          <cell r="K579" t="str">
            <v>XXX</v>
          </cell>
          <cell r="M579">
            <v>250000</v>
          </cell>
          <cell r="N579">
            <v>250000</v>
          </cell>
          <cell r="O579">
            <v>250000</v>
          </cell>
          <cell r="P579">
            <v>2500</v>
          </cell>
          <cell r="Q579">
            <v>10000</v>
          </cell>
          <cell r="R579">
            <v>0</v>
          </cell>
          <cell r="S579">
            <v>0</v>
          </cell>
          <cell r="T579">
            <v>2500</v>
          </cell>
          <cell r="U579">
            <v>10000</v>
          </cell>
          <cell r="V579" t="str">
            <v>SDN ANTASAN BESAR 7</v>
          </cell>
          <cell r="W579" t="str">
            <v>XXX</v>
          </cell>
          <cell r="X579" t="str">
            <v>XXX</v>
          </cell>
          <cell r="Y579" t="str">
            <v>XXX</v>
          </cell>
          <cell r="Z579" t="str">
            <v>TGH - 03</v>
          </cell>
          <cell r="AA579" t="str">
            <v>0747768669130112</v>
          </cell>
          <cell r="AC579">
            <v>11500</v>
          </cell>
          <cell r="AD579">
            <v>-9000</v>
          </cell>
        </row>
        <row r="580">
          <cell r="A580" t="str">
            <v>199011222022212007</v>
          </cell>
          <cell r="B580" t="str">
            <v>XXX</v>
          </cell>
          <cell r="C580" t="str">
            <v>XXX</v>
          </cell>
          <cell r="D580" t="str">
            <v>XXX</v>
          </cell>
          <cell r="E580" t="str">
            <v>XXX</v>
          </cell>
          <cell r="F580" t="str">
            <v>XXX</v>
          </cell>
          <cell r="G580" t="str">
            <v>XXX</v>
          </cell>
          <cell r="H580" t="str">
            <v>XXX</v>
          </cell>
          <cell r="I580">
            <v>0</v>
          </cell>
          <cell r="J580">
            <v>0</v>
          </cell>
          <cell r="K580" t="str">
            <v>XXX</v>
          </cell>
          <cell r="M580">
            <v>250000</v>
          </cell>
          <cell r="N580">
            <v>250000</v>
          </cell>
          <cell r="O580">
            <v>250000</v>
          </cell>
          <cell r="P580">
            <v>2500</v>
          </cell>
          <cell r="Q580">
            <v>10000</v>
          </cell>
          <cell r="R580">
            <v>0</v>
          </cell>
          <cell r="S580">
            <v>0</v>
          </cell>
          <cell r="T580">
            <v>2500</v>
          </cell>
          <cell r="U580">
            <v>10000</v>
          </cell>
          <cell r="V580" t="str">
            <v>SDN ANTASAN BESAR 7</v>
          </cell>
          <cell r="W580" t="str">
            <v>XXX</v>
          </cell>
          <cell r="X580" t="str">
            <v>XXX</v>
          </cell>
          <cell r="Y580" t="str">
            <v>XXX</v>
          </cell>
          <cell r="Z580" t="str">
            <v>TGH - 03</v>
          </cell>
          <cell r="AA580" t="str">
            <v>1454768669130073</v>
          </cell>
          <cell r="AC580">
            <v>11500</v>
          </cell>
          <cell r="AD580">
            <v>-9000</v>
          </cell>
        </row>
        <row r="581">
          <cell r="A581" t="str">
            <v>199510292022212006</v>
          </cell>
          <cell r="B581" t="str">
            <v>XXX</v>
          </cell>
          <cell r="C581" t="str">
            <v>XXX</v>
          </cell>
          <cell r="D581" t="str">
            <v>XXX</v>
          </cell>
          <cell r="E581" t="str">
            <v>XXX</v>
          </cell>
          <cell r="F581" t="str">
            <v>XXX</v>
          </cell>
          <cell r="G581" t="str">
            <v>XXX</v>
          </cell>
          <cell r="H581" t="str">
            <v>XXX</v>
          </cell>
          <cell r="I581">
            <v>0</v>
          </cell>
          <cell r="J581">
            <v>0</v>
          </cell>
          <cell r="K581" t="str">
            <v>XXX</v>
          </cell>
          <cell r="M581">
            <v>250000</v>
          </cell>
          <cell r="N581">
            <v>250000</v>
          </cell>
          <cell r="O581">
            <v>250000</v>
          </cell>
          <cell r="P581">
            <v>2500</v>
          </cell>
          <cell r="Q581">
            <v>10000</v>
          </cell>
          <cell r="R581">
            <v>0</v>
          </cell>
          <cell r="S581">
            <v>0</v>
          </cell>
          <cell r="T581">
            <v>2500</v>
          </cell>
          <cell r="U581">
            <v>10000</v>
          </cell>
          <cell r="V581" t="str">
            <v>SDN ANTASAN BESAR 7</v>
          </cell>
          <cell r="W581" t="str">
            <v>XXX</v>
          </cell>
          <cell r="X581" t="str">
            <v>XXX</v>
          </cell>
          <cell r="Y581" t="str">
            <v>XXX</v>
          </cell>
          <cell r="Z581" t="str">
            <v>TGH - 03</v>
          </cell>
          <cell r="AA581" t="str">
            <v>3361773674230083</v>
          </cell>
          <cell r="AC581">
            <v>11500</v>
          </cell>
          <cell r="AD581">
            <v>-9000</v>
          </cell>
        </row>
        <row r="582">
          <cell r="A582" t="str">
            <v>199607122022212012</v>
          </cell>
          <cell r="B582" t="str">
            <v>XXX</v>
          </cell>
          <cell r="C582" t="str">
            <v>XXX</v>
          </cell>
          <cell r="D582" t="str">
            <v>XXX</v>
          </cell>
          <cell r="E582" t="str">
            <v>XXX</v>
          </cell>
          <cell r="F582" t="str">
            <v>XXX</v>
          </cell>
          <cell r="G582" t="str">
            <v>XXX</v>
          </cell>
          <cell r="H582" t="str">
            <v>XXX</v>
          </cell>
          <cell r="I582">
            <v>0</v>
          </cell>
          <cell r="J582">
            <v>0</v>
          </cell>
          <cell r="K582" t="str">
            <v>XXX</v>
          </cell>
          <cell r="M582">
            <v>250000</v>
          </cell>
          <cell r="N582">
            <v>250000</v>
          </cell>
          <cell r="O582">
            <v>250000</v>
          </cell>
          <cell r="P582">
            <v>2500</v>
          </cell>
          <cell r="Q582">
            <v>10000</v>
          </cell>
          <cell r="R582">
            <v>0</v>
          </cell>
          <cell r="S582">
            <v>0</v>
          </cell>
          <cell r="T582">
            <v>2500</v>
          </cell>
          <cell r="U582">
            <v>10000</v>
          </cell>
          <cell r="V582" t="str">
            <v>SDN ANTASAN BESAR 7</v>
          </cell>
          <cell r="W582" t="str">
            <v>XXX</v>
          </cell>
          <cell r="X582" t="str">
            <v>XXX</v>
          </cell>
          <cell r="Y582" t="str">
            <v>XXX</v>
          </cell>
          <cell r="Z582" t="str">
            <v>TGH - 03</v>
          </cell>
          <cell r="AA582" t="str">
            <v>6044774675230083</v>
          </cell>
          <cell r="AC582">
            <v>11500</v>
          </cell>
          <cell r="AD582">
            <v>-9000</v>
          </cell>
        </row>
        <row r="583">
          <cell r="A583" t="str">
            <v>197805172022212007</v>
          </cell>
          <cell r="B583" t="str">
            <v>XXX</v>
          </cell>
          <cell r="C583" t="str">
            <v>XXX</v>
          </cell>
          <cell r="D583" t="str">
            <v>XXX</v>
          </cell>
          <cell r="E583" t="str">
            <v>XXX</v>
          </cell>
          <cell r="F583" t="str">
            <v>XXX</v>
          </cell>
          <cell r="G583" t="str">
            <v>XXX</v>
          </cell>
          <cell r="H583" t="str">
            <v>XXX</v>
          </cell>
          <cell r="I583">
            <v>0</v>
          </cell>
          <cell r="J583">
            <v>0</v>
          </cell>
          <cell r="K583" t="str">
            <v>XXX</v>
          </cell>
          <cell r="M583">
            <v>250000</v>
          </cell>
          <cell r="N583">
            <v>250000</v>
          </cell>
          <cell r="O583">
            <v>250000</v>
          </cell>
          <cell r="P583">
            <v>2500</v>
          </cell>
          <cell r="Q583">
            <v>10000</v>
          </cell>
          <cell r="R583">
            <v>0</v>
          </cell>
          <cell r="S583">
            <v>0</v>
          </cell>
          <cell r="T583">
            <v>2500</v>
          </cell>
          <cell r="U583">
            <v>10000</v>
          </cell>
          <cell r="V583" t="str">
            <v>SDN GADANG 2</v>
          </cell>
          <cell r="W583" t="str">
            <v>XXX</v>
          </cell>
          <cell r="X583" t="str">
            <v>XXX</v>
          </cell>
          <cell r="Y583" t="str">
            <v>XXX</v>
          </cell>
          <cell r="Z583" t="str">
            <v>TGH - 05</v>
          </cell>
          <cell r="AA583" t="str">
            <v>5849756657130092</v>
          </cell>
          <cell r="AC583">
            <v>11500</v>
          </cell>
          <cell r="AD583">
            <v>-9000</v>
          </cell>
        </row>
        <row r="584">
          <cell r="A584" t="str">
            <v>198309222022212015</v>
          </cell>
          <cell r="B584" t="str">
            <v>XXX</v>
          </cell>
          <cell r="C584" t="str">
            <v>XXX</v>
          </cell>
          <cell r="D584" t="str">
            <v>XXX</v>
          </cell>
          <cell r="E584" t="str">
            <v>XXX</v>
          </cell>
          <cell r="F584" t="str">
            <v>XXX</v>
          </cell>
          <cell r="G584" t="str">
            <v>XXX</v>
          </cell>
          <cell r="H584" t="str">
            <v>XXX</v>
          </cell>
          <cell r="I584">
            <v>0</v>
          </cell>
          <cell r="J584">
            <v>0</v>
          </cell>
          <cell r="K584" t="str">
            <v>XXX</v>
          </cell>
          <cell r="M584">
            <v>250000</v>
          </cell>
          <cell r="N584">
            <v>250000</v>
          </cell>
          <cell r="O584">
            <v>250000</v>
          </cell>
          <cell r="P584">
            <v>2500</v>
          </cell>
          <cell r="Q584">
            <v>10000</v>
          </cell>
          <cell r="R584">
            <v>0</v>
          </cell>
          <cell r="S584">
            <v>0</v>
          </cell>
          <cell r="T584">
            <v>2500</v>
          </cell>
          <cell r="U584">
            <v>10000</v>
          </cell>
          <cell r="V584" t="str">
            <v>SDN GADANG 2</v>
          </cell>
          <cell r="W584" t="str">
            <v>XXX</v>
          </cell>
          <cell r="X584" t="str">
            <v>XXX</v>
          </cell>
          <cell r="Y584" t="str">
            <v>XXX</v>
          </cell>
          <cell r="Z584" t="str">
            <v>TGH - 05</v>
          </cell>
          <cell r="AA584" t="str">
            <v>8254761662300013</v>
          </cell>
          <cell r="AC584">
            <v>11500</v>
          </cell>
          <cell r="AD584">
            <v>-9000</v>
          </cell>
        </row>
        <row r="585">
          <cell r="A585" t="str">
            <v>198612122022211003</v>
          </cell>
          <cell r="B585" t="str">
            <v>XXX</v>
          </cell>
          <cell r="C585" t="str">
            <v>XXX</v>
          </cell>
          <cell r="D585" t="str">
            <v>XXX</v>
          </cell>
          <cell r="E585" t="str">
            <v>XXX</v>
          </cell>
          <cell r="F585" t="str">
            <v>XXX</v>
          </cell>
          <cell r="G585" t="str">
            <v>XXX</v>
          </cell>
          <cell r="H585" t="str">
            <v>XXX</v>
          </cell>
          <cell r="I585">
            <v>0</v>
          </cell>
          <cell r="J585">
            <v>0</v>
          </cell>
          <cell r="K585" t="str">
            <v>XXX</v>
          </cell>
          <cell r="M585">
            <v>250000</v>
          </cell>
          <cell r="N585">
            <v>250000</v>
          </cell>
          <cell r="O585">
            <v>250000</v>
          </cell>
          <cell r="P585">
            <v>2500</v>
          </cell>
          <cell r="Q585">
            <v>10000</v>
          </cell>
          <cell r="R585">
            <v>0</v>
          </cell>
          <cell r="S585">
            <v>0</v>
          </cell>
          <cell r="T585">
            <v>2500</v>
          </cell>
          <cell r="U585">
            <v>10000</v>
          </cell>
          <cell r="V585" t="str">
            <v>SDN GADANG 2</v>
          </cell>
          <cell r="W585" t="str">
            <v>XXX</v>
          </cell>
          <cell r="X585" t="str">
            <v>XXX</v>
          </cell>
          <cell r="Y585" t="str">
            <v>XXX</v>
          </cell>
          <cell r="Z585" t="str">
            <v>TGH - 05</v>
          </cell>
          <cell r="AA585" t="str">
            <v>4544764665130313</v>
          </cell>
          <cell r="AC585">
            <v>11500</v>
          </cell>
          <cell r="AD585">
            <v>-9000</v>
          </cell>
        </row>
        <row r="586">
          <cell r="A586" t="str">
            <v>199008122022211004</v>
          </cell>
          <cell r="B586" t="str">
            <v>XXX</v>
          </cell>
          <cell r="C586" t="str">
            <v>XXX</v>
          </cell>
          <cell r="D586" t="str">
            <v>XXX</v>
          </cell>
          <cell r="E586" t="str">
            <v>XXX</v>
          </cell>
          <cell r="F586" t="str">
            <v>XXX</v>
          </cell>
          <cell r="G586" t="str">
            <v>XXX</v>
          </cell>
          <cell r="H586" t="str">
            <v>XXX</v>
          </cell>
          <cell r="I586">
            <v>0</v>
          </cell>
          <cell r="J586">
            <v>0</v>
          </cell>
          <cell r="K586" t="str">
            <v>XXX</v>
          </cell>
          <cell r="M586">
            <v>250000</v>
          </cell>
          <cell r="N586">
            <v>250000</v>
          </cell>
          <cell r="O586">
            <v>250000</v>
          </cell>
          <cell r="P586">
            <v>2500</v>
          </cell>
          <cell r="Q586">
            <v>10000</v>
          </cell>
          <cell r="R586">
            <v>0</v>
          </cell>
          <cell r="S586">
            <v>0</v>
          </cell>
          <cell r="T586">
            <v>2500</v>
          </cell>
          <cell r="U586">
            <v>10000</v>
          </cell>
          <cell r="V586" t="str">
            <v>SDN GADANG 2</v>
          </cell>
          <cell r="W586" t="str">
            <v>XXX</v>
          </cell>
          <cell r="X586" t="str">
            <v>XXX</v>
          </cell>
          <cell r="Y586" t="str">
            <v>XXX</v>
          </cell>
          <cell r="Z586" t="str">
            <v>TGH - 05</v>
          </cell>
          <cell r="AA586" t="str">
            <v>1144768669130083</v>
          </cell>
          <cell r="AC586">
            <v>11500</v>
          </cell>
          <cell r="AD586">
            <v>-9000</v>
          </cell>
        </row>
        <row r="587">
          <cell r="A587" t="str">
            <v>199009262022212006</v>
          </cell>
          <cell r="B587" t="str">
            <v>XXX</v>
          </cell>
          <cell r="C587" t="str">
            <v>XXX</v>
          </cell>
          <cell r="D587" t="str">
            <v>XXX</v>
          </cell>
          <cell r="E587" t="str">
            <v>XXX</v>
          </cell>
          <cell r="F587" t="str">
            <v>XXX</v>
          </cell>
          <cell r="G587" t="str">
            <v>XXX</v>
          </cell>
          <cell r="H587" t="str">
            <v>XXX</v>
          </cell>
          <cell r="I587">
            <v>0</v>
          </cell>
          <cell r="J587">
            <v>0</v>
          </cell>
          <cell r="K587" t="str">
            <v>XXX</v>
          </cell>
          <cell r="M587">
            <v>250000</v>
          </cell>
          <cell r="N587">
            <v>250000</v>
          </cell>
          <cell r="O587">
            <v>250000</v>
          </cell>
          <cell r="P587">
            <v>2500</v>
          </cell>
          <cell r="Q587">
            <v>10000</v>
          </cell>
          <cell r="R587">
            <v>0</v>
          </cell>
          <cell r="S587">
            <v>0</v>
          </cell>
          <cell r="T587">
            <v>2500</v>
          </cell>
          <cell r="U587">
            <v>10000</v>
          </cell>
          <cell r="V587" t="str">
            <v>SDN GADANG 2</v>
          </cell>
          <cell r="W587" t="str">
            <v>XXX</v>
          </cell>
          <cell r="X587" t="str">
            <v>XXX</v>
          </cell>
          <cell r="Y587" t="str">
            <v>XXX</v>
          </cell>
          <cell r="Z587" t="str">
            <v>TGH - 05</v>
          </cell>
          <cell r="AA587" t="str">
            <v>3258768670300003</v>
          </cell>
          <cell r="AC587">
            <v>11500</v>
          </cell>
          <cell r="AD587">
            <v>-9000</v>
          </cell>
        </row>
        <row r="588">
          <cell r="A588" t="str">
            <v>199506142022212009</v>
          </cell>
          <cell r="B588" t="str">
            <v>XXX</v>
          </cell>
          <cell r="C588" t="str">
            <v>XXX</v>
          </cell>
          <cell r="D588" t="str">
            <v>XXX</v>
          </cell>
          <cell r="E588" t="str">
            <v>XXX</v>
          </cell>
          <cell r="F588" t="str">
            <v>XXX</v>
          </cell>
          <cell r="G588" t="str">
            <v>XXX</v>
          </cell>
          <cell r="H588" t="str">
            <v>XXX</v>
          </cell>
          <cell r="I588">
            <v>0</v>
          </cell>
          <cell r="J588">
            <v>0</v>
          </cell>
          <cell r="K588" t="str">
            <v>XXX</v>
          </cell>
          <cell r="M588">
            <v>250000</v>
          </cell>
          <cell r="N588">
            <v>250000</v>
          </cell>
          <cell r="O588">
            <v>250000</v>
          </cell>
          <cell r="P588">
            <v>2500</v>
          </cell>
          <cell r="Q588">
            <v>10000</v>
          </cell>
          <cell r="R588">
            <v>0</v>
          </cell>
          <cell r="S588">
            <v>0</v>
          </cell>
          <cell r="T588">
            <v>2500</v>
          </cell>
          <cell r="U588">
            <v>10000</v>
          </cell>
          <cell r="V588" t="str">
            <v>SDN GADANG 2</v>
          </cell>
          <cell r="W588" t="str">
            <v>XXX</v>
          </cell>
          <cell r="X588" t="str">
            <v>XXX</v>
          </cell>
          <cell r="Y588" t="str">
            <v>XXX</v>
          </cell>
          <cell r="Z588" t="str">
            <v>TGH - 05</v>
          </cell>
          <cell r="AA588" t="str">
            <v>3946773674230072</v>
          </cell>
          <cell r="AC588">
            <v>11500</v>
          </cell>
          <cell r="AD588">
            <v>-9000</v>
          </cell>
        </row>
        <row r="589">
          <cell r="A589" t="str">
            <v>197409192022211001</v>
          </cell>
          <cell r="B589" t="str">
            <v>XXX</v>
          </cell>
          <cell r="C589" t="str">
            <v>XXX</v>
          </cell>
          <cell r="D589" t="str">
            <v>XXX</v>
          </cell>
          <cell r="E589" t="str">
            <v>XXX</v>
          </cell>
          <cell r="F589" t="str">
            <v>XXX</v>
          </cell>
          <cell r="G589" t="str">
            <v>XXX</v>
          </cell>
          <cell r="H589" t="str">
            <v>XXX</v>
          </cell>
          <cell r="I589">
            <v>0</v>
          </cell>
          <cell r="J589">
            <v>0</v>
          </cell>
          <cell r="K589" t="str">
            <v>XXX</v>
          </cell>
          <cell r="L589">
            <v>2966500</v>
          </cell>
          <cell r="N589">
            <v>2966500</v>
          </cell>
          <cell r="O589">
            <v>2966500</v>
          </cell>
          <cell r="P589">
            <v>29665</v>
          </cell>
          <cell r="Q589">
            <v>118660</v>
          </cell>
          <cell r="R589">
            <v>0</v>
          </cell>
          <cell r="S589">
            <v>0</v>
          </cell>
          <cell r="T589">
            <v>29665</v>
          </cell>
          <cell r="U589">
            <v>118660</v>
          </cell>
          <cell r="V589" t="str">
            <v>SDN MAWAR 2</v>
          </cell>
          <cell r="W589" t="str">
            <v>XXX</v>
          </cell>
          <cell r="X589" t="str">
            <v>XXX</v>
          </cell>
          <cell r="Y589" t="str">
            <v>XXX</v>
          </cell>
          <cell r="Z589" t="str">
            <v>TGH - 11</v>
          </cell>
          <cell r="AA589" t="str">
            <v>7251752654200033</v>
          </cell>
          <cell r="AC589">
            <v>33665</v>
          </cell>
          <cell r="AD589">
            <v>-4000</v>
          </cell>
        </row>
        <row r="590">
          <cell r="A590" t="str">
            <v>197910022022212005</v>
          </cell>
          <cell r="B590" t="str">
            <v>XXX</v>
          </cell>
          <cell r="C590" t="str">
            <v>XXX</v>
          </cell>
          <cell r="D590" t="str">
            <v>XXX</v>
          </cell>
          <cell r="E590" t="str">
            <v>XXX</v>
          </cell>
          <cell r="F590" t="str">
            <v>XXX</v>
          </cell>
          <cell r="G590" t="str">
            <v>XXX</v>
          </cell>
          <cell r="H590" t="str">
            <v>XXX</v>
          </cell>
          <cell r="I590">
            <v>0</v>
          </cell>
          <cell r="J590">
            <v>0</v>
          </cell>
          <cell r="K590" t="str">
            <v>XXX</v>
          </cell>
          <cell r="L590">
            <v>2966500</v>
          </cell>
          <cell r="N590">
            <v>2966500</v>
          </cell>
          <cell r="O590">
            <v>2966500</v>
          </cell>
          <cell r="P590">
            <v>29665</v>
          </cell>
          <cell r="Q590">
            <v>118660</v>
          </cell>
          <cell r="R590">
            <v>0</v>
          </cell>
          <cell r="S590">
            <v>0</v>
          </cell>
          <cell r="T590">
            <v>29665</v>
          </cell>
          <cell r="U590">
            <v>118660</v>
          </cell>
          <cell r="V590" t="str">
            <v>SDN MAWAR 2</v>
          </cell>
          <cell r="W590" t="str">
            <v>XXX</v>
          </cell>
          <cell r="X590" t="str">
            <v>XXX</v>
          </cell>
          <cell r="Y590" t="str">
            <v>XXX</v>
          </cell>
          <cell r="Z590" t="str">
            <v>TGH - 11</v>
          </cell>
          <cell r="AA590" t="str">
            <v>9334757659300033</v>
          </cell>
          <cell r="AC590">
            <v>33665</v>
          </cell>
          <cell r="AD590">
            <v>-4000</v>
          </cell>
        </row>
        <row r="591">
          <cell r="A591" t="str">
            <v>198003232022212012</v>
          </cell>
          <cell r="B591" t="str">
            <v>XXX</v>
          </cell>
          <cell r="C591" t="str">
            <v>XXX</v>
          </cell>
          <cell r="D591" t="str">
            <v>XXX</v>
          </cell>
          <cell r="E591" t="str">
            <v>XXX</v>
          </cell>
          <cell r="F591" t="str">
            <v>XXX</v>
          </cell>
          <cell r="G591" t="str">
            <v>XXX</v>
          </cell>
          <cell r="H591" t="str">
            <v>XXX</v>
          </cell>
          <cell r="I591">
            <v>0</v>
          </cell>
          <cell r="J591">
            <v>0</v>
          </cell>
          <cell r="K591" t="str">
            <v>XXX</v>
          </cell>
          <cell r="M591">
            <v>250000</v>
          </cell>
          <cell r="N591">
            <v>250000</v>
          </cell>
          <cell r="O591">
            <v>250000</v>
          </cell>
          <cell r="P591">
            <v>2500</v>
          </cell>
          <cell r="Q591">
            <v>10000</v>
          </cell>
          <cell r="R591">
            <v>0</v>
          </cell>
          <cell r="S591">
            <v>0</v>
          </cell>
          <cell r="T591">
            <v>2500</v>
          </cell>
          <cell r="U591">
            <v>10000</v>
          </cell>
          <cell r="V591" t="str">
            <v>SDN MAWAR 2</v>
          </cell>
          <cell r="W591" t="str">
            <v>XXX</v>
          </cell>
          <cell r="X591" t="str">
            <v>XXX</v>
          </cell>
          <cell r="Y591" t="str">
            <v>XXX</v>
          </cell>
          <cell r="Z591" t="str">
            <v>TGH - 11</v>
          </cell>
          <cell r="AA591" t="str">
            <v>5655758659300102</v>
          </cell>
          <cell r="AC591">
            <v>11500</v>
          </cell>
          <cell r="AD591">
            <v>-9000</v>
          </cell>
        </row>
        <row r="592">
          <cell r="A592" t="str">
            <v>198009202022212010</v>
          </cell>
          <cell r="B592" t="str">
            <v>XXX</v>
          </cell>
          <cell r="C592" t="str">
            <v>XXX</v>
          </cell>
          <cell r="D592" t="str">
            <v>XXX</v>
          </cell>
          <cell r="E592" t="str">
            <v>XXX</v>
          </cell>
          <cell r="F592" t="str">
            <v>XXX</v>
          </cell>
          <cell r="G592" t="str">
            <v>XXX</v>
          </cell>
          <cell r="H592" t="str">
            <v>XXX</v>
          </cell>
          <cell r="I592">
            <v>0</v>
          </cell>
          <cell r="J592">
            <v>0</v>
          </cell>
          <cell r="K592" t="str">
            <v>XXX</v>
          </cell>
          <cell r="M592">
            <v>250000</v>
          </cell>
          <cell r="N592">
            <v>250000</v>
          </cell>
          <cell r="O592">
            <v>250000</v>
          </cell>
          <cell r="P592">
            <v>2500</v>
          </cell>
          <cell r="Q592">
            <v>10000</v>
          </cell>
          <cell r="R592">
            <v>0</v>
          </cell>
          <cell r="S592">
            <v>0</v>
          </cell>
          <cell r="T592">
            <v>2500</v>
          </cell>
          <cell r="U592">
            <v>10000</v>
          </cell>
          <cell r="V592" t="str">
            <v>SDN MAWAR 2</v>
          </cell>
          <cell r="W592" t="str">
            <v>XXX</v>
          </cell>
          <cell r="X592" t="str">
            <v>XXX</v>
          </cell>
          <cell r="Y592" t="str">
            <v>XXX</v>
          </cell>
          <cell r="Z592" t="str">
            <v>TGH - 11</v>
          </cell>
          <cell r="AA592" t="str">
            <v>1252758660300063</v>
          </cell>
          <cell r="AC592">
            <v>11500</v>
          </cell>
          <cell r="AD592">
            <v>-9000</v>
          </cell>
        </row>
        <row r="593">
          <cell r="A593" t="str">
            <v>199410302022212003</v>
          </cell>
          <cell r="B593" t="str">
            <v>XXX</v>
          </cell>
          <cell r="C593" t="str">
            <v>XXX</v>
          </cell>
          <cell r="D593" t="str">
            <v>XXX</v>
          </cell>
          <cell r="E593" t="str">
            <v>XXX</v>
          </cell>
          <cell r="F593" t="str">
            <v>XXX</v>
          </cell>
          <cell r="G593" t="str">
            <v>XXX</v>
          </cell>
          <cell r="H593" t="str">
            <v>XXX</v>
          </cell>
          <cell r="I593">
            <v>0</v>
          </cell>
          <cell r="J593">
            <v>0</v>
          </cell>
          <cell r="K593" t="str">
            <v>XXX</v>
          </cell>
          <cell r="M593">
            <v>250000</v>
          </cell>
          <cell r="N593">
            <v>250000</v>
          </cell>
          <cell r="O593">
            <v>250000</v>
          </cell>
          <cell r="P593">
            <v>2500</v>
          </cell>
          <cell r="Q593">
            <v>10000</v>
          </cell>
          <cell r="R593">
            <v>0</v>
          </cell>
          <cell r="S593">
            <v>0</v>
          </cell>
          <cell r="T593">
            <v>2500</v>
          </cell>
          <cell r="U593">
            <v>10000</v>
          </cell>
          <cell r="V593" t="str">
            <v>SDN MAWAR 2</v>
          </cell>
          <cell r="W593" t="str">
            <v>XXX</v>
          </cell>
          <cell r="X593" t="str">
            <v>XXX</v>
          </cell>
          <cell r="Y593" t="str">
            <v>XXX</v>
          </cell>
          <cell r="Z593" t="str">
            <v>TGH - 11</v>
          </cell>
          <cell r="AA593" t="str">
            <v>8362772673130003</v>
          </cell>
          <cell r="AC593">
            <v>11500</v>
          </cell>
          <cell r="AD593">
            <v>-9000</v>
          </cell>
        </row>
        <row r="594">
          <cell r="A594" t="str">
            <v>199710092022211001</v>
          </cell>
          <cell r="B594" t="str">
            <v>XXX</v>
          </cell>
          <cell r="C594" t="str">
            <v>XXX</v>
          </cell>
          <cell r="D594" t="str">
            <v>XXX</v>
          </cell>
          <cell r="E594" t="str">
            <v>XXX</v>
          </cell>
          <cell r="F594" t="str">
            <v>XXX</v>
          </cell>
          <cell r="G594" t="str">
            <v>XXX</v>
          </cell>
          <cell r="H594" t="str">
            <v>XXX</v>
          </cell>
          <cell r="I594">
            <v>0</v>
          </cell>
          <cell r="J594">
            <v>0</v>
          </cell>
          <cell r="K594" t="str">
            <v>XXX</v>
          </cell>
          <cell r="M594">
            <v>250000</v>
          </cell>
          <cell r="N594">
            <v>250000</v>
          </cell>
          <cell r="O594">
            <v>250000</v>
          </cell>
          <cell r="P594">
            <v>2500</v>
          </cell>
          <cell r="Q594">
            <v>10000</v>
          </cell>
          <cell r="R594">
            <v>0</v>
          </cell>
          <cell r="S594">
            <v>0</v>
          </cell>
          <cell r="T594">
            <v>2500</v>
          </cell>
          <cell r="U594">
            <v>10000</v>
          </cell>
          <cell r="V594" t="str">
            <v>SDN MAWAR 2</v>
          </cell>
          <cell r="W594" t="str">
            <v>XXX</v>
          </cell>
          <cell r="X594" t="str">
            <v>XXX</v>
          </cell>
          <cell r="Y594" t="str">
            <v>XXX</v>
          </cell>
          <cell r="Z594" t="str">
            <v>TGH - 11</v>
          </cell>
          <cell r="AA594" t="str">
            <v>1341775676130043</v>
          </cell>
          <cell r="AC594">
            <v>11500</v>
          </cell>
          <cell r="AD594">
            <v>-9000</v>
          </cell>
        </row>
        <row r="595">
          <cell r="A595" t="str">
            <v>198401192022212012</v>
          </cell>
          <cell r="B595" t="str">
            <v>XXX</v>
          </cell>
          <cell r="C595" t="str">
            <v>XXX</v>
          </cell>
          <cell r="D595" t="str">
            <v>XXX</v>
          </cell>
          <cell r="E595" t="str">
            <v>XXX</v>
          </cell>
          <cell r="F595" t="str">
            <v>XXX</v>
          </cell>
          <cell r="G595" t="str">
            <v>XXX</v>
          </cell>
          <cell r="H595" t="str">
            <v>XXX</v>
          </cell>
          <cell r="I595">
            <v>0</v>
          </cell>
          <cell r="J595">
            <v>0</v>
          </cell>
          <cell r="K595" t="str">
            <v>XXX</v>
          </cell>
          <cell r="M595">
            <v>250000</v>
          </cell>
          <cell r="N595">
            <v>250000</v>
          </cell>
          <cell r="O595">
            <v>250000</v>
          </cell>
          <cell r="P595">
            <v>2500</v>
          </cell>
          <cell r="Q595">
            <v>10000</v>
          </cell>
          <cell r="R595">
            <v>0</v>
          </cell>
          <cell r="S595">
            <v>0</v>
          </cell>
          <cell r="T595">
            <v>2500</v>
          </cell>
          <cell r="U595">
            <v>10000</v>
          </cell>
          <cell r="V595" t="str">
            <v>SDN MAWAR 4</v>
          </cell>
          <cell r="W595" t="str">
            <v>XXX</v>
          </cell>
          <cell r="X595" t="str">
            <v>XXX</v>
          </cell>
          <cell r="Y595" t="str">
            <v>XXX</v>
          </cell>
          <cell r="Z595" t="str">
            <v>TGH - 13</v>
          </cell>
          <cell r="AA595" t="str">
            <v>7451762663300042</v>
          </cell>
          <cell r="AC595">
            <v>11500</v>
          </cell>
          <cell r="AD595">
            <v>-9000</v>
          </cell>
        </row>
        <row r="596">
          <cell r="A596" t="str">
            <v>199110302022211004</v>
          </cell>
          <cell r="B596" t="str">
            <v>XXX</v>
          </cell>
          <cell r="C596" t="str">
            <v>XXX</v>
          </cell>
          <cell r="D596" t="str">
            <v>XXX</v>
          </cell>
          <cell r="E596" t="str">
            <v>XXX</v>
          </cell>
          <cell r="F596" t="str">
            <v>XXX</v>
          </cell>
          <cell r="G596" t="str">
            <v>XXX</v>
          </cell>
          <cell r="H596" t="str">
            <v>XXX</v>
          </cell>
          <cell r="I596">
            <v>0</v>
          </cell>
          <cell r="J596">
            <v>0</v>
          </cell>
          <cell r="K596" t="str">
            <v>XXX</v>
          </cell>
          <cell r="L596">
            <v>2966500</v>
          </cell>
          <cell r="N596">
            <v>2966500</v>
          </cell>
          <cell r="O596">
            <v>2966500</v>
          </cell>
          <cell r="P596">
            <v>29665</v>
          </cell>
          <cell r="Q596">
            <v>118660</v>
          </cell>
          <cell r="R596">
            <v>0</v>
          </cell>
          <cell r="S596">
            <v>0</v>
          </cell>
          <cell r="T596">
            <v>29665</v>
          </cell>
          <cell r="U596">
            <v>118660</v>
          </cell>
          <cell r="V596" t="str">
            <v>SDN MAWAR 4</v>
          </cell>
          <cell r="W596" t="str">
            <v>XXX</v>
          </cell>
          <cell r="X596" t="str">
            <v>XXX</v>
          </cell>
          <cell r="Y596" t="str">
            <v>XXX</v>
          </cell>
          <cell r="Z596" t="str">
            <v>TGH - 13</v>
          </cell>
          <cell r="AA596" t="str">
            <v>6362769670130193</v>
          </cell>
          <cell r="AC596">
            <v>33665</v>
          </cell>
          <cell r="AD596">
            <v>-4000</v>
          </cell>
        </row>
        <row r="597">
          <cell r="A597" t="str">
            <v>199212282022212008</v>
          </cell>
          <cell r="B597" t="str">
            <v>XXX</v>
          </cell>
          <cell r="C597" t="str">
            <v>XXX</v>
          </cell>
          <cell r="D597" t="str">
            <v>XXX</v>
          </cell>
          <cell r="E597" t="str">
            <v>XXX</v>
          </cell>
          <cell r="F597" t="str">
            <v>XXX</v>
          </cell>
          <cell r="G597" t="str">
            <v>XXX</v>
          </cell>
          <cell r="H597" t="str">
            <v>XXX</v>
          </cell>
          <cell r="I597">
            <v>0</v>
          </cell>
          <cell r="J597">
            <v>0</v>
          </cell>
          <cell r="K597" t="str">
            <v>XXX</v>
          </cell>
          <cell r="M597">
            <v>250000</v>
          </cell>
          <cell r="N597">
            <v>250000</v>
          </cell>
          <cell r="O597">
            <v>250000</v>
          </cell>
          <cell r="P597">
            <v>2500</v>
          </cell>
          <cell r="Q597">
            <v>10000</v>
          </cell>
          <cell r="R597">
            <v>0</v>
          </cell>
          <cell r="S597">
            <v>0</v>
          </cell>
          <cell r="T597">
            <v>2500</v>
          </cell>
          <cell r="U597">
            <v>10000</v>
          </cell>
          <cell r="V597" t="str">
            <v>SDN MAWAR 4</v>
          </cell>
          <cell r="W597" t="str">
            <v>XXX</v>
          </cell>
          <cell r="X597" t="str">
            <v>XXX</v>
          </cell>
          <cell r="Y597" t="str">
            <v>XXX</v>
          </cell>
          <cell r="Z597" t="str">
            <v>TGH - 13</v>
          </cell>
          <cell r="AA597" t="str">
            <v>8560770671130043</v>
          </cell>
          <cell r="AC597">
            <v>11500</v>
          </cell>
          <cell r="AD597">
            <v>-9000</v>
          </cell>
        </row>
        <row r="598">
          <cell r="A598" t="str">
            <v>199610312022211001</v>
          </cell>
          <cell r="B598" t="str">
            <v>XXX</v>
          </cell>
          <cell r="C598" t="str">
            <v>XXX</v>
          </cell>
          <cell r="D598" t="str">
            <v>XXX</v>
          </cell>
          <cell r="E598" t="str">
            <v>XXX</v>
          </cell>
          <cell r="F598" t="str">
            <v>XXX</v>
          </cell>
          <cell r="G598" t="str">
            <v>XXX</v>
          </cell>
          <cell r="H598" t="str">
            <v>XXX</v>
          </cell>
          <cell r="I598">
            <v>0</v>
          </cell>
          <cell r="J598">
            <v>0</v>
          </cell>
          <cell r="K598" t="str">
            <v>XXX</v>
          </cell>
          <cell r="M598">
            <v>250000</v>
          </cell>
          <cell r="N598">
            <v>250000</v>
          </cell>
          <cell r="O598">
            <v>250000</v>
          </cell>
          <cell r="P598">
            <v>2500</v>
          </cell>
          <cell r="Q598">
            <v>10000</v>
          </cell>
          <cell r="R598">
            <v>0</v>
          </cell>
          <cell r="S598">
            <v>0</v>
          </cell>
          <cell r="T598">
            <v>2500</v>
          </cell>
          <cell r="U598">
            <v>10000</v>
          </cell>
          <cell r="V598" t="str">
            <v>SDN MAWAR 4</v>
          </cell>
          <cell r="W598" t="str">
            <v>XXX</v>
          </cell>
          <cell r="X598" t="str">
            <v>XXX</v>
          </cell>
          <cell r="Y598" t="str">
            <v>XXX</v>
          </cell>
          <cell r="Z598" t="str">
            <v>TGH - 13</v>
          </cell>
          <cell r="AA598" t="str">
            <v>1363774675130003</v>
          </cell>
          <cell r="AC598">
            <v>11500</v>
          </cell>
          <cell r="AD598">
            <v>-9000</v>
          </cell>
        </row>
        <row r="599">
          <cell r="A599" t="str">
            <v>199707172022212007</v>
          </cell>
          <cell r="B599" t="str">
            <v>XXX</v>
          </cell>
          <cell r="C599" t="str">
            <v>XXX</v>
          </cell>
          <cell r="D599" t="str">
            <v>XXX</v>
          </cell>
          <cell r="E599" t="str">
            <v>XXX</v>
          </cell>
          <cell r="F599" t="str">
            <v>XXX</v>
          </cell>
          <cell r="G599" t="str">
            <v>XXX</v>
          </cell>
          <cell r="H599" t="str">
            <v>XXX</v>
          </cell>
          <cell r="I599">
            <v>0</v>
          </cell>
          <cell r="J599">
            <v>0</v>
          </cell>
          <cell r="K599" t="str">
            <v>XXX</v>
          </cell>
          <cell r="M599">
            <v>250000</v>
          </cell>
          <cell r="N599">
            <v>250000</v>
          </cell>
          <cell r="O599">
            <v>250000</v>
          </cell>
          <cell r="P599">
            <v>2500</v>
          </cell>
          <cell r="Q599">
            <v>10000</v>
          </cell>
          <cell r="R599">
            <v>0</v>
          </cell>
          <cell r="S599">
            <v>0</v>
          </cell>
          <cell r="T599">
            <v>2500</v>
          </cell>
          <cell r="U599">
            <v>10000</v>
          </cell>
          <cell r="V599" t="str">
            <v>SDN MAWAR 4</v>
          </cell>
          <cell r="W599" t="str">
            <v>XXX</v>
          </cell>
          <cell r="X599" t="str">
            <v>XXX</v>
          </cell>
          <cell r="Y599" t="str">
            <v>XXX</v>
          </cell>
          <cell r="Z599" t="str">
            <v>TGH - 13</v>
          </cell>
          <cell r="AA599" t="str">
            <v>2049775676230053</v>
          </cell>
          <cell r="AC599">
            <v>11500</v>
          </cell>
          <cell r="AD599">
            <v>-9000</v>
          </cell>
        </row>
        <row r="600">
          <cell r="A600" t="str">
            <v>199207012022212009</v>
          </cell>
          <cell r="B600" t="str">
            <v>XXX</v>
          </cell>
          <cell r="C600" t="str">
            <v>XXX</v>
          </cell>
          <cell r="D600" t="str">
            <v>XXX</v>
          </cell>
          <cell r="E600" t="str">
            <v>XXX</v>
          </cell>
          <cell r="F600" t="str">
            <v>XXX</v>
          </cell>
          <cell r="G600" t="str">
            <v>XXX</v>
          </cell>
          <cell r="H600" t="str">
            <v>XXX</v>
          </cell>
          <cell r="I600">
            <v>0</v>
          </cell>
          <cell r="J600">
            <v>0</v>
          </cell>
          <cell r="K600" t="str">
            <v>XXX</v>
          </cell>
          <cell r="L600">
            <v>2966500</v>
          </cell>
          <cell r="N600">
            <v>2966500</v>
          </cell>
          <cell r="O600">
            <v>2966500</v>
          </cell>
          <cell r="P600">
            <v>29665</v>
          </cell>
          <cell r="Q600">
            <v>118660</v>
          </cell>
          <cell r="R600">
            <v>0</v>
          </cell>
          <cell r="S600">
            <v>0</v>
          </cell>
          <cell r="T600">
            <v>29665</v>
          </cell>
          <cell r="U600">
            <v>118660</v>
          </cell>
          <cell r="V600" t="str">
            <v>SDN MAWAR 6</v>
          </cell>
          <cell r="W600" t="str">
            <v>XXX</v>
          </cell>
          <cell r="X600" t="str">
            <v>XXX</v>
          </cell>
          <cell r="Y600" t="str">
            <v>XXX</v>
          </cell>
          <cell r="Z600" t="str">
            <v>TGH - 15</v>
          </cell>
          <cell r="AA600" t="str">
            <v>8033770670130033</v>
          </cell>
          <cell r="AC600">
            <v>33665</v>
          </cell>
          <cell r="AD600">
            <v>-4000</v>
          </cell>
        </row>
        <row r="601">
          <cell r="A601" t="str">
            <v>199212232022212006</v>
          </cell>
          <cell r="B601" t="str">
            <v>XXX</v>
          </cell>
          <cell r="C601" t="str">
            <v>XXX</v>
          </cell>
          <cell r="D601" t="str">
            <v>XXX</v>
          </cell>
          <cell r="E601" t="str">
            <v>XXX</v>
          </cell>
          <cell r="F601" t="str">
            <v>XXX</v>
          </cell>
          <cell r="G601" t="str">
            <v>XXX</v>
          </cell>
          <cell r="H601" t="str">
            <v>XXX</v>
          </cell>
          <cell r="I601">
            <v>0</v>
          </cell>
          <cell r="J601">
            <v>0</v>
          </cell>
          <cell r="K601" t="str">
            <v>XXX</v>
          </cell>
          <cell r="L601">
            <v>2966500</v>
          </cell>
          <cell r="N601">
            <v>2966500</v>
          </cell>
          <cell r="O601">
            <v>2966500</v>
          </cell>
          <cell r="P601">
            <v>29665</v>
          </cell>
          <cell r="Q601">
            <v>118660</v>
          </cell>
          <cell r="R601">
            <v>0</v>
          </cell>
          <cell r="S601">
            <v>0</v>
          </cell>
          <cell r="T601">
            <v>29665</v>
          </cell>
          <cell r="U601">
            <v>118660</v>
          </cell>
          <cell r="V601" t="str">
            <v>SDN MAWAR 6</v>
          </cell>
          <cell r="W601" t="str">
            <v>XXX</v>
          </cell>
          <cell r="X601" t="str">
            <v>XXX</v>
          </cell>
          <cell r="Y601" t="str">
            <v>XXX</v>
          </cell>
          <cell r="Z601" t="str">
            <v>TGH - 15</v>
          </cell>
          <cell r="AA601" t="str">
            <v>9555770671130023</v>
          </cell>
          <cell r="AC601">
            <v>33665</v>
          </cell>
          <cell r="AD601">
            <v>-4000</v>
          </cell>
        </row>
        <row r="602">
          <cell r="A602" t="str">
            <v>198904132022211005</v>
          </cell>
          <cell r="B602" t="str">
            <v>XXX</v>
          </cell>
          <cell r="C602" t="str">
            <v>XXX</v>
          </cell>
          <cell r="D602" t="str">
            <v>XXX</v>
          </cell>
          <cell r="E602" t="str">
            <v>XXX</v>
          </cell>
          <cell r="F602" t="str">
            <v>XXX</v>
          </cell>
          <cell r="G602" t="str">
            <v>XXX</v>
          </cell>
          <cell r="H602" t="str">
            <v>XXX</v>
          </cell>
          <cell r="I602">
            <v>0</v>
          </cell>
          <cell r="J602">
            <v>0</v>
          </cell>
          <cell r="K602" t="str">
            <v>XXX</v>
          </cell>
          <cell r="M602">
            <v>250000</v>
          </cell>
          <cell r="N602">
            <v>250000</v>
          </cell>
          <cell r="O602">
            <v>250000</v>
          </cell>
          <cell r="P602">
            <v>2500</v>
          </cell>
          <cell r="Q602">
            <v>10000</v>
          </cell>
          <cell r="R602">
            <v>0</v>
          </cell>
          <cell r="S602">
            <v>0</v>
          </cell>
          <cell r="T602">
            <v>2500</v>
          </cell>
          <cell r="U602">
            <v>10000</v>
          </cell>
          <cell r="V602" t="str">
            <v>SDN MAWAR 7</v>
          </cell>
          <cell r="W602" t="str">
            <v>XXX</v>
          </cell>
          <cell r="X602" t="str">
            <v>XXX</v>
          </cell>
          <cell r="Y602" t="str">
            <v>XXX</v>
          </cell>
          <cell r="Z602" t="str">
            <v>TGH - 16</v>
          </cell>
          <cell r="AA602" t="str">
            <v>4745767668130102</v>
          </cell>
          <cell r="AC602">
            <v>11500</v>
          </cell>
          <cell r="AD602">
            <v>-9000</v>
          </cell>
        </row>
        <row r="603">
          <cell r="A603" t="str">
            <v>199203252022212009</v>
          </cell>
          <cell r="B603" t="str">
            <v>XXX</v>
          </cell>
          <cell r="C603" t="str">
            <v>XXX</v>
          </cell>
          <cell r="D603" t="str">
            <v>XXX</v>
          </cell>
          <cell r="E603" t="str">
            <v>XXX</v>
          </cell>
          <cell r="F603" t="str">
            <v>XXX</v>
          </cell>
          <cell r="G603" t="str">
            <v>XXX</v>
          </cell>
          <cell r="H603" t="str">
            <v>XXX</v>
          </cell>
          <cell r="I603">
            <v>0</v>
          </cell>
          <cell r="J603">
            <v>0</v>
          </cell>
          <cell r="K603" t="str">
            <v>XXX</v>
          </cell>
          <cell r="L603">
            <v>2966500</v>
          </cell>
          <cell r="N603">
            <v>2966500</v>
          </cell>
          <cell r="O603">
            <v>2966500</v>
          </cell>
          <cell r="P603">
            <v>29665</v>
          </cell>
          <cell r="Q603">
            <v>118660</v>
          </cell>
          <cell r="R603">
            <v>0</v>
          </cell>
          <cell r="S603">
            <v>0</v>
          </cell>
          <cell r="T603">
            <v>29665</v>
          </cell>
          <cell r="U603">
            <v>118660</v>
          </cell>
          <cell r="V603" t="str">
            <v>SDN MAWAR 7</v>
          </cell>
          <cell r="W603" t="str">
            <v>XXX</v>
          </cell>
          <cell r="X603" t="str">
            <v>XXX</v>
          </cell>
          <cell r="Y603" t="str">
            <v>XXX</v>
          </cell>
          <cell r="Z603" t="str">
            <v>TGH - 16</v>
          </cell>
          <cell r="AA603" t="str">
            <v>4657770671130042</v>
          </cell>
          <cell r="AC603">
            <v>33665</v>
          </cell>
          <cell r="AD603">
            <v>-4000</v>
          </cell>
        </row>
        <row r="604">
          <cell r="A604" t="str">
            <v>199212102022211005</v>
          </cell>
          <cell r="B604" t="str">
            <v>XXX</v>
          </cell>
          <cell r="C604" t="str">
            <v>XXX</v>
          </cell>
          <cell r="D604" t="str">
            <v>XXX</v>
          </cell>
          <cell r="E604" t="str">
            <v>XXX</v>
          </cell>
          <cell r="F604" t="str">
            <v>XXX</v>
          </cell>
          <cell r="G604" t="str">
            <v>XXX</v>
          </cell>
          <cell r="H604" t="str">
            <v>XXX</v>
          </cell>
          <cell r="I604">
            <v>0</v>
          </cell>
          <cell r="J604">
            <v>0</v>
          </cell>
          <cell r="K604" t="str">
            <v>XXX</v>
          </cell>
          <cell r="L604">
            <v>2966500</v>
          </cell>
          <cell r="N604">
            <v>2966500</v>
          </cell>
          <cell r="O604">
            <v>2966500</v>
          </cell>
          <cell r="P604">
            <v>29665</v>
          </cell>
          <cell r="Q604">
            <v>118660</v>
          </cell>
          <cell r="R604">
            <v>0</v>
          </cell>
          <cell r="S604">
            <v>0</v>
          </cell>
          <cell r="T604">
            <v>29665</v>
          </cell>
          <cell r="U604">
            <v>118660</v>
          </cell>
          <cell r="V604" t="str">
            <v>SDN MAWAR 7</v>
          </cell>
          <cell r="W604" t="str">
            <v>XXX</v>
          </cell>
          <cell r="X604" t="str">
            <v>XXX</v>
          </cell>
          <cell r="Y604" t="str">
            <v>XXX</v>
          </cell>
          <cell r="Z604" t="str">
            <v>TGH - 16</v>
          </cell>
          <cell r="AA604" t="str">
            <v>7542770671130193</v>
          </cell>
          <cell r="AC604">
            <v>33665</v>
          </cell>
          <cell r="AD604">
            <v>-4000</v>
          </cell>
        </row>
        <row r="605">
          <cell r="A605" t="str">
            <v>199312042022212005</v>
          </cell>
          <cell r="B605" t="str">
            <v>XXX</v>
          </cell>
          <cell r="C605" t="str">
            <v>XXX</v>
          </cell>
          <cell r="D605" t="str">
            <v>XXX</v>
          </cell>
          <cell r="E605" t="str">
            <v>XXX</v>
          </cell>
          <cell r="F605" t="str">
            <v>XXX</v>
          </cell>
          <cell r="G605" t="str">
            <v>XXX</v>
          </cell>
          <cell r="H605" t="str">
            <v>XXX</v>
          </cell>
          <cell r="I605">
            <v>0</v>
          </cell>
          <cell r="J605">
            <v>0</v>
          </cell>
          <cell r="K605" t="str">
            <v>XXX</v>
          </cell>
          <cell r="M605">
            <v>250000</v>
          </cell>
          <cell r="N605">
            <v>250000</v>
          </cell>
          <cell r="O605">
            <v>250000</v>
          </cell>
          <cell r="P605">
            <v>2500</v>
          </cell>
          <cell r="Q605">
            <v>10000</v>
          </cell>
          <cell r="R605">
            <v>0</v>
          </cell>
          <cell r="S605">
            <v>0</v>
          </cell>
          <cell r="T605">
            <v>2500</v>
          </cell>
          <cell r="U605">
            <v>10000</v>
          </cell>
          <cell r="V605" t="str">
            <v>SDN MAWAR 7</v>
          </cell>
          <cell r="W605" t="str">
            <v>XXX</v>
          </cell>
          <cell r="X605" t="str">
            <v>XXX</v>
          </cell>
          <cell r="Y605" t="str">
            <v>XXX</v>
          </cell>
          <cell r="Z605" t="str">
            <v>TGH - 16</v>
          </cell>
          <cell r="AA605" t="str">
            <v>7536771672130033</v>
          </cell>
          <cell r="AC605">
            <v>11500</v>
          </cell>
          <cell r="AD605">
            <v>-9000</v>
          </cell>
        </row>
        <row r="606">
          <cell r="A606" t="str">
            <v>199403222022212003</v>
          </cell>
          <cell r="B606" t="str">
            <v>XXX</v>
          </cell>
          <cell r="C606" t="str">
            <v>XXX</v>
          </cell>
          <cell r="D606" t="str">
            <v>XXX</v>
          </cell>
          <cell r="E606" t="str">
            <v>XXX</v>
          </cell>
          <cell r="F606" t="str">
            <v>XXX</v>
          </cell>
          <cell r="G606" t="str">
            <v>XXX</v>
          </cell>
          <cell r="H606" t="str">
            <v>XXX</v>
          </cell>
          <cell r="I606">
            <v>0</v>
          </cell>
          <cell r="J606">
            <v>0</v>
          </cell>
          <cell r="K606" t="str">
            <v>XXX</v>
          </cell>
          <cell r="L606">
            <v>2966500</v>
          </cell>
          <cell r="N606">
            <v>2966500</v>
          </cell>
          <cell r="O606">
            <v>2966500</v>
          </cell>
          <cell r="P606">
            <v>29665</v>
          </cell>
          <cell r="Q606">
            <v>118660</v>
          </cell>
          <cell r="R606">
            <v>0</v>
          </cell>
          <cell r="S606">
            <v>0</v>
          </cell>
          <cell r="T606">
            <v>29665</v>
          </cell>
          <cell r="U606">
            <v>118660</v>
          </cell>
          <cell r="V606" t="str">
            <v>SDN MAWAR 7</v>
          </cell>
          <cell r="W606" t="str">
            <v>XXX</v>
          </cell>
          <cell r="X606" t="str">
            <v>XXX</v>
          </cell>
          <cell r="Y606" t="str">
            <v>XXX</v>
          </cell>
          <cell r="Z606" t="str">
            <v>TGH - 16</v>
          </cell>
          <cell r="AA606" t="str">
            <v>3656772673130012</v>
          </cell>
          <cell r="AC606">
            <v>33665</v>
          </cell>
          <cell r="AD606">
            <v>-4000</v>
          </cell>
        </row>
        <row r="607">
          <cell r="A607" t="str">
            <v>199604202022212009</v>
          </cell>
          <cell r="B607" t="str">
            <v>XXX</v>
          </cell>
          <cell r="C607" t="str">
            <v>XXX</v>
          </cell>
          <cell r="D607" t="str">
            <v>XXX</v>
          </cell>
          <cell r="E607" t="str">
            <v>XXX</v>
          </cell>
          <cell r="F607" t="str">
            <v>XXX</v>
          </cell>
          <cell r="G607" t="str">
            <v>XXX</v>
          </cell>
          <cell r="H607" t="str">
            <v>XXX</v>
          </cell>
          <cell r="I607">
            <v>0</v>
          </cell>
          <cell r="J607">
            <v>0</v>
          </cell>
          <cell r="K607" t="str">
            <v>XXX</v>
          </cell>
          <cell r="M607">
            <v>250000</v>
          </cell>
          <cell r="N607">
            <v>250000</v>
          </cell>
          <cell r="O607">
            <v>250000</v>
          </cell>
          <cell r="P607">
            <v>2500</v>
          </cell>
          <cell r="Q607">
            <v>10000</v>
          </cell>
          <cell r="R607">
            <v>0</v>
          </cell>
          <cell r="S607">
            <v>0</v>
          </cell>
          <cell r="T607">
            <v>2500</v>
          </cell>
          <cell r="U607">
            <v>10000</v>
          </cell>
          <cell r="V607" t="str">
            <v>SDN MAWAR 7</v>
          </cell>
          <cell r="W607" t="str">
            <v>XXX</v>
          </cell>
          <cell r="X607" t="str">
            <v>XXX</v>
          </cell>
          <cell r="Y607" t="str">
            <v>XXX</v>
          </cell>
          <cell r="Z607" t="str">
            <v>TGH - 16</v>
          </cell>
          <cell r="AA607" t="str">
            <v>3752774675230032</v>
          </cell>
          <cell r="AC607">
            <v>11500</v>
          </cell>
          <cell r="AD607">
            <v>-9000</v>
          </cell>
        </row>
        <row r="608">
          <cell r="A608" t="str">
            <v>199807042022212002</v>
          </cell>
          <cell r="B608" t="str">
            <v>XXX</v>
          </cell>
          <cell r="C608" t="str">
            <v>XXX</v>
          </cell>
          <cell r="D608" t="str">
            <v>XXX</v>
          </cell>
          <cell r="E608" t="str">
            <v>XXX</v>
          </cell>
          <cell r="F608" t="str">
            <v>XXX</v>
          </cell>
          <cell r="G608" t="str">
            <v>XXX</v>
          </cell>
          <cell r="H608" t="str">
            <v>XXX</v>
          </cell>
          <cell r="I608">
            <v>0</v>
          </cell>
          <cell r="J608">
            <v>0</v>
          </cell>
          <cell r="K608" t="str">
            <v>XXX</v>
          </cell>
          <cell r="M608">
            <v>250000</v>
          </cell>
          <cell r="N608">
            <v>250000</v>
          </cell>
          <cell r="O608">
            <v>250000</v>
          </cell>
          <cell r="P608">
            <v>2500</v>
          </cell>
          <cell r="Q608">
            <v>10000</v>
          </cell>
          <cell r="R608">
            <v>0</v>
          </cell>
          <cell r="S608">
            <v>0</v>
          </cell>
          <cell r="T608">
            <v>2500</v>
          </cell>
          <cell r="U608">
            <v>10000</v>
          </cell>
          <cell r="V608" t="str">
            <v>SDN MAWAR 8</v>
          </cell>
          <cell r="W608" t="str">
            <v>XXX</v>
          </cell>
          <cell r="X608" t="str">
            <v>XXX</v>
          </cell>
          <cell r="Y608" t="str">
            <v>XXX</v>
          </cell>
          <cell r="Z608" t="str">
            <v>TGH - 17</v>
          </cell>
          <cell r="AA608" t="str">
            <v>5036776677230023</v>
          </cell>
          <cell r="AC608">
            <v>11500</v>
          </cell>
          <cell r="AD608">
            <v>-9000</v>
          </cell>
        </row>
        <row r="609">
          <cell r="A609" t="str">
            <v>197512012022212005</v>
          </cell>
          <cell r="B609" t="str">
            <v>XXX</v>
          </cell>
          <cell r="C609" t="str">
            <v>XXX</v>
          </cell>
          <cell r="D609" t="str">
            <v>XXX</v>
          </cell>
          <cell r="E609" t="str">
            <v>XXX</v>
          </cell>
          <cell r="F609" t="str">
            <v>XXX</v>
          </cell>
          <cell r="G609" t="str">
            <v>XXX</v>
          </cell>
          <cell r="H609" t="str">
            <v>XXX</v>
          </cell>
          <cell r="I609">
            <v>0</v>
          </cell>
          <cell r="J609">
            <v>0</v>
          </cell>
          <cell r="K609" t="str">
            <v>XXX</v>
          </cell>
          <cell r="L609">
            <v>2966500</v>
          </cell>
          <cell r="N609">
            <v>2966500</v>
          </cell>
          <cell r="O609">
            <v>2966500</v>
          </cell>
          <cell r="P609">
            <v>29665</v>
          </cell>
          <cell r="Q609">
            <v>118660</v>
          </cell>
          <cell r="R609">
            <v>0</v>
          </cell>
          <cell r="S609">
            <v>0</v>
          </cell>
          <cell r="T609">
            <v>29665</v>
          </cell>
          <cell r="U609">
            <v>118660</v>
          </cell>
          <cell r="V609" t="str">
            <v>SDN MELAYU 2</v>
          </cell>
          <cell r="W609" t="str">
            <v>XXX</v>
          </cell>
          <cell r="X609" t="str">
            <v>XXX</v>
          </cell>
          <cell r="Y609" t="str">
            <v>XXX</v>
          </cell>
          <cell r="Z609" t="str">
            <v>TGH - 18</v>
          </cell>
          <cell r="AA609" t="str">
            <v>6533753655300043</v>
          </cell>
          <cell r="AC609">
            <v>33665</v>
          </cell>
          <cell r="AD609">
            <v>-4000</v>
          </cell>
        </row>
        <row r="610">
          <cell r="A610" t="str">
            <v>198203062022212011</v>
          </cell>
          <cell r="B610" t="str">
            <v>XXX</v>
          </cell>
          <cell r="C610" t="str">
            <v>XXX</v>
          </cell>
          <cell r="D610" t="str">
            <v>XXX</v>
          </cell>
          <cell r="E610" t="str">
            <v>XXX</v>
          </cell>
          <cell r="F610" t="str">
            <v>XXX</v>
          </cell>
          <cell r="G610" t="str">
            <v>XXX</v>
          </cell>
          <cell r="H610" t="str">
            <v>XXX</v>
          </cell>
          <cell r="I610">
            <v>0</v>
          </cell>
          <cell r="J610">
            <v>0</v>
          </cell>
          <cell r="K610" t="str">
            <v>XXX</v>
          </cell>
          <cell r="M610">
            <v>250000</v>
          </cell>
          <cell r="N610">
            <v>250000</v>
          </cell>
          <cell r="O610">
            <v>250000</v>
          </cell>
          <cell r="P610">
            <v>2500</v>
          </cell>
          <cell r="Q610">
            <v>10000</v>
          </cell>
          <cell r="R610">
            <v>0</v>
          </cell>
          <cell r="S610">
            <v>0</v>
          </cell>
          <cell r="T610">
            <v>2500</v>
          </cell>
          <cell r="U610">
            <v>10000</v>
          </cell>
          <cell r="V610" t="str">
            <v>SDN MELAYU 2</v>
          </cell>
          <cell r="W610" t="str">
            <v>XXX</v>
          </cell>
          <cell r="X610" t="str">
            <v>XXX</v>
          </cell>
          <cell r="Y610" t="str">
            <v>XXX</v>
          </cell>
          <cell r="Z610" t="str">
            <v>TGH - 18</v>
          </cell>
          <cell r="AA610" t="str">
            <v>7935760662300052</v>
          </cell>
          <cell r="AC610">
            <v>11500</v>
          </cell>
          <cell r="AD610">
            <v>-9000</v>
          </cell>
        </row>
        <row r="611">
          <cell r="A611" t="str">
            <v>198405212022211004</v>
          </cell>
          <cell r="B611" t="str">
            <v>XXX</v>
          </cell>
          <cell r="C611" t="str">
            <v>XXX</v>
          </cell>
          <cell r="D611" t="str">
            <v>XXX</v>
          </cell>
          <cell r="E611" t="str">
            <v>XXX</v>
          </cell>
          <cell r="F611" t="str">
            <v>XXX</v>
          </cell>
          <cell r="G611" t="str">
            <v>XXX</v>
          </cell>
          <cell r="H611" t="str">
            <v>XXX</v>
          </cell>
          <cell r="I611">
            <v>0</v>
          </cell>
          <cell r="J611">
            <v>0</v>
          </cell>
          <cell r="K611" t="str">
            <v>XXX</v>
          </cell>
          <cell r="M611">
            <v>250000</v>
          </cell>
          <cell r="N611">
            <v>250000</v>
          </cell>
          <cell r="O611">
            <v>250000</v>
          </cell>
          <cell r="P611">
            <v>2500</v>
          </cell>
          <cell r="Q611">
            <v>10000</v>
          </cell>
          <cell r="R611">
            <v>0</v>
          </cell>
          <cell r="S611">
            <v>0</v>
          </cell>
          <cell r="T611">
            <v>2500</v>
          </cell>
          <cell r="U611">
            <v>10000</v>
          </cell>
          <cell r="V611" t="str">
            <v>SDN MELAYU 2</v>
          </cell>
          <cell r="W611" t="str">
            <v>XXX</v>
          </cell>
          <cell r="X611" t="str">
            <v>XXX</v>
          </cell>
          <cell r="Y611" t="str">
            <v>XXX</v>
          </cell>
          <cell r="Z611" t="str">
            <v>TGH - 18</v>
          </cell>
          <cell r="AA611" t="str">
            <v>5853762663130152</v>
          </cell>
          <cell r="AC611">
            <v>11500</v>
          </cell>
          <cell r="AD611">
            <v>-9000</v>
          </cell>
        </row>
        <row r="612">
          <cell r="A612" t="str">
            <v>198407202022212016</v>
          </cell>
          <cell r="B612" t="str">
            <v>XXX</v>
          </cell>
          <cell r="C612" t="str">
            <v>XXX</v>
          </cell>
          <cell r="D612" t="str">
            <v>XXX</v>
          </cell>
          <cell r="E612" t="str">
            <v>XXX</v>
          </cell>
          <cell r="F612" t="str">
            <v>XXX</v>
          </cell>
          <cell r="G612" t="str">
            <v>XXX</v>
          </cell>
          <cell r="H612" t="str">
            <v>XXX</v>
          </cell>
          <cell r="I612">
            <v>0</v>
          </cell>
          <cell r="J612">
            <v>0</v>
          </cell>
          <cell r="K612" t="str">
            <v>XXX</v>
          </cell>
          <cell r="M612">
            <v>250000</v>
          </cell>
          <cell r="N612">
            <v>250000</v>
          </cell>
          <cell r="O612">
            <v>250000</v>
          </cell>
          <cell r="P612">
            <v>2500</v>
          </cell>
          <cell r="Q612">
            <v>10000</v>
          </cell>
          <cell r="R612">
            <v>0</v>
          </cell>
          <cell r="S612">
            <v>0</v>
          </cell>
          <cell r="T612">
            <v>2500</v>
          </cell>
          <cell r="U612">
            <v>10000</v>
          </cell>
          <cell r="V612" t="str">
            <v>SDN MELAYU 2</v>
          </cell>
          <cell r="W612" t="str">
            <v>XXX</v>
          </cell>
          <cell r="X612" t="str">
            <v>XXX</v>
          </cell>
          <cell r="Y612" t="str">
            <v>XXX</v>
          </cell>
          <cell r="Z612" t="str">
            <v>TGH - 18</v>
          </cell>
          <cell r="AA612" t="str">
            <v>6052762663210143</v>
          </cell>
          <cell r="AC612">
            <v>11500</v>
          </cell>
          <cell r="AD612">
            <v>-9000</v>
          </cell>
        </row>
        <row r="613">
          <cell r="A613" t="str">
            <v>199208152022211004</v>
          </cell>
          <cell r="B613" t="str">
            <v>XXX</v>
          </cell>
          <cell r="C613" t="str">
            <v>XXX</v>
          </cell>
          <cell r="D613" t="str">
            <v>XXX</v>
          </cell>
          <cell r="E613" t="str">
            <v>XXX</v>
          </cell>
          <cell r="F613" t="str">
            <v>XXX</v>
          </cell>
          <cell r="G613" t="str">
            <v>XXX</v>
          </cell>
          <cell r="H613" t="str">
            <v>XXX</v>
          </cell>
          <cell r="I613">
            <v>0</v>
          </cell>
          <cell r="J613">
            <v>0</v>
          </cell>
          <cell r="K613" t="str">
            <v>XXX</v>
          </cell>
          <cell r="M613">
            <v>250000</v>
          </cell>
          <cell r="N613">
            <v>250000</v>
          </cell>
          <cell r="O613">
            <v>250000</v>
          </cell>
          <cell r="P613">
            <v>2500</v>
          </cell>
          <cell r="Q613">
            <v>10000</v>
          </cell>
          <cell r="R613">
            <v>0</v>
          </cell>
          <cell r="S613">
            <v>0</v>
          </cell>
          <cell r="T613">
            <v>2500</v>
          </cell>
          <cell r="U613">
            <v>10000</v>
          </cell>
          <cell r="V613" t="str">
            <v>SDN MELAYU 2</v>
          </cell>
          <cell r="W613" t="str">
            <v>XXX</v>
          </cell>
          <cell r="X613" t="str">
            <v>XXX</v>
          </cell>
          <cell r="Y613" t="str">
            <v>XXX</v>
          </cell>
          <cell r="Z613" t="str">
            <v>TGH - 18</v>
          </cell>
          <cell r="AA613" t="str">
            <v>4147770671130043</v>
          </cell>
          <cell r="AC613">
            <v>11500</v>
          </cell>
          <cell r="AD613">
            <v>-9000</v>
          </cell>
        </row>
        <row r="614">
          <cell r="A614" t="str">
            <v>199308012022212008</v>
          </cell>
          <cell r="B614" t="str">
            <v>XXX</v>
          </cell>
          <cell r="C614" t="str">
            <v>XXX</v>
          </cell>
          <cell r="D614" t="str">
            <v>XXX</v>
          </cell>
          <cell r="E614" t="str">
            <v>XXX</v>
          </cell>
          <cell r="F614" t="str">
            <v>XXX</v>
          </cell>
          <cell r="G614" t="str">
            <v>XXX</v>
          </cell>
          <cell r="H614" t="str">
            <v>XXX</v>
          </cell>
          <cell r="I614">
            <v>0</v>
          </cell>
          <cell r="J614">
            <v>0</v>
          </cell>
          <cell r="K614" t="str">
            <v>XXX</v>
          </cell>
          <cell r="M614">
            <v>250000</v>
          </cell>
          <cell r="N614">
            <v>250000</v>
          </cell>
          <cell r="O614">
            <v>250000</v>
          </cell>
          <cell r="P614">
            <v>2500</v>
          </cell>
          <cell r="Q614">
            <v>10000</v>
          </cell>
          <cell r="R614">
            <v>0</v>
          </cell>
          <cell r="S614">
            <v>0</v>
          </cell>
          <cell r="T614">
            <v>2500</v>
          </cell>
          <cell r="U614">
            <v>10000</v>
          </cell>
          <cell r="V614" t="str">
            <v>SDN MELAYU 2</v>
          </cell>
          <cell r="W614" t="str">
            <v>XXX</v>
          </cell>
          <cell r="X614" t="str">
            <v>XXX</v>
          </cell>
          <cell r="Y614" t="str">
            <v>XXX</v>
          </cell>
          <cell r="Z614" t="str">
            <v>TGH - 18</v>
          </cell>
          <cell r="AA614" t="str">
            <v>0133771672130053</v>
          </cell>
          <cell r="AC614">
            <v>11500</v>
          </cell>
          <cell r="AD614">
            <v>-9000</v>
          </cell>
        </row>
        <row r="615">
          <cell r="A615" t="str">
            <v>199408222022212008</v>
          </cell>
          <cell r="B615" t="str">
            <v>XXX</v>
          </cell>
          <cell r="C615" t="str">
            <v>XXX</v>
          </cell>
          <cell r="D615" t="str">
            <v>XXX</v>
          </cell>
          <cell r="E615" t="str">
            <v>XXX</v>
          </cell>
          <cell r="F615" t="str">
            <v>XXX</v>
          </cell>
          <cell r="G615" t="str">
            <v>XXX</v>
          </cell>
          <cell r="H615" t="str">
            <v>XXX</v>
          </cell>
          <cell r="I615">
            <v>0</v>
          </cell>
          <cell r="J615">
            <v>0</v>
          </cell>
          <cell r="K615" t="str">
            <v>XXX</v>
          </cell>
          <cell r="M615">
            <v>250000</v>
          </cell>
          <cell r="N615">
            <v>250000</v>
          </cell>
          <cell r="O615">
            <v>250000</v>
          </cell>
          <cell r="P615">
            <v>2500</v>
          </cell>
          <cell r="Q615">
            <v>10000</v>
          </cell>
          <cell r="R615">
            <v>0</v>
          </cell>
          <cell r="S615">
            <v>0</v>
          </cell>
          <cell r="T615">
            <v>2500</v>
          </cell>
          <cell r="U615">
            <v>10000</v>
          </cell>
          <cell r="V615" t="str">
            <v>SDN MELAYU 2</v>
          </cell>
          <cell r="W615" t="str">
            <v>XXX</v>
          </cell>
          <cell r="X615" t="str">
            <v>XXX</v>
          </cell>
          <cell r="Y615" t="str">
            <v>XXX</v>
          </cell>
          <cell r="Z615" t="str">
            <v>TGH - 18</v>
          </cell>
          <cell r="AA615" t="str">
            <v>7154772673230073</v>
          </cell>
          <cell r="AC615">
            <v>11500</v>
          </cell>
          <cell r="AD615">
            <v>-9000</v>
          </cell>
        </row>
        <row r="616">
          <cell r="A616" t="str">
            <v>199508012022212004</v>
          </cell>
          <cell r="B616" t="str">
            <v>XXX</v>
          </cell>
          <cell r="C616" t="str">
            <v>XXX</v>
          </cell>
          <cell r="D616" t="str">
            <v>XXX</v>
          </cell>
          <cell r="E616" t="str">
            <v>XXX</v>
          </cell>
          <cell r="F616" t="str">
            <v>XXX</v>
          </cell>
          <cell r="G616" t="str">
            <v>XXX</v>
          </cell>
          <cell r="H616" t="str">
            <v>XXX</v>
          </cell>
          <cell r="I616">
            <v>0</v>
          </cell>
          <cell r="J616">
            <v>0</v>
          </cell>
          <cell r="K616" t="str">
            <v>XXX</v>
          </cell>
          <cell r="M616">
            <v>250000</v>
          </cell>
          <cell r="N616">
            <v>250000</v>
          </cell>
          <cell r="O616">
            <v>250000</v>
          </cell>
          <cell r="P616">
            <v>2500</v>
          </cell>
          <cell r="Q616">
            <v>10000</v>
          </cell>
          <cell r="R616">
            <v>0</v>
          </cell>
          <cell r="S616">
            <v>0</v>
          </cell>
          <cell r="T616">
            <v>2500</v>
          </cell>
          <cell r="U616">
            <v>10000</v>
          </cell>
          <cell r="V616" t="str">
            <v>SDN MELAYU 2</v>
          </cell>
          <cell r="W616" t="str">
            <v>XXX</v>
          </cell>
          <cell r="X616" t="str">
            <v>XXX</v>
          </cell>
          <cell r="Y616" t="str">
            <v>XXX</v>
          </cell>
          <cell r="Z616" t="str">
            <v>TGH - 18</v>
          </cell>
          <cell r="AA616" t="str">
            <v>5133773674230063</v>
          </cell>
          <cell r="AC616">
            <v>7195</v>
          </cell>
          <cell r="AD616">
            <v>-4695</v>
          </cell>
        </row>
        <row r="617">
          <cell r="A617" t="str">
            <v>197502252022212003</v>
          </cell>
          <cell r="B617" t="str">
            <v>XXX</v>
          </cell>
          <cell r="C617" t="str">
            <v>XXX</v>
          </cell>
          <cell r="D617" t="str">
            <v>XXX</v>
          </cell>
          <cell r="E617" t="str">
            <v>XXX</v>
          </cell>
          <cell r="F617" t="str">
            <v>XXX</v>
          </cell>
          <cell r="G617" t="str">
            <v>XXX</v>
          </cell>
          <cell r="H617" t="str">
            <v>XXX</v>
          </cell>
          <cell r="I617">
            <v>0</v>
          </cell>
          <cell r="J617">
            <v>0</v>
          </cell>
          <cell r="K617" t="str">
            <v>XXX</v>
          </cell>
          <cell r="M617">
            <v>250000</v>
          </cell>
          <cell r="N617">
            <v>250000</v>
          </cell>
          <cell r="O617">
            <v>250000</v>
          </cell>
          <cell r="P617">
            <v>2500</v>
          </cell>
          <cell r="Q617">
            <v>10000</v>
          </cell>
          <cell r="R617">
            <v>0</v>
          </cell>
          <cell r="S617">
            <v>0</v>
          </cell>
          <cell r="T617">
            <v>2500</v>
          </cell>
          <cell r="U617">
            <v>10000</v>
          </cell>
          <cell r="V617" t="str">
            <v>SDN MELAYU 5</v>
          </cell>
          <cell r="W617" t="str">
            <v>XXX</v>
          </cell>
          <cell r="X617" t="str">
            <v>XXX</v>
          </cell>
          <cell r="Y617" t="str">
            <v>XXX</v>
          </cell>
          <cell r="Z617" t="str">
            <v>TGH - 21</v>
          </cell>
          <cell r="AA617" t="str">
            <v>4557753651130062</v>
          </cell>
          <cell r="AC617">
            <v>11500</v>
          </cell>
          <cell r="AD617">
            <v>-9000</v>
          </cell>
        </row>
        <row r="618">
          <cell r="A618" t="str">
            <v>199009222022212005</v>
          </cell>
          <cell r="B618" t="str">
            <v>XXX</v>
          </cell>
          <cell r="C618" t="str">
            <v>XXX</v>
          </cell>
          <cell r="D618" t="str">
            <v>XXX</v>
          </cell>
          <cell r="E618" t="str">
            <v>XXX</v>
          </cell>
          <cell r="F618" t="str">
            <v>XXX</v>
          </cell>
          <cell r="G618" t="str">
            <v>XXX</v>
          </cell>
          <cell r="H618" t="str">
            <v>XXX</v>
          </cell>
          <cell r="I618">
            <v>0</v>
          </cell>
          <cell r="J618">
            <v>0</v>
          </cell>
          <cell r="K618" t="str">
            <v>XXX</v>
          </cell>
          <cell r="M618">
            <v>250000</v>
          </cell>
          <cell r="N618">
            <v>250000</v>
          </cell>
          <cell r="O618">
            <v>250000</v>
          </cell>
          <cell r="P618">
            <v>2500</v>
          </cell>
          <cell r="Q618">
            <v>10000</v>
          </cell>
          <cell r="R618">
            <v>0</v>
          </cell>
          <cell r="S618">
            <v>0</v>
          </cell>
          <cell r="T618">
            <v>2500</v>
          </cell>
          <cell r="U618">
            <v>10000</v>
          </cell>
          <cell r="V618" t="str">
            <v>SDN MELAYU 5</v>
          </cell>
          <cell r="W618" t="str">
            <v>XXX</v>
          </cell>
          <cell r="X618" t="str">
            <v>XXX</v>
          </cell>
          <cell r="Y618" t="str">
            <v>XXX</v>
          </cell>
          <cell r="Z618" t="str">
            <v>TGH - 21</v>
          </cell>
          <cell r="AA618" t="str">
            <v>1254768669130073</v>
          </cell>
          <cell r="AC618">
            <v>11500</v>
          </cell>
          <cell r="AD618">
            <v>-9000</v>
          </cell>
        </row>
        <row r="619">
          <cell r="A619" t="str">
            <v>199512072022212005</v>
          </cell>
          <cell r="B619" t="str">
            <v>XXX</v>
          </cell>
          <cell r="C619" t="str">
            <v>XXX</v>
          </cell>
          <cell r="D619" t="str">
            <v>XXX</v>
          </cell>
          <cell r="E619" t="str">
            <v>XXX</v>
          </cell>
          <cell r="F619" t="str">
            <v>XXX</v>
          </cell>
          <cell r="G619" t="str">
            <v>XXX</v>
          </cell>
          <cell r="H619" t="str">
            <v>XXX</v>
          </cell>
          <cell r="I619">
            <v>0</v>
          </cell>
          <cell r="J619">
            <v>0</v>
          </cell>
          <cell r="K619" t="str">
            <v>XXX</v>
          </cell>
          <cell r="M619">
            <v>250000</v>
          </cell>
          <cell r="N619">
            <v>250000</v>
          </cell>
          <cell r="O619">
            <v>250000</v>
          </cell>
          <cell r="P619">
            <v>2500</v>
          </cell>
          <cell r="Q619">
            <v>10000</v>
          </cell>
          <cell r="R619">
            <v>0</v>
          </cell>
          <cell r="S619">
            <v>0</v>
          </cell>
          <cell r="T619">
            <v>2500</v>
          </cell>
          <cell r="U619">
            <v>10000</v>
          </cell>
          <cell r="V619" t="str">
            <v>SDN MELAYU 5</v>
          </cell>
          <cell r="W619" t="str">
            <v>XXX</v>
          </cell>
          <cell r="X619" t="str">
            <v>XXX</v>
          </cell>
          <cell r="Y619" t="str">
            <v>XXX</v>
          </cell>
          <cell r="Z619" t="str">
            <v>TGH - 21</v>
          </cell>
          <cell r="AA619" t="str">
            <v>8539773674130003</v>
          </cell>
          <cell r="AC619">
            <v>11500</v>
          </cell>
          <cell r="AD619">
            <v>-9000</v>
          </cell>
        </row>
        <row r="620">
          <cell r="A620" t="str">
            <v>199002222022212010</v>
          </cell>
          <cell r="B620" t="str">
            <v>XXX</v>
          </cell>
          <cell r="C620" t="str">
            <v>XXX</v>
          </cell>
          <cell r="D620" t="str">
            <v>XXX</v>
          </cell>
          <cell r="E620" t="str">
            <v>XXX</v>
          </cell>
          <cell r="F620" t="str">
            <v>XXX</v>
          </cell>
          <cell r="G620" t="str">
            <v>XXX</v>
          </cell>
          <cell r="H620" t="str">
            <v>XXX</v>
          </cell>
          <cell r="I620">
            <v>0</v>
          </cell>
          <cell r="J620">
            <v>0</v>
          </cell>
          <cell r="K620" t="str">
            <v>XXX</v>
          </cell>
          <cell r="M620">
            <v>250000</v>
          </cell>
          <cell r="N620">
            <v>250000</v>
          </cell>
          <cell r="O620">
            <v>250000</v>
          </cell>
          <cell r="P620">
            <v>2500</v>
          </cell>
          <cell r="Q620">
            <v>10000</v>
          </cell>
          <cell r="R620">
            <v>0</v>
          </cell>
          <cell r="S620">
            <v>0</v>
          </cell>
          <cell r="T620">
            <v>2500</v>
          </cell>
          <cell r="U620">
            <v>10000</v>
          </cell>
          <cell r="V620" t="str">
            <v>SDN MELAYU 6</v>
          </cell>
          <cell r="W620" t="str">
            <v>XXX</v>
          </cell>
          <cell r="X620" t="str">
            <v>XXX</v>
          </cell>
          <cell r="Y620" t="str">
            <v>XXX</v>
          </cell>
          <cell r="Z620" t="str">
            <v>TGH - 22</v>
          </cell>
          <cell r="AA620" t="str">
            <v>2554768669130082</v>
          </cell>
          <cell r="AC620">
            <v>11500</v>
          </cell>
          <cell r="AD620">
            <v>-9000</v>
          </cell>
        </row>
        <row r="621">
          <cell r="A621" t="str">
            <v>199003302022212008</v>
          </cell>
          <cell r="B621" t="str">
            <v>XXX</v>
          </cell>
          <cell r="C621" t="str">
            <v>XXX</v>
          </cell>
          <cell r="D621" t="str">
            <v>XXX</v>
          </cell>
          <cell r="E621" t="str">
            <v>XXX</v>
          </cell>
          <cell r="F621" t="str">
            <v>XXX</v>
          </cell>
          <cell r="G621" t="str">
            <v>XXX</v>
          </cell>
          <cell r="H621" t="str">
            <v>XXX</v>
          </cell>
          <cell r="I621">
            <v>0</v>
          </cell>
          <cell r="J621">
            <v>0</v>
          </cell>
          <cell r="K621" t="str">
            <v>XXX</v>
          </cell>
          <cell r="M621">
            <v>250000</v>
          </cell>
          <cell r="N621">
            <v>250000</v>
          </cell>
          <cell r="O621">
            <v>250000</v>
          </cell>
          <cell r="P621">
            <v>2500</v>
          </cell>
          <cell r="Q621">
            <v>10000</v>
          </cell>
          <cell r="R621">
            <v>0</v>
          </cell>
          <cell r="S621">
            <v>0</v>
          </cell>
          <cell r="T621">
            <v>2500</v>
          </cell>
          <cell r="U621">
            <v>10000</v>
          </cell>
          <cell r="V621" t="str">
            <v>SDN MELAYU 6</v>
          </cell>
          <cell r="W621" t="str">
            <v>XXX</v>
          </cell>
          <cell r="X621" t="str">
            <v>XXX</v>
          </cell>
          <cell r="Y621" t="str">
            <v>XXX</v>
          </cell>
          <cell r="Z621" t="str">
            <v>TGH - 22</v>
          </cell>
          <cell r="AA621" t="str">
            <v>2662768669130092</v>
          </cell>
          <cell r="AC621">
            <v>11500</v>
          </cell>
          <cell r="AD621">
            <v>-9000</v>
          </cell>
        </row>
        <row r="622">
          <cell r="A622" t="str">
            <v>199307282022212011</v>
          </cell>
          <cell r="B622" t="str">
            <v>XXX</v>
          </cell>
          <cell r="C622" t="str">
            <v>XXX</v>
          </cell>
          <cell r="D622" t="str">
            <v>XXX</v>
          </cell>
          <cell r="E622" t="str">
            <v>XXX</v>
          </cell>
          <cell r="F622" t="str">
            <v>XXX</v>
          </cell>
          <cell r="G622" t="str">
            <v>XXX</v>
          </cell>
          <cell r="H622" t="str">
            <v>XXX</v>
          </cell>
          <cell r="I622">
            <v>0</v>
          </cell>
          <cell r="J622">
            <v>0</v>
          </cell>
          <cell r="K622" t="str">
            <v>XXX</v>
          </cell>
          <cell r="L622">
            <v>2966500</v>
          </cell>
          <cell r="N622">
            <v>2966500</v>
          </cell>
          <cell r="O622">
            <v>2966500</v>
          </cell>
          <cell r="P622">
            <v>29665</v>
          </cell>
          <cell r="Q622">
            <v>118660</v>
          </cell>
          <cell r="R622">
            <v>0</v>
          </cell>
          <cell r="S622">
            <v>0</v>
          </cell>
          <cell r="T622">
            <v>29665</v>
          </cell>
          <cell r="U622">
            <v>118660</v>
          </cell>
          <cell r="V622" t="str">
            <v>SDN MELAYU 6</v>
          </cell>
          <cell r="W622" t="str">
            <v>XXX</v>
          </cell>
          <cell r="X622" t="str">
            <v>XXX</v>
          </cell>
          <cell r="Y622" t="str">
            <v>XXX</v>
          </cell>
          <cell r="Z622" t="str">
            <v>TGH - 22</v>
          </cell>
          <cell r="AA622" t="str">
            <v>6060771672130013</v>
          </cell>
          <cell r="AC622">
            <v>33665</v>
          </cell>
          <cell r="AD622">
            <v>-4000</v>
          </cell>
        </row>
        <row r="623">
          <cell r="A623" t="str">
            <v>199410102022212007</v>
          </cell>
          <cell r="B623" t="str">
            <v>XXX</v>
          </cell>
          <cell r="C623" t="str">
            <v>XXX</v>
          </cell>
          <cell r="D623" t="str">
            <v>XXX</v>
          </cell>
          <cell r="E623" t="str">
            <v>XXX</v>
          </cell>
          <cell r="F623" t="str">
            <v>XXX</v>
          </cell>
          <cell r="G623" t="str">
            <v>XXX</v>
          </cell>
          <cell r="H623" t="str">
            <v>XXX</v>
          </cell>
          <cell r="I623">
            <v>0</v>
          </cell>
          <cell r="J623">
            <v>0</v>
          </cell>
          <cell r="K623" t="str">
            <v>XXX</v>
          </cell>
          <cell r="M623">
            <v>250000</v>
          </cell>
          <cell r="N623">
            <v>250000</v>
          </cell>
          <cell r="O623">
            <v>250000</v>
          </cell>
          <cell r="P623">
            <v>2500</v>
          </cell>
          <cell r="Q623">
            <v>10000</v>
          </cell>
          <cell r="R623">
            <v>0</v>
          </cell>
          <cell r="S623">
            <v>0</v>
          </cell>
          <cell r="T623">
            <v>2500</v>
          </cell>
          <cell r="U623">
            <v>10000</v>
          </cell>
          <cell r="V623" t="str">
            <v>SDN MELAYU 6</v>
          </cell>
          <cell r="W623" t="str">
            <v>XXX</v>
          </cell>
          <cell r="X623" t="str">
            <v>XXX</v>
          </cell>
          <cell r="Y623" t="str">
            <v>XXX</v>
          </cell>
          <cell r="Z623" t="str">
            <v>TGH - 22</v>
          </cell>
          <cell r="AA623" t="str">
            <v>8342772673130003</v>
          </cell>
          <cell r="AC623">
            <v>11500</v>
          </cell>
          <cell r="AD623">
            <v>-9000</v>
          </cell>
        </row>
        <row r="624">
          <cell r="A624" t="str">
            <v>199603092022211003</v>
          </cell>
          <cell r="B624" t="str">
            <v>XXX</v>
          </cell>
          <cell r="C624" t="str">
            <v>XXX</v>
          </cell>
          <cell r="D624" t="str">
            <v>XXX</v>
          </cell>
          <cell r="E624" t="str">
            <v>XXX</v>
          </cell>
          <cell r="F624" t="str">
            <v>XXX</v>
          </cell>
          <cell r="G624" t="str">
            <v>XXX</v>
          </cell>
          <cell r="H624" t="str">
            <v>XXX</v>
          </cell>
          <cell r="I624">
            <v>0</v>
          </cell>
          <cell r="J624">
            <v>0</v>
          </cell>
          <cell r="K624" t="str">
            <v>XXX</v>
          </cell>
          <cell r="L624">
            <v>2966500</v>
          </cell>
          <cell r="N624">
            <v>2966500</v>
          </cell>
          <cell r="O624">
            <v>2966500</v>
          </cell>
          <cell r="P624">
            <v>29665</v>
          </cell>
          <cell r="Q624">
            <v>118660</v>
          </cell>
          <cell r="R624">
            <v>0</v>
          </cell>
          <cell r="S624">
            <v>0</v>
          </cell>
          <cell r="T624">
            <v>29665</v>
          </cell>
          <cell r="U624">
            <v>118660</v>
          </cell>
          <cell r="V624" t="str">
            <v>SDN MELAYU 6</v>
          </cell>
          <cell r="W624" t="str">
            <v>XXX</v>
          </cell>
          <cell r="X624" t="str">
            <v>XXX</v>
          </cell>
          <cell r="Y624" t="str">
            <v>XXX</v>
          </cell>
          <cell r="Z624" t="str">
            <v>TGH - 22</v>
          </cell>
          <cell r="AA624" t="str">
            <v>1641774675130032</v>
          </cell>
          <cell r="AC624">
            <v>33665</v>
          </cell>
          <cell r="AD624">
            <v>-4000</v>
          </cell>
        </row>
        <row r="625">
          <cell r="A625" t="str">
            <v>198104012022212010</v>
          </cell>
          <cell r="B625" t="str">
            <v>XXX</v>
          </cell>
          <cell r="C625" t="str">
            <v>XXX</v>
          </cell>
          <cell r="D625" t="str">
            <v>XXX</v>
          </cell>
          <cell r="E625" t="str">
            <v>XXX</v>
          </cell>
          <cell r="F625" t="str">
            <v>XXX</v>
          </cell>
          <cell r="G625" t="str">
            <v>XXX</v>
          </cell>
          <cell r="H625" t="str">
            <v>XXX</v>
          </cell>
          <cell r="I625">
            <v>0</v>
          </cell>
          <cell r="J625">
            <v>0</v>
          </cell>
          <cell r="K625" t="str">
            <v>XXX</v>
          </cell>
          <cell r="M625">
            <v>250000</v>
          </cell>
          <cell r="N625">
            <v>250000</v>
          </cell>
          <cell r="O625">
            <v>250000</v>
          </cell>
          <cell r="P625">
            <v>2500</v>
          </cell>
          <cell r="Q625">
            <v>10000</v>
          </cell>
          <cell r="R625">
            <v>0</v>
          </cell>
          <cell r="S625">
            <v>0</v>
          </cell>
          <cell r="T625">
            <v>2500</v>
          </cell>
          <cell r="U625">
            <v>10000</v>
          </cell>
          <cell r="V625" t="str">
            <v>SDN MELAYU 7</v>
          </cell>
          <cell r="W625" t="str">
            <v>XXX</v>
          </cell>
          <cell r="X625" t="str">
            <v>XXX</v>
          </cell>
          <cell r="Y625" t="str">
            <v>XXX</v>
          </cell>
          <cell r="Z625" t="str">
            <v>TGH - 23</v>
          </cell>
          <cell r="AA625" t="str">
            <v>0733759661300022</v>
          </cell>
          <cell r="AC625">
            <v>11500</v>
          </cell>
          <cell r="AD625">
            <v>-9000</v>
          </cell>
        </row>
        <row r="626">
          <cell r="A626" t="str">
            <v>198810302022212005</v>
          </cell>
          <cell r="B626" t="str">
            <v>XXX</v>
          </cell>
          <cell r="C626" t="str">
            <v>XXX</v>
          </cell>
          <cell r="D626" t="str">
            <v>XXX</v>
          </cell>
          <cell r="E626" t="str">
            <v>XXX</v>
          </cell>
          <cell r="F626" t="str">
            <v>XXX</v>
          </cell>
          <cell r="G626" t="str">
            <v>XXX</v>
          </cell>
          <cell r="H626" t="str">
            <v>XXX</v>
          </cell>
          <cell r="I626">
            <v>0</v>
          </cell>
          <cell r="J626">
            <v>0</v>
          </cell>
          <cell r="K626" t="str">
            <v>XXX</v>
          </cell>
          <cell r="M626">
            <v>250000</v>
          </cell>
          <cell r="N626">
            <v>250000</v>
          </cell>
          <cell r="O626">
            <v>250000</v>
          </cell>
          <cell r="P626">
            <v>2500</v>
          </cell>
          <cell r="Q626">
            <v>10000</v>
          </cell>
          <cell r="R626">
            <v>0</v>
          </cell>
          <cell r="S626">
            <v>0</v>
          </cell>
          <cell r="T626">
            <v>2500</v>
          </cell>
          <cell r="U626">
            <v>10000</v>
          </cell>
          <cell r="V626" t="str">
            <v>SDN MELAYU 7</v>
          </cell>
          <cell r="W626" t="str">
            <v>XXX</v>
          </cell>
          <cell r="X626" t="str">
            <v>XXX</v>
          </cell>
          <cell r="Y626" t="str">
            <v>XXX</v>
          </cell>
          <cell r="Z626" t="str">
            <v>TGH - 23</v>
          </cell>
          <cell r="AA626" t="str">
            <v>7362766667131113</v>
          </cell>
          <cell r="AC626">
            <v>11500</v>
          </cell>
          <cell r="AD626">
            <v>-9000</v>
          </cell>
        </row>
        <row r="627">
          <cell r="A627" t="str">
            <v>199001062022212009</v>
          </cell>
          <cell r="B627" t="str">
            <v>XXX</v>
          </cell>
          <cell r="C627" t="str">
            <v>XXX</v>
          </cell>
          <cell r="D627" t="str">
            <v>XXX</v>
          </cell>
          <cell r="E627" t="str">
            <v>XXX</v>
          </cell>
          <cell r="F627" t="str">
            <v>XXX</v>
          </cell>
          <cell r="G627" t="str">
            <v>XXX</v>
          </cell>
          <cell r="H627" t="str">
            <v>XXX</v>
          </cell>
          <cell r="I627">
            <v>0</v>
          </cell>
          <cell r="J627">
            <v>0</v>
          </cell>
          <cell r="K627" t="str">
            <v>XXX</v>
          </cell>
          <cell r="M627">
            <v>250000</v>
          </cell>
          <cell r="N627">
            <v>250000</v>
          </cell>
          <cell r="O627">
            <v>250000</v>
          </cell>
          <cell r="P627">
            <v>2500</v>
          </cell>
          <cell r="Q627">
            <v>10000</v>
          </cell>
          <cell r="R627">
            <v>0</v>
          </cell>
          <cell r="S627">
            <v>0</v>
          </cell>
          <cell r="T627">
            <v>2500</v>
          </cell>
          <cell r="U627">
            <v>10000</v>
          </cell>
          <cell r="V627" t="str">
            <v>SDN MELAYU 7</v>
          </cell>
          <cell r="W627" t="str">
            <v>XXX</v>
          </cell>
          <cell r="X627" t="str">
            <v>XXX</v>
          </cell>
          <cell r="Y627" t="str">
            <v>XXX</v>
          </cell>
          <cell r="Z627" t="str">
            <v>TGH - 23</v>
          </cell>
          <cell r="AA627" t="str">
            <v>8438768669130062</v>
          </cell>
          <cell r="AC627">
            <v>11500</v>
          </cell>
          <cell r="AD627">
            <v>-9000</v>
          </cell>
        </row>
        <row r="628">
          <cell r="A628" t="str">
            <v>198105122022212017</v>
          </cell>
          <cell r="B628" t="str">
            <v>XXX</v>
          </cell>
          <cell r="C628" t="str">
            <v>XXX</v>
          </cell>
          <cell r="D628" t="str">
            <v>XXX</v>
          </cell>
          <cell r="E628" t="str">
            <v>XXX</v>
          </cell>
          <cell r="F628" t="str">
            <v>XXX</v>
          </cell>
          <cell r="G628" t="str">
            <v>XXX</v>
          </cell>
          <cell r="H628" t="str">
            <v>XXX</v>
          </cell>
          <cell r="I628">
            <v>0</v>
          </cell>
          <cell r="J628">
            <v>0</v>
          </cell>
          <cell r="K628" t="str">
            <v>XXX</v>
          </cell>
          <cell r="M628">
            <v>250000</v>
          </cell>
          <cell r="N628">
            <v>250000</v>
          </cell>
          <cell r="O628">
            <v>250000</v>
          </cell>
          <cell r="P628">
            <v>2500</v>
          </cell>
          <cell r="Q628">
            <v>10000</v>
          </cell>
          <cell r="R628">
            <v>0</v>
          </cell>
          <cell r="S628">
            <v>0</v>
          </cell>
          <cell r="T628">
            <v>2500</v>
          </cell>
          <cell r="U628">
            <v>10000</v>
          </cell>
          <cell r="V628" t="str">
            <v>SDN MELAYU 11</v>
          </cell>
          <cell r="W628" t="str">
            <v>XXX</v>
          </cell>
          <cell r="X628" t="str">
            <v>XXX</v>
          </cell>
          <cell r="Y628" t="str">
            <v>XXX</v>
          </cell>
          <cell r="Z628" t="str">
            <v>TGH - 26</v>
          </cell>
          <cell r="AA628" t="str">
            <v>0844759661300102</v>
          </cell>
          <cell r="AC628">
            <v>11500</v>
          </cell>
          <cell r="AD628">
            <v>-9000</v>
          </cell>
        </row>
        <row r="629">
          <cell r="A629" t="str">
            <v>199501042022212010</v>
          </cell>
          <cell r="B629" t="str">
            <v>XXX</v>
          </cell>
          <cell r="C629" t="str">
            <v>XXX</v>
          </cell>
          <cell r="D629" t="str">
            <v>XXX</v>
          </cell>
          <cell r="E629" t="str">
            <v>XXX</v>
          </cell>
          <cell r="F629" t="str">
            <v>XXX</v>
          </cell>
          <cell r="G629" t="str">
            <v>XXX</v>
          </cell>
          <cell r="H629" t="str">
            <v>XXX</v>
          </cell>
          <cell r="I629">
            <v>0</v>
          </cell>
          <cell r="J629">
            <v>0</v>
          </cell>
          <cell r="K629" t="str">
            <v>XXX</v>
          </cell>
          <cell r="M629">
            <v>250000</v>
          </cell>
          <cell r="N629">
            <v>250000</v>
          </cell>
          <cell r="O629">
            <v>250000</v>
          </cell>
          <cell r="P629">
            <v>2500</v>
          </cell>
          <cell r="Q629">
            <v>10000</v>
          </cell>
          <cell r="R629">
            <v>0</v>
          </cell>
          <cell r="S629">
            <v>0</v>
          </cell>
          <cell r="T629">
            <v>2500</v>
          </cell>
          <cell r="U629">
            <v>10000</v>
          </cell>
          <cell r="V629" t="str">
            <v>SDN MELAYU 11</v>
          </cell>
          <cell r="W629" t="str">
            <v>XXX</v>
          </cell>
          <cell r="X629" t="str">
            <v>XXX</v>
          </cell>
          <cell r="Y629" t="str">
            <v>XXX</v>
          </cell>
          <cell r="Z629" t="str">
            <v>TGH - 26</v>
          </cell>
          <cell r="AA629" t="str">
            <v>6436773674230062</v>
          </cell>
          <cell r="AC629">
            <v>11500</v>
          </cell>
          <cell r="AD629">
            <v>-9000</v>
          </cell>
        </row>
        <row r="630">
          <cell r="A630" t="str">
            <v>199711012022212003</v>
          </cell>
          <cell r="B630" t="str">
            <v>XXX</v>
          </cell>
          <cell r="C630" t="str">
            <v>XXX</v>
          </cell>
          <cell r="D630" t="str">
            <v>XXX</v>
          </cell>
          <cell r="E630" t="str">
            <v>XXX</v>
          </cell>
          <cell r="F630" t="str">
            <v>XXX</v>
          </cell>
          <cell r="G630" t="str">
            <v>XXX</v>
          </cell>
          <cell r="H630" t="str">
            <v>XXX</v>
          </cell>
          <cell r="I630">
            <v>0</v>
          </cell>
          <cell r="J630">
            <v>0</v>
          </cell>
          <cell r="K630" t="str">
            <v>XXX</v>
          </cell>
          <cell r="M630">
            <v>250000</v>
          </cell>
          <cell r="N630">
            <v>250000</v>
          </cell>
          <cell r="O630">
            <v>250000</v>
          </cell>
          <cell r="P630">
            <v>2500</v>
          </cell>
          <cell r="Q630">
            <v>10000</v>
          </cell>
          <cell r="R630">
            <v>0</v>
          </cell>
          <cell r="S630">
            <v>0</v>
          </cell>
          <cell r="T630">
            <v>2500</v>
          </cell>
          <cell r="U630">
            <v>10000</v>
          </cell>
          <cell r="V630" t="str">
            <v>SDN MELAYU 11</v>
          </cell>
          <cell r="W630" t="str">
            <v>XXX</v>
          </cell>
          <cell r="X630" t="str">
            <v>XXX</v>
          </cell>
          <cell r="Y630" t="str">
            <v>XXX</v>
          </cell>
          <cell r="Z630" t="str">
            <v>TGH - 26</v>
          </cell>
          <cell r="AA630" t="str">
            <v>7433775676230013</v>
          </cell>
          <cell r="AC630">
            <v>11500</v>
          </cell>
          <cell r="AD630">
            <v>-9000</v>
          </cell>
        </row>
        <row r="631">
          <cell r="A631" t="str">
            <v>198003312022212005</v>
          </cell>
          <cell r="B631" t="str">
            <v>XXX</v>
          </cell>
          <cell r="C631" t="str">
            <v>XXX</v>
          </cell>
          <cell r="D631" t="str">
            <v>XXX</v>
          </cell>
          <cell r="E631" t="str">
            <v>XXX</v>
          </cell>
          <cell r="F631" t="str">
            <v>XXX</v>
          </cell>
          <cell r="G631" t="str">
            <v>XXX</v>
          </cell>
          <cell r="H631" t="str">
            <v>XXX</v>
          </cell>
          <cell r="I631">
            <v>0</v>
          </cell>
          <cell r="J631">
            <v>0</v>
          </cell>
          <cell r="K631" t="str">
            <v>XXX</v>
          </cell>
          <cell r="L631">
            <v>2966500</v>
          </cell>
          <cell r="N631">
            <v>2966500</v>
          </cell>
          <cell r="O631">
            <v>2966500</v>
          </cell>
          <cell r="P631">
            <v>29665</v>
          </cell>
          <cell r="Q631">
            <v>118660</v>
          </cell>
          <cell r="R631">
            <v>0</v>
          </cell>
          <cell r="S631">
            <v>0</v>
          </cell>
          <cell r="T631">
            <v>29665</v>
          </cell>
          <cell r="U631">
            <v>118660</v>
          </cell>
          <cell r="V631" t="str">
            <v>SDN PASAR LAMA 1</v>
          </cell>
          <cell r="W631" t="str">
            <v>XXX</v>
          </cell>
          <cell r="X631" t="str">
            <v>XXX</v>
          </cell>
          <cell r="Y631" t="str">
            <v>XXX</v>
          </cell>
          <cell r="Z631" t="str">
            <v>TGH - 28</v>
          </cell>
          <cell r="AA631" t="str">
            <v>0663758660300022</v>
          </cell>
          <cell r="AC631">
            <v>33665</v>
          </cell>
          <cell r="AD631">
            <v>-4000</v>
          </cell>
        </row>
        <row r="632">
          <cell r="A632" t="str">
            <v>198202152022212018</v>
          </cell>
          <cell r="B632" t="str">
            <v>XXX</v>
          </cell>
          <cell r="C632" t="str">
            <v>XXX</v>
          </cell>
          <cell r="D632" t="str">
            <v>XXX</v>
          </cell>
          <cell r="E632" t="str">
            <v>XXX</v>
          </cell>
          <cell r="F632" t="str">
            <v>XXX</v>
          </cell>
          <cell r="G632" t="str">
            <v>XXX</v>
          </cell>
          <cell r="H632" t="str">
            <v>XXX</v>
          </cell>
          <cell r="I632">
            <v>0</v>
          </cell>
          <cell r="J632">
            <v>0</v>
          </cell>
          <cell r="K632" t="str">
            <v>XXX</v>
          </cell>
          <cell r="M632">
            <v>250000</v>
          </cell>
          <cell r="N632">
            <v>250000</v>
          </cell>
          <cell r="O632">
            <v>250000</v>
          </cell>
          <cell r="P632">
            <v>2500</v>
          </cell>
          <cell r="Q632">
            <v>10000</v>
          </cell>
          <cell r="R632">
            <v>0</v>
          </cell>
          <cell r="S632">
            <v>0</v>
          </cell>
          <cell r="T632">
            <v>2500</v>
          </cell>
          <cell r="U632">
            <v>10000</v>
          </cell>
          <cell r="V632" t="str">
            <v>SDN PASAR LAMA 1</v>
          </cell>
          <cell r="W632" t="str">
            <v>XXX</v>
          </cell>
          <cell r="X632" t="str">
            <v>XXX</v>
          </cell>
          <cell r="Y632" t="str">
            <v>XXX</v>
          </cell>
          <cell r="Z632" t="str">
            <v>TGH - 28</v>
          </cell>
          <cell r="AA632" t="str">
            <v>1547760661300142</v>
          </cell>
          <cell r="AC632">
            <v>11500</v>
          </cell>
          <cell r="AD632">
            <v>-9000</v>
          </cell>
        </row>
        <row r="633">
          <cell r="A633" t="str">
            <v>199208312022212009</v>
          </cell>
          <cell r="B633" t="str">
            <v>XXX</v>
          </cell>
          <cell r="C633" t="str">
            <v>XXX</v>
          </cell>
          <cell r="D633" t="str">
            <v>XXX</v>
          </cell>
          <cell r="E633" t="str">
            <v>XXX</v>
          </cell>
          <cell r="F633" t="str">
            <v>XXX</v>
          </cell>
          <cell r="G633" t="str">
            <v>XXX</v>
          </cell>
          <cell r="H633" t="str">
            <v>XXX</v>
          </cell>
          <cell r="I633">
            <v>0</v>
          </cell>
          <cell r="J633">
            <v>0</v>
          </cell>
          <cell r="K633" t="str">
            <v>XXX</v>
          </cell>
          <cell r="M633">
            <v>250000</v>
          </cell>
          <cell r="N633">
            <v>250000</v>
          </cell>
          <cell r="O633">
            <v>250000</v>
          </cell>
          <cell r="P633">
            <v>2500</v>
          </cell>
          <cell r="Q633">
            <v>10000</v>
          </cell>
          <cell r="R633">
            <v>0</v>
          </cell>
          <cell r="S633">
            <v>0</v>
          </cell>
          <cell r="T633">
            <v>2500</v>
          </cell>
          <cell r="U633">
            <v>10000</v>
          </cell>
          <cell r="V633" t="str">
            <v>SDN PASAR LAMA 1</v>
          </cell>
          <cell r="W633" t="str">
            <v>XXX</v>
          </cell>
          <cell r="X633" t="str">
            <v>XXX</v>
          </cell>
          <cell r="Y633" t="str">
            <v>XXX</v>
          </cell>
          <cell r="Z633" t="str">
            <v>TGH - 28</v>
          </cell>
          <cell r="AA633" t="str">
            <v>1163770671130073</v>
          </cell>
          <cell r="AC633">
            <v>11500</v>
          </cell>
          <cell r="AD633">
            <v>-9000</v>
          </cell>
        </row>
        <row r="634">
          <cell r="A634" t="str">
            <v>199211182022211005</v>
          </cell>
          <cell r="B634" t="str">
            <v>XXX</v>
          </cell>
          <cell r="C634" t="str">
            <v>XXX</v>
          </cell>
          <cell r="D634" t="str">
            <v>XXX</v>
          </cell>
          <cell r="E634" t="str">
            <v>XXX</v>
          </cell>
          <cell r="F634" t="str">
            <v>XXX</v>
          </cell>
          <cell r="G634" t="str">
            <v>XXX</v>
          </cell>
          <cell r="H634" t="str">
            <v>XXX</v>
          </cell>
          <cell r="I634">
            <v>0</v>
          </cell>
          <cell r="J634">
            <v>0</v>
          </cell>
          <cell r="K634" t="str">
            <v>XXX</v>
          </cell>
          <cell r="M634">
            <v>250000</v>
          </cell>
          <cell r="N634">
            <v>250000</v>
          </cell>
          <cell r="O634">
            <v>250000</v>
          </cell>
          <cell r="P634">
            <v>2500</v>
          </cell>
          <cell r="Q634">
            <v>10000</v>
          </cell>
          <cell r="R634">
            <v>0</v>
          </cell>
          <cell r="S634">
            <v>0</v>
          </cell>
          <cell r="T634">
            <v>2500</v>
          </cell>
          <cell r="U634">
            <v>10000</v>
          </cell>
          <cell r="V634" t="str">
            <v>SDN PASAR LAMA 1</v>
          </cell>
          <cell r="W634" t="str">
            <v>XXX</v>
          </cell>
          <cell r="X634" t="str">
            <v>XXX</v>
          </cell>
          <cell r="Y634" t="str">
            <v>XXX</v>
          </cell>
          <cell r="Z634" t="str">
            <v>TGH - 28</v>
          </cell>
          <cell r="AA634" t="str">
            <v>0450770671130133</v>
          </cell>
          <cell r="AC634">
            <v>11500</v>
          </cell>
          <cell r="AD634">
            <v>-9000</v>
          </cell>
        </row>
        <row r="635">
          <cell r="A635" t="str">
            <v>199307182022212007</v>
          </cell>
          <cell r="B635" t="str">
            <v>XXX</v>
          </cell>
          <cell r="C635" t="str">
            <v>XXX</v>
          </cell>
          <cell r="D635" t="str">
            <v>XXX</v>
          </cell>
          <cell r="E635" t="str">
            <v>XXX</v>
          </cell>
          <cell r="F635" t="str">
            <v>XXX</v>
          </cell>
          <cell r="G635" t="str">
            <v>XXX</v>
          </cell>
          <cell r="H635" t="str">
            <v>XXX</v>
          </cell>
          <cell r="I635">
            <v>0</v>
          </cell>
          <cell r="J635">
            <v>0</v>
          </cell>
          <cell r="K635" t="str">
            <v>XXX</v>
          </cell>
          <cell r="L635">
            <v>2966500</v>
          </cell>
          <cell r="N635">
            <v>2966500</v>
          </cell>
          <cell r="O635">
            <v>2966500</v>
          </cell>
          <cell r="P635">
            <v>29665</v>
          </cell>
          <cell r="Q635">
            <v>118660</v>
          </cell>
          <cell r="R635">
            <v>0</v>
          </cell>
          <cell r="S635">
            <v>0</v>
          </cell>
          <cell r="T635">
            <v>29665</v>
          </cell>
          <cell r="U635">
            <v>118660</v>
          </cell>
          <cell r="V635" t="str">
            <v>SDN PASAR LAMA 1</v>
          </cell>
          <cell r="W635" t="str">
            <v>XXX</v>
          </cell>
          <cell r="X635" t="str">
            <v>XXX</v>
          </cell>
          <cell r="Y635" t="str">
            <v>XXX</v>
          </cell>
          <cell r="Z635" t="str">
            <v>TGH - 28</v>
          </cell>
          <cell r="AA635" t="str">
            <v>0050771672130053</v>
          </cell>
          <cell r="AC635">
            <v>33665</v>
          </cell>
          <cell r="AD635">
            <v>-4000</v>
          </cell>
        </row>
        <row r="636">
          <cell r="A636" t="str">
            <v>199512302022211002</v>
          </cell>
          <cell r="B636" t="str">
            <v>XXX</v>
          </cell>
          <cell r="C636" t="str">
            <v>XXX</v>
          </cell>
          <cell r="D636" t="str">
            <v>XXX</v>
          </cell>
          <cell r="E636" t="str">
            <v>XXX</v>
          </cell>
          <cell r="F636" t="str">
            <v>XXX</v>
          </cell>
          <cell r="G636" t="str">
            <v>XXX</v>
          </cell>
          <cell r="H636" t="str">
            <v>XXX</v>
          </cell>
          <cell r="I636">
            <v>0</v>
          </cell>
          <cell r="J636">
            <v>0</v>
          </cell>
          <cell r="K636" t="str">
            <v>XXX</v>
          </cell>
          <cell r="M636">
            <v>250000</v>
          </cell>
          <cell r="N636">
            <v>250000</v>
          </cell>
          <cell r="O636">
            <v>250000</v>
          </cell>
          <cell r="P636">
            <v>2500</v>
          </cell>
          <cell r="Q636">
            <v>10000</v>
          </cell>
          <cell r="R636">
            <v>0</v>
          </cell>
          <cell r="S636">
            <v>0</v>
          </cell>
          <cell r="T636">
            <v>2500</v>
          </cell>
          <cell r="U636">
            <v>10000</v>
          </cell>
          <cell r="V636" t="str">
            <v>SDN PASAR LAMA 1</v>
          </cell>
          <cell r="W636" t="str">
            <v>XXX</v>
          </cell>
          <cell r="X636" t="str">
            <v>XXX</v>
          </cell>
          <cell r="Y636" t="str">
            <v>XXX</v>
          </cell>
          <cell r="Z636" t="str">
            <v>TGH - 28</v>
          </cell>
          <cell r="AA636" t="str">
            <v>3562773674130013</v>
          </cell>
          <cell r="AC636">
            <v>11500</v>
          </cell>
          <cell r="AD636">
            <v>-9000</v>
          </cell>
        </row>
        <row r="637">
          <cell r="A637" t="str">
            <v>199703102022212003</v>
          </cell>
          <cell r="B637" t="str">
            <v>XXX</v>
          </cell>
          <cell r="C637" t="str">
            <v>XXX</v>
          </cell>
          <cell r="D637" t="str">
            <v>XXX</v>
          </cell>
          <cell r="E637" t="str">
            <v>XXX</v>
          </cell>
          <cell r="F637" t="str">
            <v>XXX</v>
          </cell>
          <cell r="G637" t="str">
            <v>XXX</v>
          </cell>
          <cell r="H637" t="str">
            <v>XXX</v>
          </cell>
          <cell r="I637">
            <v>0</v>
          </cell>
          <cell r="J637">
            <v>0</v>
          </cell>
          <cell r="K637" t="str">
            <v>XXX</v>
          </cell>
          <cell r="M637">
            <v>250000</v>
          </cell>
          <cell r="N637">
            <v>250000</v>
          </cell>
          <cell r="O637">
            <v>250000</v>
          </cell>
          <cell r="P637">
            <v>2500</v>
          </cell>
          <cell r="Q637">
            <v>10000</v>
          </cell>
          <cell r="R637">
            <v>0</v>
          </cell>
          <cell r="S637">
            <v>0</v>
          </cell>
          <cell r="T637">
            <v>2500</v>
          </cell>
          <cell r="U637">
            <v>10000</v>
          </cell>
          <cell r="V637" t="str">
            <v>SDN PASAR LAMA 1</v>
          </cell>
          <cell r="W637" t="str">
            <v>XXX</v>
          </cell>
          <cell r="X637" t="str">
            <v>XXX</v>
          </cell>
          <cell r="Y637" t="str">
            <v>XXX</v>
          </cell>
          <cell r="Z637" t="str">
            <v>TGH - 28</v>
          </cell>
          <cell r="AA637" t="str">
            <v>8642775676130002</v>
          </cell>
          <cell r="AC637">
            <v>11500</v>
          </cell>
          <cell r="AD637">
            <v>-9000</v>
          </cell>
        </row>
        <row r="638">
          <cell r="A638" t="str">
            <v>199709052022212003</v>
          </cell>
          <cell r="B638" t="str">
            <v>XXX</v>
          </cell>
          <cell r="C638" t="str">
            <v>XXX</v>
          </cell>
          <cell r="D638" t="str">
            <v>XXX</v>
          </cell>
          <cell r="E638" t="str">
            <v>XXX</v>
          </cell>
          <cell r="F638" t="str">
            <v>XXX</v>
          </cell>
          <cell r="G638" t="str">
            <v>XXX</v>
          </cell>
          <cell r="H638" t="str">
            <v>XXX</v>
          </cell>
          <cell r="I638">
            <v>0</v>
          </cell>
          <cell r="J638">
            <v>0</v>
          </cell>
          <cell r="K638" t="str">
            <v>XXX</v>
          </cell>
          <cell r="M638">
            <v>250000</v>
          </cell>
          <cell r="N638">
            <v>250000</v>
          </cell>
          <cell r="O638">
            <v>250000</v>
          </cell>
          <cell r="P638">
            <v>2500</v>
          </cell>
          <cell r="Q638">
            <v>10000</v>
          </cell>
          <cell r="R638">
            <v>0</v>
          </cell>
          <cell r="S638">
            <v>0</v>
          </cell>
          <cell r="T638">
            <v>2500</v>
          </cell>
          <cell r="U638">
            <v>10000</v>
          </cell>
          <cell r="V638" t="str">
            <v>SDN PASAR LAMA 1</v>
          </cell>
          <cell r="W638" t="str">
            <v>XXX</v>
          </cell>
          <cell r="X638" t="str">
            <v>XXX</v>
          </cell>
          <cell r="Y638" t="str">
            <v>XXX</v>
          </cell>
          <cell r="Z638" t="str">
            <v>TGH - 28</v>
          </cell>
          <cell r="AA638" t="str">
            <v>3237775676130003</v>
          </cell>
          <cell r="AC638">
            <v>11500</v>
          </cell>
          <cell r="AD638">
            <v>-9000</v>
          </cell>
        </row>
        <row r="639">
          <cell r="A639" t="str">
            <v>198404262022212008</v>
          </cell>
          <cell r="B639" t="str">
            <v>XXX</v>
          </cell>
          <cell r="C639" t="str">
            <v>XXX</v>
          </cell>
          <cell r="D639" t="str">
            <v>XXX</v>
          </cell>
          <cell r="E639" t="str">
            <v>XXX</v>
          </cell>
          <cell r="F639" t="str">
            <v>XXX</v>
          </cell>
          <cell r="G639" t="str">
            <v>XXX</v>
          </cell>
          <cell r="H639" t="str">
            <v>XXX</v>
          </cell>
          <cell r="I639">
            <v>0</v>
          </cell>
          <cell r="J639">
            <v>0</v>
          </cell>
          <cell r="K639" t="str">
            <v>XXX</v>
          </cell>
          <cell r="M639">
            <v>250000</v>
          </cell>
          <cell r="N639">
            <v>250000</v>
          </cell>
          <cell r="O639">
            <v>250000</v>
          </cell>
          <cell r="P639">
            <v>2500</v>
          </cell>
          <cell r="Q639">
            <v>10000</v>
          </cell>
          <cell r="R639">
            <v>0</v>
          </cell>
          <cell r="S639">
            <v>0</v>
          </cell>
          <cell r="T639">
            <v>2500</v>
          </cell>
          <cell r="U639">
            <v>10000</v>
          </cell>
          <cell r="V639" t="str">
            <v>SDN PASAR LAMA 3</v>
          </cell>
          <cell r="W639" t="str">
            <v>XXX</v>
          </cell>
          <cell r="X639" t="str">
            <v>XXX</v>
          </cell>
          <cell r="Y639" t="str">
            <v>XXX</v>
          </cell>
          <cell r="Z639" t="str">
            <v>TGH - 30</v>
          </cell>
          <cell r="AA639" t="str">
            <v>7758762663130162</v>
          </cell>
          <cell r="AC639">
            <v>11500</v>
          </cell>
          <cell r="AD639">
            <v>-9000</v>
          </cell>
        </row>
        <row r="640">
          <cell r="A640" t="str">
            <v>198507182022212022</v>
          </cell>
          <cell r="B640" t="str">
            <v>XXX</v>
          </cell>
          <cell r="C640" t="str">
            <v>XXX</v>
          </cell>
          <cell r="D640" t="str">
            <v>XXX</v>
          </cell>
          <cell r="E640" t="str">
            <v>XXX</v>
          </cell>
          <cell r="F640" t="str">
            <v>XXX</v>
          </cell>
          <cell r="G640" t="str">
            <v>XXX</v>
          </cell>
          <cell r="H640" t="str">
            <v>XXX</v>
          </cell>
          <cell r="I640">
            <v>0</v>
          </cell>
          <cell r="J640">
            <v>0</v>
          </cell>
          <cell r="K640" t="str">
            <v>XXX</v>
          </cell>
          <cell r="M640">
            <v>250000</v>
          </cell>
          <cell r="N640">
            <v>250000</v>
          </cell>
          <cell r="O640">
            <v>250000</v>
          </cell>
          <cell r="P640">
            <v>2500</v>
          </cell>
          <cell r="Q640">
            <v>10000</v>
          </cell>
          <cell r="R640">
            <v>0</v>
          </cell>
          <cell r="S640">
            <v>0</v>
          </cell>
          <cell r="T640">
            <v>2500</v>
          </cell>
          <cell r="U640">
            <v>10000</v>
          </cell>
          <cell r="V640" t="str">
            <v>SDN PASAR LAMA 3</v>
          </cell>
          <cell r="W640" t="str">
            <v>XXX</v>
          </cell>
          <cell r="X640" t="str">
            <v>XXX</v>
          </cell>
          <cell r="Y640" t="str">
            <v>XXX</v>
          </cell>
          <cell r="Z640" t="str">
            <v>TGH - 30</v>
          </cell>
          <cell r="AA640" t="str">
            <v>1050763664130183</v>
          </cell>
          <cell r="AC640">
            <v>11500</v>
          </cell>
          <cell r="AD640">
            <v>-9000</v>
          </cell>
        </row>
        <row r="641">
          <cell r="A641" t="str">
            <v>198606172022211007</v>
          </cell>
          <cell r="B641" t="str">
            <v>XXX</v>
          </cell>
          <cell r="C641" t="str">
            <v>XXX</v>
          </cell>
          <cell r="D641" t="str">
            <v>XXX</v>
          </cell>
          <cell r="E641" t="str">
            <v>XXX</v>
          </cell>
          <cell r="F641" t="str">
            <v>XXX</v>
          </cell>
          <cell r="G641" t="str">
            <v>XXX</v>
          </cell>
          <cell r="H641" t="str">
            <v>XXX</v>
          </cell>
          <cell r="I641">
            <v>0</v>
          </cell>
          <cell r="J641">
            <v>0</v>
          </cell>
          <cell r="K641" t="str">
            <v>XXX</v>
          </cell>
          <cell r="L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 t="str">
            <v>SDN PASAR LAMA 3</v>
          </cell>
          <cell r="W641" t="str">
            <v>XXX</v>
          </cell>
          <cell r="X641" t="str">
            <v>XXX</v>
          </cell>
          <cell r="Y641" t="str">
            <v>XXX</v>
          </cell>
          <cell r="Z641" t="str">
            <v>TGH - 30</v>
          </cell>
          <cell r="AA641" t="str">
            <v>6949764665130162</v>
          </cell>
          <cell r="AB641" t="str">
            <v>serdik depag 24</v>
          </cell>
          <cell r="AC641">
            <v>4000</v>
          </cell>
          <cell r="AD641">
            <v>-4000</v>
          </cell>
        </row>
        <row r="642">
          <cell r="A642" t="str">
            <v>199010312022212010</v>
          </cell>
          <cell r="B642" t="str">
            <v>XXX</v>
          </cell>
          <cell r="C642" t="str">
            <v>XXX</v>
          </cell>
          <cell r="D642" t="str">
            <v>XXX</v>
          </cell>
          <cell r="E642" t="str">
            <v>XXX</v>
          </cell>
          <cell r="F642" t="str">
            <v>XXX</v>
          </cell>
          <cell r="G642" t="str">
            <v>XXX</v>
          </cell>
          <cell r="H642" t="str">
            <v>XXX</v>
          </cell>
          <cell r="I642">
            <v>0</v>
          </cell>
          <cell r="J642">
            <v>0</v>
          </cell>
          <cell r="K642" t="str">
            <v>XXX</v>
          </cell>
          <cell r="L642">
            <v>2966500</v>
          </cell>
          <cell r="N642">
            <v>2966500</v>
          </cell>
          <cell r="O642">
            <v>2966500</v>
          </cell>
          <cell r="P642">
            <v>29665</v>
          </cell>
          <cell r="Q642">
            <v>118660</v>
          </cell>
          <cell r="R642">
            <v>0</v>
          </cell>
          <cell r="S642">
            <v>0</v>
          </cell>
          <cell r="T642">
            <v>29665</v>
          </cell>
          <cell r="U642">
            <v>118660</v>
          </cell>
          <cell r="V642" t="str">
            <v>SDN PASAR LAMA 3</v>
          </cell>
          <cell r="W642" t="str">
            <v>XXX</v>
          </cell>
          <cell r="X642" t="str">
            <v>XXX</v>
          </cell>
          <cell r="Y642" t="str">
            <v>XXX</v>
          </cell>
          <cell r="Z642" t="str">
            <v>TGH - 30</v>
          </cell>
          <cell r="AA642" t="str">
            <v>1363768669130073</v>
          </cell>
          <cell r="AC642">
            <v>33665</v>
          </cell>
          <cell r="AD642">
            <v>-4000</v>
          </cell>
        </row>
        <row r="643">
          <cell r="A643" t="str">
            <v>199504202022211004</v>
          </cell>
          <cell r="B643" t="str">
            <v>XXX</v>
          </cell>
          <cell r="C643" t="str">
            <v>XXX</v>
          </cell>
          <cell r="D643" t="str">
            <v>XXX</v>
          </cell>
          <cell r="E643" t="str">
            <v>XXX</v>
          </cell>
          <cell r="F643" t="str">
            <v>XXX</v>
          </cell>
          <cell r="G643" t="str">
            <v>XXX</v>
          </cell>
          <cell r="H643" t="str">
            <v>XXX</v>
          </cell>
          <cell r="I643">
            <v>0</v>
          </cell>
          <cell r="J643">
            <v>0</v>
          </cell>
          <cell r="K643" t="str">
            <v>XXX</v>
          </cell>
          <cell r="L643">
            <v>2966500</v>
          </cell>
          <cell r="N643">
            <v>2966500</v>
          </cell>
          <cell r="O643">
            <v>2966500</v>
          </cell>
          <cell r="P643">
            <v>29665</v>
          </cell>
          <cell r="Q643">
            <v>118660</v>
          </cell>
          <cell r="R643">
            <v>0</v>
          </cell>
          <cell r="S643">
            <v>0</v>
          </cell>
          <cell r="T643">
            <v>29665</v>
          </cell>
          <cell r="U643">
            <v>118660</v>
          </cell>
          <cell r="V643" t="str">
            <v>SDN PASAR LAMA 3</v>
          </cell>
          <cell r="W643" t="str">
            <v>XXX</v>
          </cell>
          <cell r="X643" t="str">
            <v>XXX</v>
          </cell>
          <cell r="Y643" t="str">
            <v>XXX</v>
          </cell>
          <cell r="Z643" t="str">
            <v>TGH - 30</v>
          </cell>
          <cell r="AA643" t="str">
            <v>0756773674130032</v>
          </cell>
          <cell r="AC643">
            <v>33665</v>
          </cell>
          <cell r="AD643">
            <v>-4000</v>
          </cell>
        </row>
        <row r="644">
          <cell r="A644" t="str">
            <v>199509282022212002</v>
          </cell>
          <cell r="B644" t="str">
            <v>XXX</v>
          </cell>
          <cell r="C644" t="str">
            <v>XXX</v>
          </cell>
          <cell r="D644" t="str">
            <v>XXX</v>
          </cell>
          <cell r="E644" t="str">
            <v>XXX</v>
          </cell>
          <cell r="F644" t="str">
            <v>XXX</v>
          </cell>
          <cell r="G644" t="str">
            <v>XXX</v>
          </cell>
          <cell r="H644" t="str">
            <v>XXX</v>
          </cell>
          <cell r="I644">
            <v>0</v>
          </cell>
          <cell r="J644">
            <v>0</v>
          </cell>
          <cell r="K644" t="str">
            <v>XXX</v>
          </cell>
          <cell r="M644">
            <v>250000</v>
          </cell>
          <cell r="N644">
            <v>250000</v>
          </cell>
          <cell r="O644">
            <v>250000</v>
          </cell>
          <cell r="P644">
            <v>2500</v>
          </cell>
          <cell r="Q644">
            <v>10000</v>
          </cell>
          <cell r="R644">
            <v>0</v>
          </cell>
          <cell r="S644">
            <v>0</v>
          </cell>
          <cell r="T644">
            <v>2500</v>
          </cell>
          <cell r="U644">
            <v>10000</v>
          </cell>
          <cell r="V644" t="str">
            <v>SDN PASAR LAMA 3</v>
          </cell>
          <cell r="W644" t="str">
            <v>XXX</v>
          </cell>
          <cell r="X644" t="str">
            <v>XXX</v>
          </cell>
          <cell r="Y644" t="str">
            <v>XXX</v>
          </cell>
          <cell r="Z644" t="str">
            <v>TGH - 30</v>
          </cell>
          <cell r="AA644" t="str">
            <v>7260773674230123</v>
          </cell>
          <cell r="AC644">
            <v>11500</v>
          </cell>
          <cell r="AD644">
            <v>-9000</v>
          </cell>
        </row>
        <row r="645">
          <cell r="A645" t="str">
            <v>199703032022212008</v>
          </cell>
          <cell r="B645" t="str">
            <v>XXX</v>
          </cell>
          <cell r="C645" t="str">
            <v>XXX</v>
          </cell>
          <cell r="D645" t="str">
            <v>XXX</v>
          </cell>
          <cell r="E645" t="str">
            <v>XXX</v>
          </cell>
          <cell r="F645" t="str">
            <v>XXX</v>
          </cell>
          <cell r="G645" t="str">
            <v>XXX</v>
          </cell>
          <cell r="H645" t="str">
            <v>XXX</v>
          </cell>
          <cell r="I645">
            <v>0</v>
          </cell>
          <cell r="J645">
            <v>0</v>
          </cell>
          <cell r="K645" t="str">
            <v>XXX</v>
          </cell>
          <cell r="M645">
            <v>250000</v>
          </cell>
          <cell r="N645">
            <v>250000</v>
          </cell>
          <cell r="O645">
            <v>250000</v>
          </cell>
          <cell r="P645">
            <v>2500</v>
          </cell>
          <cell r="Q645">
            <v>10000</v>
          </cell>
          <cell r="R645">
            <v>0</v>
          </cell>
          <cell r="S645">
            <v>0</v>
          </cell>
          <cell r="T645">
            <v>2500</v>
          </cell>
          <cell r="U645">
            <v>10000</v>
          </cell>
          <cell r="V645" t="str">
            <v>SDN PASAR LAMA 3</v>
          </cell>
          <cell r="W645" t="str">
            <v>XXX</v>
          </cell>
          <cell r="X645" t="str">
            <v>XXX</v>
          </cell>
          <cell r="Y645" t="str">
            <v>XXX</v>
          </cell>
          <cell r="Z645" t="str">
            <v>TGH - 30</v>
          </cell>
          <cell r="AA645" t="str">
            <v>8635775676230062</v>
          </cell>
          <cell r="AC645">
            <v>11500</v>
          </cell>
          <cell r="AD645">
            <v>-9000</v>
          </cell>
        </row>
        <row r="646">
          <cell r="A646" t="str">
            <v>198502072022211007</v>
          </cell>
          <cell r="B646" t="str">
            <v>XXX</v>
          </cell>
          <cell r="C646" t="str">
            <v>XXX</v>
          </cell>
          <cell r="D646" t="str">
            <v>XXX</v>
          </cell>
          <cell r="E646" t="str">
            <v>XXX</v>
          </cell>
          <cell r="F646" t="str">
            <v>XXX</v>
          </cell>
          <cell r="G646" t="str">
            <v>XXX</v>
          </cell>
          <cell r="H646" t="str">
            <v>XXX</v>
          </cell>
          <cell r="I646">
            <v>0</v>
          </cell>
          <cell r="J646">
            <v>0</v>
          </cell>
          <cell r="K646" t="str">
            <v>XXX</v>
          </cell>
          <cell r="M646">
            <v>250000</v>
          </cell>
          <cell r="N646">
            <v>250000</v>
          </cell>
          <cell r="O646">
            <v>250000</v>
          </cell>
          <cell r="P646">
            <v>2500</v>
          </cell>
          <cell r="Q646">
            <v>10000</v>
          </cell>
          <cell r="R646">
            <v>0</v>
          </cell>
          <cell r="S646">
            <v>0</v>
          </cell>
          <cell r="T646">
            <v>2500</v>
          </cell>
          <cell r="U646">
            <v>10000</v>
          </cell>
          <cell r="V646" t="str">
            <v>SDN PASAR LAMA 6</v>
          </cell>
          <cell r="W646" t="str">
            <v>XXX</v>
          </cell>
          <cell r="X646" t="str">
            <v>XXX</v>
          </cell>
          <cell r="Y646" t="str">
            <v>XXX</v>
          </cell>
          <cell r="Z646" t="str">
            <v>TGH - 31</v>
          </cell>
          <cell r="AA646" t="str">
            <v>0539763664130182</v>
          </cell>
          <cell r="AC646">
            <v>11500</v>
          </cell>
          <cell r="AD646">
            <v>-9000</v>
          </cell>
        </row>
        <row r="647">
          <cell r="A647" t="str">
            <v>199212182022212005</v>
          </cell>
          <cell r="B647" t="str">
            <v>XXX</v>
          </cell>
          <cell r="C647" t="str">
            <v>XXX</v>
          </cell>
          <cell r="D647" t="str">
            <v>XXX</v>
          </cell>
          <cell r="E647" t="str">
            <v>XXX</v>
          </cell>
          <cell r="F647" t="str">
            <v>XXX</v>
          </cell>
          <cell r="G647" t="str">
            <v>XXX</v>
          </cell>
          <cell r="H647" t="str">
            <v>XXX</v>
          </cell>
          <cell r="I647">
            <v>0</v>
          </cell>
          <cell r="J647">
            <v>0</v>
          </cell>
          <cell r="K647" t="str">
            <v>XXX</v>
          </cell>
          <cell r="M647">
            <v>250000</v>
          </cell>
          <cell r="N647">
            <v>250000</v>
          </cell>
          <cell r="O647">
            <v>250000</v>
          </cell>
          <cell r="P647">
            <v>2500</v>
          </cell>
          <cell r="Q647">
            <v>10000</v>
          </cell>
          <cell r="R647">
            <v>0</v>
          </cell>
          <cell r="S647">
            <v>0</v>
          </cell>
          <cell r="T647">
            <v>2500</v>
          </cell>
          <cell r="U647">
            <v>10000</v>
          </cell>
          <cell r="V647" t="str">
            <v>SDN PASAR LAMA 6</v>
          </cell>
          <cell r="W647" t="str">
            <v>XXX</v>
          </cell>
          <cell r="X647" t="str">
            <v>XXX</v>
          </cell>
          <cell r="Y647" t="str">
            <v>XXX</v>
          </cell>
          <cell r="Z647" t="str">
            <v>TGH - 31</v>
          </cell>
          <cell r="AA647" t="str">
            <v>6550770671130033</v>
          </cell>
          <cell r="AC647">
            <v>6120</v>
          </cell>
          <cell r="AD647">
            <v>-3620</v>
          </cell>
        </row>
        <row r="648">
          <cell r="A648" t="str">
            <v>197407132022212001</v>
          </cell>
          <cell r="B648" t="str">
            <v>XXX</v>
          </cell>
          <cell r="C648" t="str">
            <v>XXX</v>
          </cell>
          <cell r="D648" t="str">
            <v>XXX</v>
          </cell>
          <cell r="E648" t="str">
            <v>XXX</v>
          </cell>
          <cell r="F648" t="str">
            <v>XXX</v>
          </cell>
          <cell r="G648" t="str">
            <v>XXX</v>
          </cell>
          <cell r="H648" t="str">
            <v>XXX</v>
          </cell>
          <cell r="I648">
            <v>0</v>
          </cell>
          <cell r="J648">
            <v>0</v>
          </cell>
          <cell r="K648" t="str">
            <v>XXX</v>
          </cell>
          <cell r="L648">
            <v>2966500</v>
          </cell>
          <cell r="N648">
            <v>2966500</v>
          </cell>
          <cell r="O648">
            <v>2966500</v>
          </cell>
          <cell r="P648">
            <v>29665</v>
          </cell>
          <cell r="Q648">
            <v>118660</v>
          </cell>
          <cell r="R648">
            <v>0</v>
          </cell>
          <cell r="S648">
            <v>0</v>
          </cell>
          <cell r="T648">
            <v>29665</v>
          </cell>
          <cell r="U648">
            <v>118660</v>
          </cell>
          <cell r="V648" t="str">
            <v>SDN SEBERANG MESJID 1</v>
          </cell>
          <cell r="W648" t="str">
            <v>XXX</v>
          </cell>
          <cell r="X648" t="str">
            <v>XXX</v>
          </cell>
          <cell r="Y648" t="str">
            <v>XXX</v>
          </cell>
          <cell r="Z648" t="str">
            <v>TGH - 34</v>
          </cell>
          <cell r="AA648" t="str">
            <v>6045752655300003</v>
          </cell>
          <cell r="AC648">
            <v>33665</v>
          </cell>
          <cell r="AD648">
            <v>-4000</v>
          </cell>
        </row>
        <row r="649">
          <cell r="A649" t="str">
            <v>197605142022212005</v>
          </cell>
          <cell r="B649" t="str">
            <v>XXX</v>
          </cell>
          <cell r="C649" t="str">
            <v>XXX</v>
          </cell>
          <cell r="D649" t="str">
            <v>XXX</v>
          </cell>
          <cell r="E649" t="str">
            <v>XXX</v>
          </cell>
          <cell r="F649" t="str">
            <v>XXX</v>
          </cell>
          <cell r="G649" t="str">
            <v>XXX</v>
          </cell>
          <cell r="H649" t="str">
            <v>XXX</v>
          </cell>
          <cell r="I649">
            <v>0</v>
          </cell>
          <cell r="J649">
            <v>0</v>
          </cell>
          <cell r="K649" t="str">
            <v>XXX</v>
          </cell>
          <cell r="L649">
            <v>2966500</v>
          </cell>
          <cell r="N649">
            <v>2966500</v>
          </cell>
          <cell r="O649">
            <v>2966500</v>
          </cell>
          <cell r="P649">
            <v>29665</v>
          </cell>
          <cell r="Q649">
            <v>118660</v>
          </cell>
          <cell r="R649">
            <v>0</v>
          </cell>
          <cell r="S649">
            <v>0</v>
          </cell>
          <cell r="T649">
            <v>29665</v>
          </cell>
          <cell r="U649">
            <v>118660</v>
          </cell>
          <cell r="V649" t="str">
            <v>SDN SEBERANG MESJID 1</v>
          </cell>
          <cell r="W649" t="str">
            <v>XXX</v>
          </cell>
          <cell r="X649" t="str">
            <v>XXX</v>
          </cell>
          <cell r="Y649" t="str">
            <v>XXX</v>
          </cell>
          <cell r="Z649" t="str">
            <v>TGH - 34</v>
          </cell>
          <cell r="AA649" t="str">
            <v>3846754657300012</v>
          </cell>
          <cell r="AC649">
            <v>33665</v>
          </cell>
          <cell r="AD649">
            <v>-4000</v>
          </cell>
        </row>
        <row r="650">
          <cell r="A650" t="str">
            <v>198508012022212016</v>
          </cell>
          <cell r="B650" t="str">
            <v>XXX</v>
          </cell>
          <cell r="C650" t="str">
            <v>XXX</v>
          </cell>
          <cell r="D650" t="str">
            <v>XXX</v>
          </cell>
          <cell r="E650" t="str">
            <v>XXX</v>
          </cell>
          <cell r="F650" t="str">
            <v>XXX</v>
          </cell>
          <cell r="G650" t="str">
            <v>XXX</v>
          </cell>
          <cell r="H650" t="str">
            <v>XXX</v>
          </cell>
          <cell r="I650">
            <v>0</v>
          </cell>
          <cell r="J650">
            <v>0</v>
          </cell>
          <cell r="K650" t="str">
            <v>XXX</v>
          </cell>
          <cell r="L650">
            <v>2966500</v>
          </cell>
          <cell r="N650">
            <v>2966500</v>
          </cell>
          <cell r="O650">
            <v>2966500</v>
          </cell>
          <cell r="P650">
            <v>29665</v>
          </cell>
          <cell r="Q650">
            <v>118660</v>
          </cell>
          <cell r="R650">
            <v>0</v>
          </cell>
          <cell r="S650">
            <v>0</v>
          </cell>
          <cell r="T650">
            <v>29665</v>
          </cell>
          <cell r="U650">
            <v>118660</v>
          </cell>
          <cell r="V650" t="str">
            <v>SDN SEBERANG MESJID 1</v>
          </cell>
          <cell r="W650" t="str">
            <v>XXX</v>
          </cell>
          <cell r="X650" t="str">
            <v>XXX</v>
          </cell>
          <cell r="Y650" t="str">
            <v>XXX</v>
          </cell>
          <cell r="Z650" t="str">
            <v>TGH - 34</v>
          </cell>
          <cell r="AA650" t="str">
            <v>2133763664130153</v>
          </cell>
          <cell r="AC650">
            <v>33665</v>
          </cell>
          <cell r="AD650">
            <v>-4000</v>
          </cell>
        </row>
        <row r="651">
          <cell r="A651" t="str">
            <v>199102072022212008</v>
          </cell>
          <cell r="B651" t="str">
            <v>XXX</v>
          </cell>
          <cell r="C651" t="str">
            <v>XXX</v>
          </cell>
          <cell r="D651" t="str">
            <v>XXX</v>
          </cell>
          <cell r="E651" t="str">
            <v>XXX</v>
          </cell>
          <cell r="F651" t="str">
            <v>XXX</v>
          </cell>
          <cell r="G651" t="str">
            <v>XXX</v>
          </cell>
          <cell r="H651" t="str">
            <v>XXX</v>
          </cell>
          <cell r="I651">
            <v>0</v>
          </cell>
          <cell r="J651">
            <v>0</v>
          </cell>
          <cell r="K651" t="str">
            <v>XXX</v>
          </cell>
          <cell r="L651">
            <v>2966500</v>
          </cell>
          <cell r="N651">
            <v>2966500</v>
          </cell>
          <cell r="O651">
            <v>2966500</v>
          </cell>
          <cell r="P651">
            <v>29665</v>
          </cell>
          <cell r="Q651">
            <v>118660</v>
          </cell>
          <cell r="R651">
            <v>0</v>
          </cell>
          <cell r="S651">
            <v>0</v>
          </cell>
          <cell r="T651">
            <v>29665</v>
          </cell>
          <cell r="U651">
            <v>118660</v>
          </cell>
          <cell r="V651" t="str">
            <v>SDN SEBERANG MESJID 1</v>
          </cell>
          <cell r="W651" t="str">
            <v>XXX</v>
          </cell>
          <cell r="X651" t="str">
            <v>XXX</v>
          </cell>
          <cell r="Y651" t="str">
            <v>XXX</v>
          </cell>
          <cell r="Z651" t="str">
            <v>TGH - 34</v>
          </cell>
          <cell r="AA651" t="str">
            <v>8539769670230192</v>
          </cell>
          <cell r="AC651">
            <v>33665</v>
          </cell>
          <cell r="AD651">
            <v>-4000</v>
          </cell>
        </row>
        <row r="652">
          <cell r="A652" t="str">
            <v>199206082022212006</v>
          </cell>
          <cell r="B652" t="str">
            <v>XXX</v>
          </cell>
          <cell r="C652" t="str">
            <v>XXX</v>
          </cell>
          <cell r="D652" t="str">
            <v>XXX</v>
          </cell>
          <cell r="E652" t="str">
            <v>XXX</v>
          </cell>
          <cell r="F652" t="str">
            <v>XXX</v>
          </cell>
          <cell r="G652" t="str">
            <v>XXX</v>
          </cell>
          <cell r="H652" t="str">
            <v>XXX</v>
          </cell>
          <cell r="I652">
            <v>0</v>
          </cell>
          <cell r="J652">
            <v>0</v>
          </cell>
          <cell r="K652" t="str">
            <v>XXX</v>
          </cell>
          <cell r="L652">
            <v>2966500</v>
          </cell>
          <cell r="N652">
            <v>2966500</v>
          </cell>
          <cell r="O652">
            <v>2966500</v>
          </cell>
          <cell r="P652">
            <v>29665</v>
          </cell>
          <cell r="Q652">
            <v>118660</v>
          </cell>
          <cell r="R652">
            <v>0</v>
          </cell>
          <cell r="S652">
            <v>0</v>
          </cell>
          <cell r="T652">
            <v>29665</v>
          </cell>
          <cell r="U652">
            <v>118660</v>
          </cell>
          <cell r="V652" t="str">
            <v>SDN SEBERANG MESJID 1</v>
          </cell>
          <cell r="W652" t="str">
            <v>XXX</v>
          </cell>
          <cell r="X652" t="str">
            <v>XXX</v>
          </cell>
          <cell r="Y652" t="str">
            <v>XXX</v>
          </cell>
          <cell r="Z652" t="str">
            <v>TGH - 34</v>
          </cell>
          <cell r="AA652" t="str">
            <v>4940770671130022</v>
          </cell>
          <cell r="AC652">
            <v>33665</v>
          </cell>
          <cell r="AD652">
            <v>-4000</v>
          </cell>
        </row>
        <row r="653">
          <cell r="A653" t="str">
            <v>199403232022212006</v>
          </cell>
          <cell r="B653" t="str">
            <v>XXX</v>
          </cell>
          <cell r="C653" t="str">
            <v>XXX</v>
          </cell>
          <cell r="D653" t="str">
            <v>XXX</v>
          </cell>
          <cell r="E653" t="str">
            <v>XXX</v>
          </cell>
          <cell r="F653" t="str">
            <v>XXX</v>
          </cell>
          <cell r="G653" t="str">
            <v>XXX</v>
          </cell>
          <cell r="H653" t="str">
            <v>XXX</v>
          </cell>
          <cell r="I653">
            <v>0</v>
          </cell>
          <cell r="J653">
            <v>0</v>
          </cell>
          <cell r="K653" t="str">
            <v>XXX</v>
          </cell>
          <cell r="L653">
            <v>2966500</v>
          </cell>
          <cell r="N653">
            <v>2966500</v>
          </cell>
          <cell r="O653">
            <v>2966500</v>
          </cell>
          <cell r="P653">
            <v>29665</v>
          </cell>
          <cell r="Q653">
            <v>118660</v>
          </cell>
          <cell r="R653">
            <v>0</v>
          </cell>
          <cell r="S653">
            <v>0</v>
          </cell>
          <cell r="T653">
            <v>29665</v>
          </cell>
          <cell r="U653">
            <v>118660</v>
          </cell>
          <cell r="V653" t="str">
            <v>SDN SEBERANG MESJID 1</v>
          </cell>
          <cell r="W653" t="str">
            <v>XXX</v>
          </cell>
          <cell r="X653" t="str">
            <v>XXX</v>
          </cell>
          <cell r="Y653" t="str">
            <v>XXX</v>
          </cell>
          <cell r="Z653" t="str">
            <v>TGH - 34</v>
          </cell>
          <cell r="AA653" t="str">
            <v>0655772673130092</v>
          </cell>
          <cell r="AC653">
            <v>33665</v>
          </cell>
          <cell r="AD653">
            <v>-4000</v>
          </cell>
        </row>
        <row r="654">
          <cell r="A654" t="str">
            <v>199406142022212009</v>
          </cell>
          <cell r="B654" t="str">
            <v>XXX</v>
          </cell>
          <cell r="C654" t="str">
            <v>XXX</v>
          </cell>
          <cell r="D654" t="str">
            <v>XXX</v>
          </cell>
          <cell r="E654" t="str">
            <v>XXX</v>
          </cell>
          <cell r="F654" t="str">
            <v>XXX</v>
          </cell>
          <cell r="G654" t="str">
            <v>XXX</v>
          </cell>
          <cell r="H654" t="str">
            <v>XXX</v>
          </cell>
          <cell r="I654">
            <v>0</v>
          </cell>
          <cell r="J654">
            <v>0</v>
          </cell>
          <cell r="K654" t="str">
            <v>XXX</v>
          </cell>
          <cell r="M654">
            <v>250000</v>
          </cell>
          <cell r="N654">
            <v>250000</v>
          </cell>
          <cell r="O654">
            <v>250000</v>
          </cell>
          <cell r="P654">
            <v>2500</v>
          </cell>
          <cell r="Q654">
            <v>10000</v>
          </cell>
          <cell r="R654">
            <v>0</v>
          </cell>
          <cell r="S654">
            <v>0</v>
          </cell>
          <cell r="T654">
            <v>2500</v>
          </cell>
          <cell r="U654">
            <v>10000</v>
          </cell>
          <cell r="V654" t="str">
            <v>SDN SEBERANG MESJID 1</v>
          </cell>
          <cell r="W654" t="str">
            <v>XXX</v>
          </cell>
          <cell r="X654" t="str">
            <v>XXX</v>
          </cell>
          <cell r="Y654" t="str">
            <v>XXX</v>
          </cell>
          <cell r="Z654" t="str">
            <v>TGH - 34</v>
          </cell>
          <cell r="AA654" t="str">
            <v>6946772673130002</v>
          </cell>
          <cell r="AC654">
            <v>11500</v>
          </cell>
          <cell r="AD654">
            <v>-9000</v>
          </cell>
        </row>
        <row r="655">
          <cell r="A655" t="str">
            <v>199407062022212004</v>
          </cell>
          <cell r="B655" t="str">
            <v>XXX</v>
          </cell>
          <cell r="C655" t="str">
            <v>XXX</v>
          </cell>
          <cell r="D655" t="str">
            <v>XXX</v>
          </cell>
          <cell r="E655" t="str">
            <v>XXX</v>
          </cell>
          <cell r="F655" t="str">
            <v>XXX</v>
          </cell>
          <cell r="G655" t="str">
            <v>XXX</v>
          </cell>
          <cell r="H655" t="str">
            <v>XXX</v>
          </cell>
          <cell r="I655">
            <v>0</v>
          </cell>
          <cell r="J655">
            <v>0</v>
          </cell>
          <cell r="K655" t="str">
            <v>XXX</v>
          </cell>
          <cell r="M655">
            <v>250000</v>
          </cell>
          <cell r="N655">
            <v>250000</v>
          </cell>
          <cell r="O655">
            <v>250000</v>
          </cell>
          <cell r="P655">
            <v>2500</v>
          </cell>
          <cell r="Q655">
            <v>10000</v>
          </cell>
          <cell r="R655">
            <v>0</v>
          </cell>
          <cell r="S655">
            <v>0</v>
          </cell>
          <cell r="T655">
            <v>2500</v>
          </cell>
          <cell r="U655">
            <v>10000</v>
          </cell>
          <cell r="V655" t="str">
            <v>SDN SEBERANG MESJID 1</v>
          </cell>
          <cell r="W655" t="str">
            <v>XXX</v>
          </cell>
          <cell r="X655" t="str">
            <v>XXX</v>
          </cell>
          <cell r="Y655" t="str">
            <v>XXX</v>
          </cell>
          <cell r="Z655" t="str">
            <v>TGH - 34</v>
          </cell>
          <cell r="AA655" t="str">
            <v>2038772673230193</v>
          </cell>
          <cell r="AC655">
            <v>11500</v>
          </cell>
          <cell r="AD655">
            <v>-9000</v>
          </cell>
        </row>
        <row r="656">
          <cell r="A656" t="str">
            <v>199409262022212006</v>
          </cell>
          <cell r="B656" t="str">
            <v>XXX</v>
          </cell>
          <cell r="C656" t="str">
            <v>XXX</v>
          </cell>
          <cell r="D656" t="str">
            <v>XXX</v>
          </cell>
          <cell r="E656" t="str">
            <v>XXX</v>
          </cell>
          <cell r="F656" t="str">
            <v>XXX</v>
          </cell>
          <cell r="G656" t="str">
            <v>XXX</v>
          </cell>
          <cell r="H656" t="str">
            <v>XXX</v>
          </cell>
          <cell r="I656">
            <v>0</v>
          </cell>
          <cell r="J656">
            <v>0</v>
          </cell>
          <cell r="K656" t="str">
            <v>XXX</v>
          </cell>
          <cell r="M656">
            <v>250000</v>
          </cell>
          <cell r="N656">
            <v>250000</v>
          </cell>
          <cell r="O656">
            <v>250000</v>
          </cell>
          <cell r="P656">
            <v>2500</v>
          </cell>
          <cell r="Q656">
            <v>10000</v>
          </cell>
          <cell r="R656">
            <v>0</v>
          </cell>
          <cell r="S656">
            <v>0</v>
          </cell>
          <cell r="T656">
            <v>2500</v>
          </cell>
          <cell r="U656">
            <v>10000</v>
          </cell>
          <cell r="V656" t="str">
            <v>SDN SEBERANG MESJID 1</v>
          </cell>
          <cell r="W656" t="str">
            <v>XXX</v>
          </cell>
          <cell r="X656" t="str">
            <v>XXX</v>
          </cell>
          <cell r="Y656" t="str">
            <v>XXX</v>
          </cell>
          <cell r="Z656" t="str">
            <v>TGH - 34</v>
          </cell>
          <cell r="AA656" t="str">
            <v>4258772673230163</v>
          </cell>
          <cell r="AC656">
            <v>11500</v>
          </cell>
          <cell r="AD656">
            <v>-9000</v>
          </cell>
        </row>
        <row r="657">
          <cell r="A657" t="str">
            <v>199410272022212007</v>
          </cell>
          <cell r="B657" t="str">
            <v>XXX</v>
          </cell>
          <cell r="C657" t="str">
            <v>XXX</v>
          </cell>
          <cell r="D657" t="str">
            <v>XXX</v>
          </cell>
          <cell r="E657" t="str">
            <v>XXX</v>
          </cell>
          <cell r="F657" t="str">
            <v>XXX</v>
          </cell>
          <cell r="G657" t="str">
            <v>XXX</v>
          </cell>
          <cell r="H657" t="str">
            <v>XXX</v>
          </cell>
          <cell r="I657">
            <v>0</v>
          </cell>
          <cell r="J657">
            <v>0</v>
          </cell>
          <cell r="K657" t="str">
            <v>XXX</v>
          </cell>
          <cell r="M657">
            <v>250000</v>
          </cell>
          <cell r="N657">
            <v>250000</v>
          </cell>
          <cell r="O657">
            <v>250000</v>
          </cell>
          <cell r="P657">
            <v>2500</v>
          </cell>
          <cell r="Q657">
            <v>10000</v>
          </cell>
          <cell r="R657">
            <v>0</v>
          </cell>
          <cell r="S657">
            <v>0</v>
          </cell>
          <cell r="T657">
            <v>2500</v>
          </cell>
          <cell r="U657">
            <v>10000</v>
          </cell>
          <cell r="V657" t="str">
            <v>SDN SEBERANG MESJID 1</v>
          </cell>
          <cell r="W657" t="str">
            <v>XXX</v>
          </cell>
          <cell r="X657" t="str">
            <v>XXX</v>
          </cell>
          <cell r="Y657" t="str">
            <v>XXX</v>
          </cell>
          <cell r="Z657" t="str">
            <v>TGH - 34</v>
          </cell>
          <cell r="AA657" t="str">
            <v>4359772673130063</v>
          </cell>
          <cell r="AC657">
            <v>11500</v>
          </cell>
          <cell r="AD657">
            <v>-9000</v>
          </cell>
        </row>
        <row r="658">
          <cell r="A658" t="str">
            <v>199609172022211002</v>
          </cell>
          <cell r="B658" t="str">
            <v>XXX</v>
          </cell>
          <cell r="C658" t="str">
            <v>XXX</v>
          </cell>
          <cell r="D658" t="str">
            <v>XXX</v>
          </cell>
          <cell r="E658" t="str">
            <v>XXX</v>
          </cell>
          <cell r="F658" t="str">
            <v>XXX</v>
          </cell>
          <cell r="G658" t="str">
            <v>XXX</v>
          </cell>
          <cell r="H658" t="str">
            <v>XXX</v>
          </cell>
          <cell r="I658">
            <v>0</v>
          </cell>
          <cell r="J658">
            <v>0</v>
          </cell>
          <cell r="K658" t="str">
            <v>XXX</v>
          </cell>
          <cell r="L658">
            <v>2966500</v>
          </cell>
          <cell r="N658">
            <v>2966500</v>
          </cell>
          <cell r="O658">
            <v>2966500</v>
          </cell>
          <cell r="P658">
            <v>29665</v>
          </cell>
          <cell r="Q658">
            <v>118660</v>
          </cell>
          <cell r="R658">
            <v>0</v>
          </cell>
          <cell r="S658">
            <v>0</v>
          </cell>
          <cell r="T658">
            <v>29665</v>
          </cell>
          <cell r="U658">
            <v>118660</v>
          </cell>
          <cell r="V658" t="str">
            <v>SDN SEBERANG MESJID 1</v>
          </cell>
          <cell r="W658" t="str">
            <v>XXX</v>
          </cell>
          <cell r="X658" t="str">
            <v>XXX</v>
          </cell>
          <cell r="Y658" t="str">
            <v>XXX</v>
          </cell>
          <cell r="Z658" t="str">
            <v>TGH - 34</v>
          </cell>
          <cell r="AA658" t="str">
            <v>1249774675130063</v>
          </cell>
          <cell r="AC658">
            <v>33665</v>
          </cell>
          <cell r="AD658">
            <v>-4000</v>
          </cell>
        </row>
        <row r="659">
          <cell r="A659" t="str">
            <v>199705092022212004</v>
          </cell>
          <cell r="B659" t="str">
            <v>XXX</v>
          </cell>
          <cell r="C659" t="str">
            <v>XXX</v>
          </cell>
          <cell r="D659" t="str">
            <v>XXX</v>
          </cell>
          <cell r="E659" t="str">
            <v>XXX</v>
          </cell>
          <cell r="F659" t="str">
            <v>XXX</v>
          </cell>
          <cell r="G659" t="str">
            <v>XXX</v>
          </cell>
          <cell r="H659" t="str">
            <v>XXX</v>
          </cell>
          <cell r="I659">
            <v>0</v>
          </cell>
          <cell r="J659">
            <v>0</v>
          </cell>
          <cell r="K659" t="str">
            <v>XXX</v>
          </cell>
          <cell r="M659">
            <v>250000</v>
          </cell>
          <cell r="N659">
            <v>250000</v>
          </cell>
          <cell r="O659">
            <v>250000</v>
          </cell>
          <cell r="P659">
            <v>2500</v>
          </cell>
          <cell r="Q659">
            <v>10000</v>
          </cell>
          <cell r="R659">
            <v>0</v>
          </cell>
          <cell r="S659">
            <v>0</v>
          </cell>
          <cell r="T659">
            <v>2500</v>
          </cell>
          <cell r="U659">
            <v>10000</v>
          </cell>
          <cell r="V659" t="str">
            <v>SDN SEBERANG MESJID 1</v>
          </cell>
          <cell r="W659" t="str">
            <v>XXX</v>
          </cell>
          <cell r="X659" t="str">
            <v>XXX</v>
          </cell>
          <cell r="Y659" t="str">
            <v>XXX</v>
          </cell>
          <cell r="Z659" t="str">
            <v>TGH - 34</v>
          </cell>
          <cell r="AA659" t="str">
            <v>8841775676130002</v>
          </cell>
          <cell r="AC659">
            <v>11500</v>
          </cell>
          <cell r="AD659">
            <v>-9000</v>
          </cell>
        </row>
        <row r="660">
          <cell r="A660" t="str">
            <v>199807312022212001</v>
          </cell>
          <cell r="B660" t="str">
            <v>XXX</v>
          </cell>
          <cell r="C660" t="str">
            <v>XXX</v>
          </cell>
          <cell r="D660" t="str">
            <v>XXX</v>
          </cell>
          <cell r="E660" t="str">
            <v>XXX</v>
          </cell>
          <cell r="F660" t="str">
            <v>XXX</v>
          </cell>
          <cell r="G660" t="str">
            <v>XXX</v>
          </cell>
          <cell r="H660" t="str">
            <v>XXX</v>
          </cell>
          <cell r="I660">
            <v>0</v>
          </cell>
          <cell r="J660">
            <v>0</v>
          </cell>
          <cell r="K660" t="str">
            <v>XXX</v>
          </cell>
          <cell r="M660">
            <v>250000</v>
          </cell>
          <cell r="N660">
            <v>250000</v>
          </cell>
          <cell r="O660">
            <v>250000</v>
          </cell>
          <cell r="P660">
            <v>2500</v>
          </cell>
          <cell r="Q660">
            <v>10000</v>
          </cell>
          <cell r="R660">
            <v>0</v>
          </cell>
          <cell r="S660">
            <v>0</v>
          </cell>
          <cell r="T660">
            <v>2500</v>
          </cell>
          <cell r="U660">
            <v>10000</v>
          </cell>
          <cell r="V660" t="str">
            <v>SDN SEBERANG MESJID 1</v>
          </cell>
          <cell r="W660" t="str">
            <v>XXX</v>
          </cell>
          <cell r="X660" t="str">
            <v>XXX</v>
          </cell>
          <cell r="Y660" t="str">
            <v>XXX</v>
          </cell>
          <cell r="Z660" t="str">
            <v>TGH - 34</v>
          </cell>
          <cell r="AA660" t="str">
            <v>1063776677230013</v>
          </cell>
          <cell r="AC660">
            <v>11500</v>
          </cell>
          <cell r="AD660">
            <v>-9000</v>
          </cell>
        </row>
        <row r="661">
          <cell r="A661" t="str">
            <v>199812312022212002</v>
          </cell>
          <cell r="B661" t="str">
            <v>XXX</v>
          </cell>
          <cell r="C661" t="str">
            <v>XXX</v>
          </cell>
          <cell r="D661" t="str">
            <v>XXX</v>
          </cell>
          <cell r="E661" t="str">
            <v>XXX</v>
          </cell>
          <cell r="F661" t="str">
            <v>XXX</v>
          </cell>
          <cell r="G661" t="str">
            <v>XXX</v>
          </cell>
          <cell r="H661" t="str">
            <v>XXX</v>
          </cell>
          <cell r="I661">
            <v>0</v>
          </cell>
          <cell r="J661">
            <v>0</v>
          </cell>
          <cell r="K661" t="str">
            <v>XXX</v>
          </cell>
          <cell r="M661">
            <v>250000</v>
          </cell>
          <cell r="N661">
            <v>250000</v>
          </cell>
          <cell r="O661">
            <v>250000</v>
          </cell>
          <cell r="P661">
            <v>2500</v>
          </cell>
          <cell r="Q661">
            <v>10000</v>
          </cell>
          <cell r="R661">
            <v>0</v>
          </cell>
          <cell r="S661">
            <v>0</v>
          </cell>
          <cell r="T661">
            <v>2500</v>
          </cell>
          <cell r="U661">
            <v>10000</v>
          </cell>
          <cell r="V661" t="str">
            <v>SDN SEBERANG MESJID 1</v>
          </cell>
          <cell r="W661" t="str">
            <v>XXX</v>
          </cell>
          <cell r="X661" t="str">
            <v>XXX</v>
          </cell>
          <cell r="Y661" t="str">
            <v>XXX</v>
          </cell>
          <cell r="Z661" t="str">
            <v>TGH - 34</v>
          </cell>
          <cell r="AA661" t="str">
            <v>2563776677230023</v>
          </cell>
          <cell r="AC661">
            <v>11500</v>
          </cell>
          <cell r="AD661">
            <v>-9000</v>
          </cell>
        </row>
        <row r="662">
          <cell r="A662" t="str">
            <v>197312012022212003</v>
          </cell>
          <cell r="B662" t="str">
            <v>XXX</v>
          </cell>
          <cell r="C662" t="str">
            <v>XXX</v>
          </cell>
          <cell r="D662" t="str">
            <v>XXX</v>
          </cell>
          <cell r="E662" t="str">
            <v>XXX</v>
          </cell>
          <cell r="F662" t="str">
            <v>XXX</v>
          </cell>
          <cell r="G662" t="str">
            <v>XXX</v>
          </cell>
          <cell r="H662" t="str">
            <v>XXX</v>
          </cell>
          <cell r="I662">
            <v>0</v>
          </cell>
          <cell r="J662">
            <v>0</v>
          </cell>
          <cell r="K662" t="str">
            <v>XXX</v>
          </cell>
          <cell r="L662">
            <v>2966500</v>
          </cell>
          <cell r="N662">
            <v>2966500</v>
          </cell>
          <cell r="O662">
            <v>2966500</v>
          </cell>
          <cell r="P662">
            <v>29665</v>
          </cell>
          <cell r="Q662">
            <v>118660</v>
          </cell>
          <cell r="R662">
            <v>0</v>
          </cell>
          <cell r="S662">
            <v>0</v>
          </cell>
          <cell r="T662">
            <v>29665</v>
          </cell>
          <cell r="U662">
            <v>118660</v>
          </cell>
          <cell r="V662" t="str">
            <v>SDN SEBERANG MESJID 5</v>
          </cell>
          <cell r="W662" t="str">
            <v>XXX</v>
          </cell>
          <cell r="X662" t="str">
            <v>XXX</v>
          </cell>
          <cell r="Y662" t="str">
            <v>XXX</v>
          </cell>
          <cell r="Z662" t="str">
            <v>TGH - 38</v>
          </cell>
          <cell r="AA662" t="str">
            <v>2444751653300042</v>
          </cell>
          <cell r="AC662">
            <v>33665</v>
          </cell>
          <cell r="AD662">
            <v>-4000</v>
          </cell>
        </row>
        <row r="663">
          <cell r="A663" t="str">
            <v>198709292022212008</v>
          </cell>
          <cell r="B663" t="str">
            <v>XXX</v>
          </cell>
          <cell r="C663" t="str">
            <v>XXX</v>
          </cell>
          <cell r="D663" t="str">
            <v>XXX</v>
          </cell>
          <cell r="E663" t="str">
            <v>XXX</v>
          </cell>
          <cell r="F663" t="str">
            <v>XXX</v>
          </cell>
          <cell r="G663" t="str">
            <v>XXX</v>
          </cell>
          <cell r="H663" t="str">
            <v>XXX</v>
          </cell>
          <cell r="I663">
            <v>0</v>
          </cell>
          <cell r="J663">
            <v>0</v>
          </cell>
          <cell r="K663" t="str">
            <v>XXX</v>
          </cell>
          <cell r="M663">
            <v>250000</v>
          </cell>
          <cell r="N663">
            <v>250000</v>
          </cell>
          <cell r="O663">
            <v>250000</v>
          </cell>
          <cell r="P663">
            <v>2500</v>
          </cell>
          <cell r="Q663">
            <v>10000</v>
          </cell>
          <cell r="R663">
            <v>0</v>
          </cell>
          <cell r="S663">
            <v>0</v>
          </cell>
          <cell r="T663">
            <v>2500</v>
          </cell>
          <cell r="U663">
            <v>10000</v>
          </cell>
          <cell r="V663" t="str">
            <v>SDN SEBERANG MESJID 5</v>
          </cell>
          <cell r="W663" t="str">
            <v>XXX</v>
          </cell>
          <cell r="X663" t="str">
            <v>XXX</v>
          </cell>
          <cell r="Y663" t="str">
            <v>XXX</v>
          </cell>
          <cell r="Z663" t="str">
            <v>TGH - 38</v>
          </cell>
          <cell r="AA663" t="str">
            <v>4261765666300033</v>
          </cell>
          <cell r="AC663">
            <v>11500</v>
          </cell>
          <cell r="AD663">
            <v>-9000</v>
          </cell>
        </row>
        <row r="664">
          <cell r="A664" t="str">
            <v>199202012022212004</v>
          </cell>
          <cell r="B664" t="str">
            <v>XXX</v>
          </cell>
          <cell r="C664" t="str">
            <v>XXX</v>
          </cell>
          <cell r="D664" t="str">
            <v>XXX</v>
          </cell>
          <cell r="E664" t="str">
            <v>XXX</v>
          </cell>
          <cell r="F664" t="str">
            <v>XXX</v>
          </cell>
          <cell r="G664" t="str">
            <v>XXX</v>
          </cell>
          <cell r="H664" t="str">
            <v>XXX</v>
          </cell>
          <cell r="I664">
            <v>0</v>
          </cell>
          <cell r="J664">
            <v>0</v>
          </cell>
          <cell r="K664" t="str">
            <v>XXX</v>
          </cell>
          <cell r="M664">
            <v>250000</v>
          </cell>
          <cell r="N664">
            <v>250000</v>
          </cell>
          <cell r="O664">
            <v>250000</v>
          </cell>
          <cell r="P664">
            <v>2500</v>
          </cell>
          <cell r="Q664">
            <v>10000</v>
          </cell>
          <cell r="R664">
            <v>0</v>
          </cell>
          <cell r="S664">
            <v>0</v>
          </cell>
          <cell r="T664">
            <v>2500</v>
          </cell>
          <cell r="U664">
            <v>10000</v>
          </cell>
          <cell r="V664" t="str">
            <v>SDN SEBERANG MESJID 5</v>
          </cell>
          <cell r="W664" t="str">
            <v>XXX</v>
          </cell>
          <cell r="X664" t="str">
            <v>XXX</v>
          </cell>
          <cell r="Y664" t="str">
            <v>XXX</v>
          </cell>
          <cell r="Z664" t="str">
            <v>TGH - 38</v>
          </cell>
          <cell r="AA664" t="str">
            <v>2533770671130072</v>
          </cell>
          <cell r="AC664">
            <v>11500</v>
          </cell>
          <cell r="AD664">
            <v>-9000</v>
          </cell>
        </row>
        <row r="665">
          <cell r="A665" t="str">
            <v>199206192022212010</v>
          </cell>
          <cell r="B665" t="str">
            <v>XXX</v>
          </cell>
          <cell r="C665" t="str">
            <v>XXX</v>
          </cell>
          <cell r="D665" t="str">
            <v>XXX</v>
          </cell>
          <cell r="E665" t="str">
            <v>XXX</v>
          </cell>
          <cell r="F665" t="str">
            <v>XXX</v>
          </cell>
          <cell r="G665" t="str">
            <v>XXX</v>
          </cell>
          <cell r="H665" t="str">
            <v>XXX</v>
          </cell>
          <cell r="I665">
            <v>0</v>
          </cell>
          <cell r="J665">
            <v>0</v>
          </cell>
          <cell r="K665" t="str">
            <v>XXX</v>
          </cell>
          <cell r="L665">
            <v>2966500</v>
          </cell>
          <cell r="N665">
            <v>2966500</v>
          </cell>
          <cell r="O665">
            <v>2966500</v>
          </cell>
          <cell r="P665">
            <v>29665</v>
          </cell>
          <cell r="Q665">
            <v>118660</v>
          </cell>
          <cell r="R665">
            <v>0</v>
          </cell>
          <cell r="S665">
            <v>0</v>
          </cell>
          <cell r="T665">
            <v>29665</v>
          </cell>
          <cell r="U665">
            <v>118660</v>
          </cell>
          <cell r="V665" t="str">
            <v>SDN SEBERANG MESJID 5</v>
          </cell>
          <cell r="W665" t="str">
            <v>XXX</v>
          </cell>
          <cell r="X665" t="str">
            <v>XXX</v>
          </cell>
          <cell r="Y665" t="str">
            <v>XXX</v>
          </cell>
          <cell r="Z665" t="str">
            <v>TGH - 38</v>
          </cell>
          <cell r="AA665" t="str">
            <v>7951770671130032</v>
          </cell>
          <cell r="AC665">
            <v>33665</v>
          </cell>
          <cell r="AD665">
            <v>-4000</v>
          </cell>
        </row>
        <row r="666">
          <cell r="A666" t="str">
            <v>199603112022212002</v>
          </cell>
          <cell r="B666" t="str">
            <v>XXX</v>
          </cell>
          <cell r="C666" t="str">
            <v>XXX</v>
          </cell>
          <cell r="D666" t="str">
            <v>XXX</v>
          </cell>
          <cell r="E666" t="str">
            <v>XXX</v>
          </cell>
          <cell r="F666" t="str">
            <v>XXX</v>
          </cell>
          <cell r="G666" t="str">
            <v>XXX</v>
          </cell>
          <cell r="H666" t="str">
            <v>XXX</v>
          </cell>
          <cell r="I666">
            <v>0</v>
          </cell>
          <cell r="J666">
            <v>0</v>
          </cell>
          <cell r="K666" t="str">
            <v>XXX</v>
          </cell>
          <cell r="M666">
            <v>250000</v>
          </cell>
          <cell r="N666">
            <v>250000</v>
          </cell>
          <cell r="O666">
            <v>250000</v>
          </cell>
          <cell r="P666">
            <v>2500</v>
          </cell>
          <cell r="Q666">
            <v>10000</v>
          </cell>
          <cell r="R666">
            <v>0</v>
          </cell>
          <cell r="S666">
            <v>0</v>
          </cell>
          <cell r="T666">
            <v>2500</v>
          </cell>
          <cell r="U666">
            <v>10000</v>
          </cell>
          <cell r="V666" t="str">
            <v>SDN SEBERANG MESJID 5</v>
          </cell>
          <cell r="W666" t="str">
            <v>XXX</v>
          </cell>
          <cell r="X666" t="str">
            <v>XXX</v>
          </cell>
          <cell r="Y666" t="str">
            <v>XXX</v>
          </cell>
          <cell r="Z666" t="str">
            <v>TGH - 38</v>
          </cell>
          <cell r="AA666" t="str">
            <v>8643774675230062</v>
          </cell>
          <cell r="AC666">
            <v>11500</v>
          </cell>
          <cell r="AD666">
            <v>-9000</v>
          </cell>
        </row>
        <row r="667">
          <cell r="A667" t="str">
            <v>197507162022212003</v>
          </cell>
          <cell r="B667" t="str">
            <v>XXX</v>
          </cell>
          <cell r="C667" t="str">
            <v>XXX</v>
          </cell>
          <cell r="D667" t="str">
            <v>XXX</v>
          </cell>
          <cell r="E667" t="str">
            <v>XXX</v>
          </cell>
          <cell r="F667" t="str">
            <v>XXX</v>
          </cell>
          <cell r="G667" t="str">
            <v>XXX</v>
          </cell>
          <cell r="H667" t="str">
            <v>XXX</v>
          </cell>
          <cell r="I667">
            <v>0</v>
          </cell>
          <cell r="J667">
            <v>0</v>
          </cell>
          <cell r="K667" t="str">
            <v>XXX</v>
          </cell>
          <cell r="M667">
            <v>250000</v>
          </cell>
          <cell r="N667">
            <v>250000</v>
          </cell>
          <cell r="O667">
            <v>250000</v>
          </cell>
          <cell r="P667">
            <v>2500</v>
          </cell>
          <cell r="Q667">
            <v>10000</v>
          </cell>
          <cell r="R667">
            <v>0</v>
          </cell>
          <cell r="S667">
            <v>0</v>
          </cell>
          <cell r="T667">
            <v>2500</v>
          </cell>
          <cell r="U667">
            <v>10000</v>
          </cell>
          <cell r="V667" t="str">
            <v>SDN TELUK DALAM 1</v>
          </cell>
          <cell r="W667" t="str">
            <v>XXX</v>
          </cell>
          <cell r="X667" t="str">
            <v>XXX</v>
          </cell>
          <cell r="Y667" t="str">
            <v>XXX</v>
          </cell>
          <cell r="Z667" t="str">
            <v>TGH - 40</v>
          </cell>
          <cell r="AA667" t="str">
            <v>4048753654300043</v>
          </cell>
          <cell r="AC667">
            <v>11500</v>
          </cell>
          <cell r="AD667">
            <v>-9000</v>
          </cell>
        </row>
        <row r="668">
          <cell r="A668" t="str">
            <v>198501072022212022</v>
          </cell>
          <cell r="B668" t="str">
            <v>XXX</v>
          </cell>
          <cell r="C668" t="str">
            <v>XXX</v>
          </cell>
          <cell r="D668" t="str">
            <v>XXX</v>
          </cell>
          <cell r="E668" t="str">
            <v>XXX</v>
          </cell>
          <cell r="F668" t="str">
            <v>XXX</v>
          </cell>
          <cell r="G668" t="str">
            <v>XXX</v>
          </cell>
          <cell r="H668" t="str">
            <v>XXX</v>
          </cell>
          <cell r="I668">
            <v>0</v>
          </cell>
          <cell r="J668">
            <v>0</v>
          </cell>
          <cell r="K668" t="str">
            <v>XXX</v>
          </cell>
          <cell r="M668">
            <v>250000</v>
          </cell>
          <cell r="N668">
            <v>250000</v>
          </cell>
          <cell r="O668">
            <v>250000</v>
          </cell>
          <cell r="P668">
            <v>2500</v>
          </cell>
          <cell r="Q668">
            <v>10000</v>
          </cell>
          <cell r="R668">
            <v>0</v>
          </cell>
          <cell r="S668">
            <v>0</v>
          </cell>
          <cell r="T668">
            <v>2500</v>
          </cell>
          <cell r="U668">
            <v>10000</v>
          </cell>
          <cell r="V668" t="str">
            <v>SDN TELUK DALAM 1</v>
          </cell>
          <cell r="W668" t="str">
            <v>XXX</v>
          </cell>
          <cell r="X668" t="str">
            <v>XXX</v>
          </cell>
          <cell r="Y668" t="str">
            <v>XXX</v>
          </cell>
          <cell r="Z668" t="str">
            <v>TGH - 40</v>
          </cell>
          <cell r="AA668" t="str">
            <v>6439763664210132</v>
          </cell>
          <cell r="AC668">
            <v>11500</v>
          </cell>
          <cell r="AD668">
            <v>-9000</v>
          </cell>
        </row>
        <row r="669">
          <cell r="A669" t="str">
            <v>198806152022212009</v>
          </cell>
          <cell r="B669" t="str">
            <v>XXX</v>
          </cell>
          <cell r="C669" t="str">
            <v>XXX</v>
          </cell>
          <cell r="D669" t="str">
            <v>XXX</v>
          </cell>
          <cell r="E669" t="str">
            <v>XXX</v>
          </cell>
          <cell r="F669" t="str">
            <v>XXX</v>
          </cell>
          <cell r="G669" t="str">
            <v>XXX</v>
          </cell>
          <cell r="H669" t="str">
            <v>XXX</v>
          </cell>
          <cell r="I669">
            <v>0</v>
          </cell>
          <cell r="J669">
            <v>0</v>
          </cell>
          <cell r="K669" t="str">
            <v>XXX</v>
          </cell>
          <cell r="M669">
            <v>250000</v>
          </cell>
          <cell r="N669">
            <v>250000</v>
          </cell>
          <cell r="O669">
            <v>250000</v>
          </cell>
          <cell r="P669">
            <v>2500</v>
          </cell>
          <cell r="Q669">
            <v>10000</v>
          </cell>
          <cell r="R669">
            <v>0</v>
          </cell>
          <cell r="S669">
            <v>0</v>
          </cell>
          <cell r="T669">
            <v>2500</v>
          </cell>
          <cell r="U669">
            <v>10000</v>
          </cell>
          <cell r="V669" t="str">
            <v>SDN TELUK DALAM 1</v>
          </cell>
          <cell r="W669" t="str">
            <v>XXX</v>
          </cell>
          <cell r="X669" t="str">
            <v>XXX</v>
          </cell>
          <cell r="Y669" t="str">
            <v>XXX</v>
          </cell>
          <cell r="Z669" t="str">
            <v>TGH - 40</v>
          </cell>
          <cell r="AA669" t="str">
            <v>8947766667130202</v>
          </cell>
          <cell r="AC669">
            <v>11500</v>
          </cell>
          <cell r="AD669">
            <v>-9000</v>
          </cell>
        </row>
        <row r="670">
          <cell r="A670" t="str">
            <v>199110222022212010</v>
          </cell>
          <cell r="B670" t="str">
            <v>XXX</v>
          </cell>
          <cell r="C670" t="str">
            <v>XXX</v>
          </cell>
          <cell r="D670" t="str">
            <v>XXX</v>
          </cell>
          <cell r="E670" t="str">
            <v>XXX</v>
          </cell>
          <cell r="F670" t="str">
            <v>XXX</v>
          </cell>
          <cell r="G670" t="str">
            <v>XXX</v>
          </cell>
          <cell r="H670" t="str">
            <v>XXX</v>
          </cell>
          <cell r="I670">
            <v>0</v>
          </cell>
          <cell r="J670">
            <v>0</v>
          </cell>
          <cell r="K670" t="str">
            <v>XXX</v>
          </cell>
          <cell r="M670">
            <v>250000</v>
          </cell>
          <cell r="N670">
            <v>250000</v>
          </cell>
          <cell r="O670">
            <v>250000</v>
          </cell>
          <cell r="P670">
            <v>2500</v>
          </cell>
          <cell r="Q670">
            <v>10000</v>
          </cell>
          <cell r="R670">
            <v>0</v>
          </cell>
          <cell r="S670">
            <v>0</v>
          </cell>
          <cell r="T670">
            <v>2500</v>
          </cell>
          <cell r="U670">
            <v>10000</v>
          </cell>
          <cell r="V670" t="str">
            <v>SDN TELUK DALAM 1</v>
          </cell>
          <cell r="W670" t="str">
            <v>XXX</v>
          </cell>
          <cell r="X670" t="str">
            <v>XXX</v>
          </cell>
          <cell r="Y670" t="str">
            <v>XXX</v>
          </cell>
          <cell r="Z670" t="str">
            <v>TGH - 40</v>
          </cell>
          <cell r="AA670" t="str">
            <v>8354769670130103</v>
          </cell>
          <cell r="AC670">
            <v>11500</v>
          </cell>
          <cell r="AD670">
            <v>-9000</v>
          </cell>
        </row>
        <row r="671">
          <cell r="A671" t="str">
            <v>197209172022212002</v>
          </cell>
          <cell r="B671" t="str">
            <v>XXX</v>
          </cell>
          <cell r="C671" t="str">
            <v>XXX</v>
          </cell>
          <cell r="D671" t="str">
            <v>XXX</v>
          </cell>
          <cell r="E671" t="str">
            <v>XXX</v>
          </cell>
          <cell r="F671" t="str">
            <v>XXX</v>
          </cell>
          <cell r="G671" t="str">
            <v>XXX</v>
          </cell>
          <cell r="H671" t="str">
            <v>XXX</v>
          </cell>
          <cell r="I671">
            <v>0</v>
          </cell>
          <cell r="J671">
            <v>0</v>
          </cell>
          <cell r="K671" t="str">
            <v>XXX</v>
          </cell>
          <cell r="L671">
            <v>2966500</v>
          </cell>
          <cell r="N671">
            <v>2966500</v>
          </cell>
          <cell r="O671">
            <v>2966500</v>
          </cell>
          <cell r="P671">
            <v>29665</v>
          </cell>
          <cell r="Q671">
            <v>118660</v>
          </cell>
          <cell r="R671">
            <v>0</v>
          </cell>
          <cell r="S671">
            <v>0</v>
          </cell>
          <cell r="T671">
            <v>29665</v>
          </cell>
          <cell r="U671">
            <v>118660</v>
          </cell>
          <cell r="V671" t="str">
            <v>SDN TELUK DALAM 3</v>
          </cell>
          <cell r="W671" t="str">
            <v>XXX</v>
          </cell>
          <cell r="X671" t="str">
            <v>XXX</v>
          </cell>
          <cell r="Y671" t="str">
            <v>XXX</v>
          </cell>
          <cell r="Z671" t="str">
            <v>TGH - 42</v>
          </cell>
          <cell r="AA671" t="str">
            <v>5249750652300043</v>
          </cell>
          <cell r="AC671">
            <v>33665</v>
          </cell>
          <cell r="AD671">
            <v>-4000</v>
          </cell>
        </row>
        <row r="672">
          <cell r="A672" t="str">
            <v>197512062022211003</v>
          </cell>
          <cell r="B672" t="str">
            <v>XXX</v>
          </cell>
          <cell r="C672" t="str">
            <v>XXX</v>
          </cell>
          <cell r="D672" t="str">
            <v>XXX</v>
          </cell>
          <cell r="E672" t="str">
            <v>XXX</v>
          </cell>
          <cell r="F672" t="str">
            <v>XXX</v>
          </cell>
          <cell r="G672" t="str">
            <v>XXX</v>
          </cell>
          <cell r="H672" t="str">
            <v>XXX</v>
          </cell>
          <cell r="I672">
            <v>0</v>
          </cell>
          <cell r="J672">
            <v>0</v>
          </cell>
          <cell r="K672" t="str">
            <v>XXX</v>
          </cell>
          <cell r="M672">
            <v>250000</v>
          </cell>
          <cell r="N672">
            <v>250000</v>
          </cell>
          <cell r="O672">
            <v>250000</v>
          </cell>
          <cell r="P672">
            <v>2500</v>
          </cell>
          <cell r="Q672">
            <v>10000</v>
          </cell>
          <cell r="R672">
            <v>0</v>
          </cell>
          <cell r="S672">
            <v>0</v>
          </cell>
          <cell r="T672">
            <v>2500</v>
          </cell>
          <cell r="U672">
            <v>10000</v>
          </cell>
          <cell r="V672" t="str">
            <v>SDN TELUK DALAM 3</v>
          </cell>
          <cell r="W672" t="str">
            <v>XXX</v>
          </cell>
          <cell r="X672" t="str">
            <v>XXX</v>
          </cell>
          <cell r="Y672" t="str">
            <v>XXX</v>
          </cell>
          <cell r="Z672" t="str">
            <v>TGH - 42</v>
          </cell>
          <cell r="AA672" t="str">
            <v>1538753655120003</v>
          </cell>
          <cell r="AC672">
            <v>11500</v>
          </cell>
          <cell r="AD672">
            <v>-9000</v>
          </cell>
        </row>
        <row r="673">
          <cell r="A673" t="str">
            <v>198112022022212008</v>
          </cell>
          <cell r="B673" t="str">
            <v>XXX</v>
          </cell>
          <cell r="C673" t="str">
            <v>XXX</v>
          </cell>
          <cell r="D673" t="str">
            <v>XXX</v>
          </cell>
          <cell r="E673" t="str">
            <v>XXX</v>
          </cell>
          <cell r="F673" t="str">
            <v>XXX</v>
          </cell>
          <cell r="G673" t="str">
            <v>XXX</v>
          </cell>
          <cell r="H673" t="str">
            <v>XXX</v>
          </cell>
          <cell r="I673">
            <v>0</v>
          </cell>
          <cell r="J673">
            <v>0</v>
          </cell>
          <cell r="K673" t="str">
            <v>XXX</v>
          </cell>
          <cell r="M673">
            <v>250000</v>
          </cell>
          <cell r="N673">
            <v>250000</v>
          </cell>
          <cell r="O673">
            <v>250000</v>
          </cell>
          <cell r="P673">
            <v>2500</v>
          </cell>
          <cell r="Q673">
            <v>10000</v>
          </cell>
          <cell r="R673">
            <v>0</v>
          </cell>
          <cell r="S673">
            <v>0</v>
          </cell>
          <cell r="T673">
            <v>2500</v>
          </cell>
          <cell r="U673">
            <v>10000</v>
          </cell>
          <cell r="V673" t="str">
            <v>SDN TELUK DALAM 3</v>
          </cell>
          <cell r="W673" t="str">
            <v>XXX</v>
          </cell>
          <cell r="X673" t="str">
            <v>XXX</v>
          </cell>
          <cell r="Y673" t="str">
            <v>XXX</v>
          </cell>
          <cell r="Z673" t="str">
            <v>TGH - 42</v>
          </cell>
          <cell r="AA673" t="str">
            <v>2534759662300023</v>
          </cell>
          <cell r="AC673">
            <v>11500</v>
          </cell>
          <cell r="AD673">
            <v>-9000</v>
          </cell>
        </row>
        <row r="674">
          <cell r="A674" t="str">
            <v>198304242022212016</v>
          </cell>
          <cell r="B674" t="str">
            <v>XXX</v>
          </cell>
          <cell r="C674" t="str">
            <v>XXX</v>
          </cell>
          <cell r="D674" t="str">
            <v>XXX</v>
          </cell>
          <cell r="E674" t="str">
            <v>XXX</v>
          </cell>
          <cell r="F674" t="str">
            <v>XXX</v>
          </cell>
          <cell r="G674" t="str">
            <v>XXX</v>
          </cell>
          <cell r="H674" t="str">
            <v>XXX</v>
          </cell>
          <cell r="I674">
            <v>0</v>
          </cell>
          <cell r="J674">
            <v>0</v>
          </cell>
          <cell r="K674" t="str">
            <v>XXX</v>
          </cell>
          <cell r="M674">
            <v>250000</v>
          </cell>
          <cell r="N674">
            <v>250000</v>
          </cell>
          <cell r="O674">
            <v>250000</v>
          </cell>
          <cell r="P674">
            <v>2500</v>
          </cell>
          <cell r="Q674">
            <v>10000</v>
          </cell>
          <cell r="R674">
            <v>0</v>
          </cell>
          <cell r="S674">
            <v>0</v>
          </cell>
          <cell r="T674">
            <v>2500</v>
          </cell>
          <cell r="U674">
            <v>10000</v>
          </cell>
          <cell r="V674" t="str">
            <v>SDN TELUK DALAM 3</v>
          </cell>
          <cell r="W674" t="str">
            <v>XXX</v>
          </cell>
          <cell r="X674" t="str">
            <v>XXX</v>
          </cell>
          <cell r="Y674" t="str">
            <v>XXX</v>
          </cell>
          <cell r="Z674" t="str">
            <v>TGH - 42</v>
          </cell>
          <cell r="AA674" t="str">
            <v>4756761663300082</v>
          </cell>
          <cell r="AC674">
            <v>11500</v>
          </cell>
          <cell r="AD674">
            <v>-9000</v>
          </cell>
        </row>
        <row r="675">
          <cell r="A675" t="str">
            <v>198710112022212008</v>
          </cell>
          <cell r="B675" t="str">
            <v>XXX</v>
          </cell>
          <cell r="C675" t="str">
            <v>XXX</v>
          </cell>
          <cell r="D675" t="str">
            <v>XXX</v>
          </cell>
          <cell r="E675" t="str">
            <v>XXX</v>
          </cell>
          <cell r="F675" t="str">
            <v>XXX</v>
          </cell>
          <cell r="G675" t="str">
            <v>XXX</v>
          </cell>
          <cell r="H675" t="str">
            <v>XXX</v>
          </cell>
          <cell r="I675">
            <v>0</v>
          </cell>
          <cell r="J675">
            <v>0</v>
          </cell>
          <cell r="K675" t="str">
            <v>XXX</v>
          </cell>
          <cell r="M675">
            <v>250000</v>
          </cell>
          <cell r="N675">
            <v>250000</v>
          </cell>
          <cell r="O675">
            <v>250000</v>
          </cell>
          <cell r="P675">
            <v>2500</v>
          </cell>
          <cell r="Q675">
            <v>10000</v>
          </cell>
          <cell r="R675">
            <v>0</v>
          </cell>
          <cell r="S675">
            <v>0</v>
          </cell>
          <cell r="T675">
            <v>2500</v>
          </cell>
          <cell r="U675">
            <v>10000</v>
          </cell>
          <cell r="V675" t="str">
            <v>SDN TELUK DALAM 3</v>
          </cell>
          <cell r="W675" t="str">
            <v>XXX</v>
          </cell>
          <cell r="X675" t="str">
            <v>XXX</v>
          </cell>
          <cell r="Y675" t="str">
            <v>XXX</v>
          </cell>
          <cell r="Z675" t="str">
            <v>TGH - 42</v>
          </cell>
          <cell r="AA675" t="str">
            <v>1343765666230223</v>
          </cell>
          <cell r="AC675">
            <v>11500</v>
          </cell>
          <cell r="AD675">
            <v>-9000</v>
          </cell>
        </row>
        <row r="676">
          <cell r="A676" t="str">
            <v>198810192022211005</v>
          </cell>
          <cell r="B676" t="str">
            <v>XXX</v>
          </cell>
          <cell r="C676" t="str">
            <v>XXX</v>
          </cell>
          <cell r="D676" t="str">
            <v>XXX</v>
          </cell>
          <cell r="E676" t="str">
            <v>XXX</v>
          </cell>
          <cell r="F676" t="str">
            <v>XXX</v>
          </cell>
          <cell r="G676" t="str">
            <v>XXX</v>
          </cell>
          <cell r="H676" t="str">
            <v>XXX</v>
          </cell>
          <cell r="I676">
            <v>0</v>
          </cell>
          <cell r="J676">
            <v>0</v>
          </cell>
          <cell r="K676" t="str">
            <v>XXX</v>
          </cell>
          <cell r="L676">
            <v>2966500</v>
          </cell>
          <cell r="N676">
            <v>2966500</v>
          </cell>
          <cell r="O676">
            <v>2966500</v>
          </cell>
          <cell r="P676">
            <v>29665</v>
          </cell>
          <cell r="Q676">
            <v>118660</v>
          </cell>
          <cell r="R676">
            <v>0</v>
          </cell>
          <cell r="S676">
            <v>0</v>
          </cell>
          <cell r="T676">
            <v>29665</v>
          </cell>
          <cell r="U676">
            <v>118660</v>
          </cell>
          <cell r="V676" t="str">
            <v>SDN TELUK DALAM 3</v>
          </cell>
          <cell r="W676" t="str">
            <v>XXX</v>
          </cell>
          <cell r="X676" t="str">
            <v>XXX</v>
          </cell>
          <cell r="Y676" t="str">
            <v>XXX</v>
          </cell>
          <cell r="Z676" t="str">
            <v>TGH - 42</v>
          </cell>
          <cell r="AA676" t="str">
            <v>1351766668130073</v>
          </cell>
          <cell r="AC676">
            <v>33665</v>
          </cell>
          <cell r="AD676">
            <v>-4000</v>
          </cell>
        </row>
        <row r="677">
          <cell r="A677" t="str">
            <v>199307112022212011</v>
          </cell>
          <cell r="B677" t="str">
            <v>XXX</v>
          </cell>
          <cell r="C677" t="str">
            <v>XXX</v>
          </cell>
          <cell r="D677" t="str">
            <v>XXX</v>
          </cell>
          <cell r="E677" t="str">
            <v>XXX</v>
          </cell>
          <cell r="F677" t="str">
            <v>XXX</v>
          </cell>
          <cell r="G677" t="str">
            <v>XXX</v>
          </cell>
          <cell r="H677" t="str">
            <v>XXX</v>
          </cell>
          <cell r="I677">
            <v>0</v>
          </cell>
          <cell r="J677">
            <v>0</v>
          </cell>
          <cell r="K677" t="str">
            <v>XXX</v>
          </cell>
          <cell r="L677">
            <v>2966500</v>
          </cell>
          <cell r="N677">
            <v>2966500</v>
          </cell>
          <cell r="O677">
            <v>2966500</v>
          </cell>
          <cell r="P677">
            <v>29665</v>
          </cell>
          <cell r="Q677">
            <v>118660</v>
          </cell>
          <cell r="R677">
            <v>0</v>
          </cell>
          <cell r="S677">
            <v>0</v>
          </cell>
          <cell r="T677">
            <v>29665</v>
          </cell>
          <cell r="U677">
            <v>118660</v>
          </cell>
          <cell r="V677" t="str">
            <v>SDN TELUK DALAM 3</v>
          </cell>
          <cell r="W677" t="str">
            <v>XXX</v>
          </cell>
          <cell r="X677" t="str">
            <v>XXX</v>
          </cell>
          <cell r="Y677" t="str">
            <v>XXX</v>
          </cell>
          <cell r="Z677" t="str">
            <v>TGH - 42</v>
          </cell>
          <cell r="AA677" t="str">
            <v>5043771672130013</v>
          </cell>
          <cell r="AC677">
            <v>33665</v>
          </cell>
          <cell r="AD677">
            <v>-4000</v>
          </cell>
        </row>
        <row r="678">
          <cell r="A678" t="str">
            <v>199402182022212005</v>
          </cell>
          <cell r="B678" t="str">
            <v>XXX</v>
          </cell>
          <cell r="C678" t="str">
            <v>XXX</v>
          </cell>
          <cell r="D678" t="str">
            <v>XXX</v>
          </cell>
          <cell r="E678" t="str">
            <v>XXX</v>
          </cell>
          <cell r="F678" t="str">
            <v>XXX</v>
          </cell>
          <cell r="G678" t="str">
            <v>XXX</v>
          </cell>
          <cell r="H678" t="str">
            <v>XXX</v>
          </cell>
          <cell r="I678">
            <v>0</v>
          </cell>
          <cell r="J678">
            <v>0</v>
          </cell>
          <cell r="K678" t="str">
            <v>XXX</v>
          </cell>
          <cell r="M678">
            <v>250000</v>
          </cell>
          <cell r="N678">
            <v>250000</v>
          </cell>
          <cell r="O678">
            <v>250000</v>
          </cell>
          <cell r="P678">
            <v>2500</v>
          </cell>
          <cell r="Q678">
            <v>10000</v>
          </cell>
          <cell r="R678">
            <v>0</v>
          </cell>
          <cell r="S678">
            <v>0</v>
          </cell>
          <cell r="T678">
            <v>2500</v>
          </cell>
          <cell r="U678">
            <v>10000</v>
          </cell>
          <cell r="V678" t="str">
            <v>SDN TELUK DALAM 3</v>
          </cell>
          <cell r="W678" t="str">
            <v>XXX</v>
          </cell>
          <cell r="X678" t="str">
            <v>XXX</v>
          </cell>
          <cell r="Y678" t="str">
            <v>XXX</v>
          </cell>
          <cell r="Z678" t="str">
            <v>TGH - 42</v>
          </cell>
          <cell r="AA678" t="str">
            <v>7550772672130002</v>
          </cell>
          <cell r="AC678">
            <v>11500</v>
          </cell>
          <cell r="AD678">
            <v>-9000</v>
          </cell>
        </row>
        <row r="679">
          <cell r="A679" t="str">
            <v>197610202022212004</v>
          </cell>
          <cell r="B679" t="str">
            <v>XXX</v>
          </cell>
          <cell r="C679" t="str">
            <v>XXX</v>
          </cell>
          <cell r="D679" t="str">
            <v>XXX</v>
          </cell>
          <cell r="E679" t="str">
            <v>XXX</v>
          </cell>
          <cell r="F679" t="str">
            <v>XXX</v>
          </cell>
          <cell r="G679" t="str">
            <v>XXX</v>
          </cell>
          <cell r="H679" t="str">
            <v>XXX</v>
          </cell>
          <cell r="I679">
            <v>0</v>
          </cell>
          <cell r="J679">
            <v>0</v>
          </cell>
          <cell r="K679" t="str">
            <v>XXX</v>
          </cell>
          <cell r="M679">
            <v>250000</v>
          </cell>
          <cell r="N679">
            <v>250000</v>
          </cell>
          <cell r="O679">
            <v>250000</v>
          </cell>
          <cell r="P679">
            <v>2500</v>
          </cell>
          <cell r="Q679">
            <v>10000</v>
          </cell>
          <cell r="R679">
            <v>0</v>
          </cell>
          <cell r="S679">
            <v>0</v>
          </cell>
          <cell r="T679">
            <v>2500</v>
          </cell>
          <cell r="U679">
            <v>10000</v>
          </cell>
          <cell r="V679" t="str">
            <v>SDN TELUK DALAM 6</v>
          </cell>
          <cell r="W679" t="str">
            <v>XXX</v>
          </cell>
          <cell r="X679" t="str">
            <v>XXX</v>
          </cell>
          <cell r="Y679" t="str">
            <v>XXX</v>
          </cell>
          <cell r="Z679" t="str">
            <v>TGH - 44</v>
          </cell>
          <cell r="AA679" t="str">
            <v>2352754657300013</v>
          </cell>
          <cell r="AC679">
            <v>11500</v>
          </cell>
          <cell r="AD679">
            <v>-9000</v>
          </cell>
        </row>
        <row r="680">
          <cell r="A680" t="str">
            <v>197907132022212013</v>
          </cell>
          <cell r="B680" t="str">
            <v>XXX</v>
          </cell>
          <cell r="C680" t="str">
            <v>XXX</v>
          </cell>
          <cell r="D680" t="str">
            <v>XXX</v>
          </cell>
          <cell r="E680" t="str">
            <v>XXX</v>
          </cell>
          <cell r="F680" t="str">
            <v>XXX</v>
          </cell>
          <cell r="G680" t="str">
            <v>XXX</v>
          </cell>
          <cell r="H680" t="str">
            <v>XXX</v>
          </cell>
          <cell r="I680">
            <v>0</v>
          </cell>
          <cell r="J680">
            <v>0</v>
          </cell>
          <cell r="K680" t="str">
            <v>XXX</v>
          </cell>
          <cell r="M680">
            <v>250000</v>
          </cell>
          <cell r="N680">
            <v>250000</v>
          </cell>
          <cell r="O680">
            <v>250000</v>
          </cell>
          <cell r="P680">
            <v>2500</v>
          </cell>
          <cell r="Q680">
            <v>10000</v>
          </cell>
          <cell r="R680">
            <v>0</v>
          </cell>
          <cell r="S680">
            <v>0</v>
          </cell>
          <cell r="T680">
            <v>2500</v>
          </cell>
          <cell r="U680">
            <v>10000</v>
          </cell>
          <cell r="V680" t="str">
            <v>SDN TELUK DALAM 6</v>
          </cell>
          <cell r="W680" t="str">
            <v>XXX</v>
          </cell>
          <cell r="X680" t="str">
            <v>XXX</v>
          </cell>
          <cell r="Y680" t="str">
            <v>XXX</v>
          </cell>
          <cell r="Z680" t="str">
            <v>TGH - 44</v>
          </cell>
          <cell r="AA680" t="str">
            <v>2045757659300103</v>
          </cell>
          <cell r="AC680">
            <v>11500</v>
          </cell>
          <cell r="AD680">
            <v>-9000</v>
          </cell>
        </row>
        <row r="681">
          <cell r="A681" t="str">
            <v>198003152022212009</v>
          </cell>
          <cell r="B681" t="str">
            <v>XXX</v>
          </cell>
          <cell r="C681" t="str">
            <v>XXX</v>
          </cell>
          <cell r="D681" t="str">
            <v>XXX</v>
          </cell>
          <cell r="E681" t="str">
            <v>XXX</v>
          </cell>
          <cell r="F681" t="str">
            <v>XXX</v>
          </cell>
          <cell r="G681" t="str">
            <v>XXX</v>
          </cell>
          <cell r="H681" t="str">
            <v>XXX</v>
          </cell>
          <cell r="I681">
            <v>0</v>
          </cell>
          <cell r="J681">
            <v>0</v>
          </cell>
          <cell r="K681" t="str">
            <v>XXX</v>
          </cell>
          <cell r="M681">
            <v>250000</v>
          </cell>
          <cell r="N681">
            <v>250000</v>
          </cell>
          <cell r="O681">
            <v>250000</v>
          </cell>
          <cell r="P681">
            <v>2500</v>
          </cell>
          <cell r="Q681">
            <v>10000</v>
          </cell>
          <cell r="R681">
            <v>0</v>
          </cell>
          <cell r="S681">
            <v>0</v>
          </cell>
          <cell r="T681">
            <v>2500</v>
          </cell>
          <cell r="U681">
            <v>10000</v>
          </cell>
          <cell r="V681" t="str">
            <v>SDN TELUK DALAM 6</v>
          </cell>
          <cell r="W681" t="str">
            <v>XXX</v>
          </cell>
          <cell r="X681" t="str">
            <v>XXX</v>
          </cell>
          <cell r="Y681" t="str">
            <v>XXX</v>
          </cell>
          <cell r="Z681" t="str">
            <v>TGH - 44</v>
          </cell>
          <cell r="AA681" t="str">
            <v>0647758660300072</v>
          </cell>
          <cell r="AC681">
            <v>11500</v>
          </cell>
          <cell r="AD681">
            <v>-9000</v>
          </cell>
        </row>
        <row r="682">
          <cell r="A682" t="str">
            <v>197302262022212001</v>
          </cell>
          <cell r="B682" t="str">
            <v>XXX</v>
          </cell>
          <cell r="C682" t="str">
            <v>XXX</v>
          </cell>
          <cell r="D682" t="str">
            <v>XXX</v>
          </cell>
          <cell r="E682" t="str">
            <v>XXX</v>
          </cell>
          <cell r="F682" t="str">
            <v>XXX</v>
          </cell>
          <cell r="G682" t="str">
            <v>XXX</v>
          </cell>
          <cell r="H682" t="str">
            <v>XXX</v>
          </cell>
          <cell r="I682">
            <v>0</v>
          </cell>
          <cell r="J682">
            <v>0</v>
          </cell>
          <cell r="K682" t="str">
            <v>XXX</v>
          </cell>
          <cell r="L682">
            <v>2966500</v>
          </cell>
          <cell r="N682">
            <v>2966500</v>
          </cell>
          <cell r="O682">
            <v>2966500</v>
          </cell>
          <cell r="P682">
            <v>29665</v>
          </cell>
          <cell r="Q682">
            <v>118660</v>
          </cell>
          <cell r="R682">
            <v>0</v>
          </cell>
          <cell r="S682">
            <v>0</v>
          </cell>
          <cell r="T682">
            <v>29665</v>
          </cell>
          <cell r="U682">
            <v>118660</v>
          </cell>
          <cell r="V682" t="str">
            <v>SDN TELUK DALAM 7</v>
          </cell>
          <cell r="W682" t="str">
            <v>XXX</v>
          </cell>
          <cell r="X682" t="str">
            <v>XXX</v>
          </cell>
          <cell r="Y682" t="str">
            <v>XXX</v>
          </cell>
          <cell r="Z682" t="str">
            <v>TGH - 45</v>
          </cell>
          <cell r="AA682" t="str">
            <v>3558751652300022</v>
          </cell>
          <cell r="AC682">
            <v>33665</v>
          </cell>
          <cell r="AD682">
            <v>-4000</v>
          </cell>
        </row>
        <row r="683">
          <cell r="A683" t="str">
            <v>197902092022212007</v>
          </cell>
          <cell r="B683" t="str">
            <v>XXX</v>
          </cell>
          <cell r="C683" t="str">
            <v>XXX</v>
          </cell>
          <cell r="D683" t="str">
            <v>XXX</v>
          </cell>
          <cell r="E683" t="str">
            <v>XXX</v>
          </cell>
          <cell r="F683" t="str">
            <v>XXX</v>
          </cell>
          <cell r="G683" t="str">
            <v>XXX</v>
          </cell>
          <cell r="H683" t="str">
            <v>XXX</v>
          </cell>
          <cell r="I683">
            <v>0</v>
          </cell>
          <cell r="J683">
            <v>0</v>
          </cell>
          <cell r="K683" t="str">
            <v>XXX</v>
          </cell>
          <cell r="M683">
            <v>250000</v>
          </cell>
          <cell r="N683">
            <v>250000</v>
          </cell>
          <cell r="O683">
            <v>250000</v>
          </cell>
          <cell r="P683">
            <v>2500</v>
          </cell>
          <cell r="Q683">
            <v>10000</v>
          </cell>
          <cell r="R683">
            <v>0</v>
          </cell>
          <cell r="S683">
            <v>0</v>
          </cell>
          <cell r="T683">
            <v>2500</v>
          </cell>
          <cell r="U683">
            <v>10000</v>
          </cell>
          <cell r="V683" t="str">
            <v>SDN TELUK DALAM 7</v>
          </cell>
          <cell r="W683" t="str">
            <v>XXX</v>
          </cell>
          <cell r="X683" t="str">
            <v>XXX</v>
          </cell>
          <cell r="Y683" t="str">
            <v>XXX</v>
          </cell>
          <cell r="Z683" t="str">
            <v>TGH - 45</v>
          </cell>
          <cell r="AA683" t="str">
            <v>2541757659300012</v>
          </cell>
          <cell r="AC683">
            <v>11500</v>
          </cell>
          <cell r="AD683">
            <v>-9000</v>
          </cell>
        </row>
        <row r="684">
          <cell r="A684" t="str">
            <v>198003272022212003</v>
          </cell>
          <cell r="B684" t="str">
            <v>XXX</v>
          </cell>
          <cell r="C684" t="str">
            <v>XXX</v>
          </cell>
          <cell r="D684" t="str">
            <v>XXX</v>
          </cell>
          <cell r="E684" t="str">
            <v>XXX</v>
          </cell>
          <cell r="F684" t="str">
            <v>XXX</v>
          </cell>
          <cell r="G684" t="str">
            <v>XXX</v>
          </cell>
          <cell r="H684" t="str">
            <v>XXX</v>
          </cell>
          <cell r="I684">
            <v>0</v>
          </cell>
          <cell r="J684">
            <v>0</v>
          </cell>
          <cell r="K684" t="str">
            <v>XXX</v>
          </cell>
          <cell r="M684">
            <v>250000</v>
          </cell>
          <cell r="N684">
            <v>250000</v>
          </cell>
          <cell r="O684">
            <v>250000</v>
          </cell>
          <cell r="P684">
            <v>2500</v>
          </cell>
          <cell r="Q684">
            <v>10000</v>
          </cell>
          <cell r="R684">
            <v>0</v>
          </cell>
          <cell r="S684">
            <v>0</v>
          </cell>
          <cell r="T684">
            <v>2500</v>
          </cell>
          <cell r="U684">
            <v>10000</v>
          </cell>
          <cell r="V684" t="str">
            <v>SDN TELUK DALAM 7</v>
          </cell>
          <cell r="W684" t="str">
            <v>XXX</v>
          </cell>
          <cell r="X684" t="str">
            <v>XXX</v>
          </cell>
          <cell r="Y684" t="str">
            <v>XXX</v>
          </cell>
          <cell r="Z684" t="str">
            <v>TGH - 45</v>
          </cell>
          <cell r="AA684" t="str">
            <v>7659758660210062</v>
          </cell>
          <cell r="AC684">
            <v>11500</v>
          </cell>
          <cell r="AD684">
            <v>-9000</v>
          </cell>
        </row>
        <row r="685">
          <cell r="A685" t="str">
            <v>198501032022212010</v>
          </cell>
          <cell r="B685" t="str">
            <v>XXX</v>
          </cell>
          <cell r="C685" t="str">
            <v>XXX</v>
          </cell>
          <cell r="D685" t="str">
            <v>XXX</v>
          </cell>
          <cell r="E685" t="str">
            <v>XXX</v>
          </cell>
          <cell r="F685" t="str">
            <v>XXX</v>
          </cell>
          <cell r="G685" t="str">
            <v>XXX</v>
          </cell>
          <cell r="H685" t="str">
            <v>XXX</v>
          </cell>
          <cell r="I685">
            <v>0</v>
          </cell>
          <cell r="J685">
            <v>0</v>
          </cell>
          <cell r="K685" t="str">
            <v>XXX</v>
          </cell>
          <cell r="L685">
            <v>2966500</v>
          </cell>
          <cell r="N685">
            <v>2966500</v>
          </cell>
          <cell r="O685">
            <v>2966500</v>
          </cell>
          <cell r="P685">
            <v>29665</v>
          </cell>
          <cell r="Q685">
            <v>118660</v>
          </cell>
          <cell r="R685">
            <v>0</v>
          </cell>
          <cell r="S685">
            <v>0</v>
          </cell>
          <cell r="T685">
            <v>29665</v>
          </cell>
          <cell r="U685">
            <v>118660</v>
          </cell>
          <cell r="V685" t="str">
            <v>SDN TELUK DALAM 7</v>
          </cell>
          <cell r="W685" t="str">
            <v>XXX</v>
          </cell>
          <cell r="X685" t="str">
            <v>XXX</v>
          </cell>
          <cell r="Y685" t="str">
            <v>XXX</v>
          </cell>
          <cell r="Z685" t="str">
            <v>TGH - 45</v>
          </cell>
          <cell r="AA685" t="str">
            <v>4435763664300072</v>
          </cell>
          <cell r="AC685">
            <v>33665</v>
          </cell>
          <cell r="AD685">
            <v>-4000</v>
          </cell>
        </row>
        <row r="686">
          <cell r="A686" t="str">
            <v>199606122022212005</v>
          </cell>
          <cell r="B686" t="str">
            <v>XXX</v>
          </cell>
          <cell r="C686" t="str">
            <v>XXX</v>
          </cell>
          <cell r="D686" t="str">
            <v>XXX</v>
          </cell>
          <cell r="E686" t="str">
            <v>XXX</v>
          </cell>
          <cell r="F686" t="str">
            <v>XXX</v>
          </cell>
          <cell r="G686" t="str">
            <v>XXX</v>
          </cell>
          <cell r="H686" t="str">
            <v>XXX</v>
          </cell>
          <cell r="I686">
            <v>0</v>
          </cell>
          <cell r="J686">
            <v>0</v>
          </cell>
          <cell r="K686" t="str">
            <v>XXX</v>
          </cell>
          <cell r="L686">
            <v>2966500</v>
          </cell>
          <cell r="N686">
            <v>2966500</v>
          </cell>
          <cell r="O686">
            <v>2966500</v>
          </cell>
          <cell r="P686">
            <v>29665</v>
          </cell>
          <cell r="Q686">
            <v>118660</v>
          </cell>
          <cell r="R686">
            <v>0</v>
          </cell>
          <cell r="S686">
            <v>0</v>
          </cell>
          <cell r="T686">
            <v>29665</v>
          </cell>
          <cell r="U686">
            <v>118660</v>
          </cell>
          <cell r="V686" t="str">
            <v>SDN TELUK DALAM 7</v>
          </cell>
          <cell r="W686" t="str">
            <v>XXX</v>
          </cell>
          <cell r="X686" t="str">
            <v>XXX</v>
          </cell>
          <cell r="Y686" t="str">
            <v>XXX</v>
          </cell>
          <cell r="Z686" t="str">
            <v>TGH - 45</v>
          </cell>
          <cell r="AA686" t="str">
            <v>7944774675230072</v>
          </cell>
          <cell r="AC686">
            <v>33665</v>
          </cell>
          <cell r="AD686">
            <v>-4000</v>
          </cell>
        </row>
        <row r="687">
          <cell r="A687" t="str">
            <v>198305302022212009</v>
          </cell>
          <cell r="B687" t="str">
            <v>XXX</v>
          </cell>
          <cell r="C687" t="str">
            <v>XXX</v>
          </cell>
          <cell r="D687" t="str">
            <v>XXX</v>
          </cell>
          <cell r="E687" t="str">
            <v>XXX</v>
          </cell>
          <cell r="F687" t="str">
            <v>XXX</v>
          </cell>
          <cell r="G687" t="str">
            <v>XXX</v>
          </cell>
          <cell r="H687" t="str">
            <v>XXX</v>
          </cell>
          <cell r="I687">
            <v>0</v>
          </cell>
          <cell r="J687">
            <v>0</v>
          </cell>
          <cell r="K687" t="str">
            <v>XXX</v>
          </cell>
          <cell r="M687">
            <v>250000</v>
          </cell>
          <cell r="N687">
            <v>250000</v>
          </cell>
          <cell r="O687">
            <v>250000</v>
          </cell>
          <cell r="P687">
            <v>2500</v>
          </cell>
          <cell r="Q687">
            <v>10000</v>
          </cell>
          <cell r="R687">
            <v>0</v>
          </cell>
          <cell r="S687">
            <v>0</v>
          </cell>
          <cell r="T687">
            <v>2500</v>
          </cell>
          <cell r="U687">
            <v>10000</v>
          </cell>
          <cell r="V687" t="str">
            <v>SDN TELUK DALAM 9</v>
          </cell>
          <cell r="W687" t="str">
            <v>XXX</v>
          </cell>
          <cell r="X687" t="str">
            <v>XXX</v>
          </cell>
          <cell r="Y687" t="str">
            <v>XXX</v>
          </cell>
          <cell r="Z687" t="str">
            <v>TGH - 47</v>
          </cell>
          <cell r="AA687" t="str">
            <v>3862761662230172</v>
          </cell>
          <cell r="AC687">
            <v>11500</v>
          </cell>
          <cell r="AD687">
            <v>-9000</v>
          </cell>
        </row>
        <row r="688">
          <cell r="A688" t="str">
            <v>198310182022212004</v>
          </cell>
          <cell r="B688" t="str">
            <v>XXX</v>
          </cell>
          <cell r="C688" t="str">
            <v>XXX</v>
          </cell>
          <cell r="D688" t="str">
            <v>XXX</v>
          </cell>
          <cell r="E688" t="str">
            <v>XXX</v>
          </cell>
          <cell r="F688" t="str">
            <v>XXX</v>
          </cell>
          <cell r="G688" t="str">
            <v>XXX</v>
          </cell>
          <cell r="H688" t="str">
            <v>XXX</v>
          </cell>
          <cell r="I688">
            <v>0</v>
          </cell>
          <cell r="J688">
            <v>0</v>
          </cell>
          <cell r="K688" t="str">
            <v>XXX</v>
          </cell>
          <cell r="M688">
            <v>250000</v>
          </cell>
          <cell r="N688">
            <v>250000</v>
          </cell>
          <cell r="O688">
            <v>250000</v>
          </cell>
          <cell r="P688">
            <v>2500</v>
          </cell>
          <cell r="Q688">
            <v>10000</v>
          </cell>
          <cell r="R688">
            <v>0</v>
          </cell>
          <cell r="S688">
            <v>0</v>
          </cell>
          <cell r="T688">
            <v>2500</v>
          </cell>
          <cell r="U688">
            <v>10000</v>
          </cell>
          <cell r="V688" t="str">
            <v>SDN TELUK DALAM 9</v>
          </cell>
          <cell r="W688" t="str">
            <v>XXX</v>
          </cell>
          <cell r="X688" t="str">
            <v>XXX</v>
          </cell>
          <cell r="Y688" t="str">
            <v>XXX</v>
          </cell>
          <cell r="Z688" t="str">
            <v>TGH - 47</v>
          </cell>
          <cell r="AA688" t="str">
            <v>4350761663300023</v>
          </cell>
          <cell r="AC688">
            <v>11500</v>
          </cell>
          <cell r="AD688">
            <v>-9000</v>
          </cell>
        </row>
        <row r="689">
          <cell r="A689" t="str">
            <v>198202202022212011</v>
          </cell>
          <cell r="B689" t="str">
            <v>XXX</v>
          </cell>
          <cell r="C689" t="str">
            <v>XXX</v>
          </cell>
          <cell r="D689" t="str">
            <v>XXX</v>
          </cell>
          <cell r="E689" t="str">
            <v>XXX</v>
          </cell>
          <cell r="F689" t="str">
            <v>XXX</v>
          </cell>
          <cell r="G689" t="str">
            <v>XXX</v>
          </cell>
          <cell r="H689" t="str">
            <v>XXX</v>
          </cell>
          <cell r="I689">
            <v>0</v>
          </cell>
          <cell r="J689">
            <v>0</v>
          </cell>
          <cell r="K689" t="str">
            <v>XXX</v>
          </cell>
          <cell r="M689">
            <v>250000</v>
          </cell>
          <cell r="N689">
            <v>250000</v>
          </cell>
          <cell r="O689">
            <v>250000</v>
          </cell>
          <cell r="P689">
            <v>2500</v>
          </cell>
          <cell r="Q689">
            <v>10000</v>
          </cell>
          <cell r="R689">
            <v>0</v>
          </cell>
          <cell r="S689">
            <v>0</v>
          </cell>
          <cell r="T689">
            <v>2500</v>
          </cell>
          <cell r="U689">
            <v>10000</v>
          </cell>
          <cell r="V689" t="str">
            <v>SDN TELUK DALAM 10</v>
          </cell>
          <cell r="W689" t="str">
            <v>XXX</v>
          </cell>
          <cell r="X689" t="str">
            <v>XXX</v>
          </cell>
          <cell r="Y689" t="str">
            <v>XXX</v>
          </cell>
          <cell r="Z689" t="str">
            <v>TGH - 48</v>
          </cell>
          <cell r="AA689" t="str">
            <v>8552760660300012</v>
          </cell>
          <cell r="AC689">
            <v>11500</v>
          </cell>
          <cell r="AD689">
            <v>-9000</v>
          </cell>
        </row>
        <row r="690">
          <cell r="A690" t="str">
            <v>198502092022212012</v>
          </cell>
          <cell r="B690" t="str">
            <v>XXX</v>
          </cell>
          <cell r="C690" t="str">
            <v>XXX</v>
          </cell>
          <cell r="D690" t="str">
            <v>XXX</v>
          </cell>
          <cell r="E690" t="str">
            <v>XXX</v>
          </cell>
          <cell r="F690" t="str">
            <v>XXX</v>
          </cell>
          <cell r="G690" t="str">
            <v>XXX</v>
          </cell>
          <cell r="H690" t="str">
            <v>XXX</v>
          </cell>
          <cell r="I690">
            <v>0</v>
          </cell>
          <cell r="J690">
            <v>0</v>
          </cell>
          <cell r="K690" t="str">
            <v>XXX</v>
          </cell>
          <cell r="M690">
            <v>250000</v>
          </cell>
          <cell r="N690">
            <v>250000</v>
          </cell>
          <cell r="O690">
            <v>250000</v>
          </cell>
          <cell r="P690">
            <v>2500</v>
          </cell>
          <cell r="Q690">
            <v>10000</v>
          </cell>
          <cell r="R690">
            <v>0</v>
          </cell>
          <cell r="S690">
            <v>0</v>
          </cell>
          <cell r="T690">
            <v>2500</v>
          </cell>
          <cell r="U690">
            <v>10000</v>
          </cell>
          <cell r="V690" t="str">
            <v>SDN TELUK DALAM 10</v>
          </cell>
          <cell r="W690" t="str">
            <v>XXX</v>
          </cell>
          <cell r="X690" t="str">
            <v>XXX</v>
          </cell>
          <cell r="Y690" t="str">
            <v>XXX</v>
          </cell>
          <cell r="Z690" t="str">
            <v>TGH - 48</v>
          </cell>
          <cell r="AA690" t="str">
            <v>8541763664130162</v>
          </cell>
          <cell r="AC690">
            <v>11500</v>
          </cell>
          <cell r="AD690">
            <v>-9000</v>
          </cell>
        </row>
        <row r="691">
          <cell r="A691" t="str">
            <v>199508182022212005</v>
          </cell>
          <cell r="B691" t="str">
            <v>XXX</v>
          </cell>
          <cell r="C691" t="str">
            <v>XXX</v>
          </cell>
          <cell r="D691" t="str">
            <v>XXX</v>
          </cell>
          <cell r="E691" t="str">
            <v>XXX</v>
          </cell>
          <cell r="F691" t="str">
            <v>XXX</v>
          </cell>
          <cell r="G691" t="str">
            <v>XXX</v>
          </cell>
          <cell r="H691" t="str">
            <v>XXX</v>
          </cell>
          <cell r="I691">
            <v>0</v>
          </cell>
          <cell r="J691">
            <v>0</v>
          </cell>
          <cell r="K691" t="str">
            <v>XXX</v>
          </cell>
          <cell r="M691">
            <v>250000</v>
          </cell>
          <cell r="N691">
            <v>250000</v>
          </cell>
          <cell r="O691">
            <v>250000</v>
          </cell>
          <cell r="P691">
            <v>2500</v>
          </cell>
          <cell r="Q691">
            <v>10000</v>
          </cell>
          <cell r="R691">
            <v>0</v>
          </cell>
          <cell r="S691">
            <v>0</v>
          </cell>
          <cell r="T691">
            <v>2500</v>
          </cell>
          <cell r="U691">
            <v>10000</v>
          </cell>
          <cell r="V691" t="str">
            <v>SDN TELUK DALAM 10</v>
          </cell>
          <cell r="W691" t="str">
            <v>XXX</v>
          </cell>
          <cell r="X691" t="str">
            <v>XXX</v>
          </cell>
          <cell r="Y691" t="str">
            <v>XXX</v>
          </cell>
          <cell r="Z691" t="str">
            <v>TGH - 48</v>
          </cell>
          <cell r="AA691" t="str">
            <v>2150773674230143</v>
          </cell>
          <cell r="AC691">
            <v>11500</v>
          </cell>
          <cell r="AD691">
            <v>-9000</v>
          </cell>
        </row>
        <row r="692">
          <cell r="A692" t="str">
            <v>199807182022212002</v>
          </cell>
          <cell r="B692" t="str">
            <v>XXX</v>
          </cell>
          <cell r="C692" t="str">
            <v>XXX</v>
          </cell>
          <cell r="D692" t="str">
            <v>XXX</v>
          </cell>
          <cell r="E692" t="str">
            <v>XXX</v>
          </cell>
          <cell r="F692" t="str">
            <v>XXX</v>
          </cell>
          <cell r="G692" t="str">
            <v>XXX</v>
          </cell>
          <cell r="H692" t="str">
            <v>XXX</v>
          </cell>
          <cell r="I692">
            <v>0</v>
          </cell>
          <cell r="J692">
            <v>0</v>
          </cell>
          <cell r="K692" t="str">
            <v>XXX</v>
          </cell>
          <cell r="M692">
            <v>250000</v>
          </cell>
          <cell r="N692">
            <v>250000</v>
          </cell>
          <cell r="O692">
            <v>250000</v>
          </cell>
          <cell r="P692">
            <v>2500</v>
          </cell>
          <cell r="Q692">
            <v>10000</v>
          </cell>
          <cell r="R692">
            <v>0</v>
          </cell>
          <cell r="S692">
            <v>0</v>
          </cell>
          <cell r="T692">
            <v>2500</v>
          </cell>
          <cell r="U692">
            <v>10000</v>
          </cell>
          <cell r="V692" t="str">
            <v>SDN TELUK DALAM 10</v>
          </cell>
          <cell r="W692" t="str">
            <v>XXX</v>
          </cell>
          <cell r="X692" t="str">
            <v>XXX</v>
          </cell>
          <cell r="Y692" t="str">
            <v>XXX</v>
          </cell>
          <cell r="Z692" t="str">
            <v>TGH - 48</v>
          </cell>
          <cell r="AA692" t="str">
            <v>6050776677230013</v>
          </cell>
          <cell r="AC692">
            <v>11500</v>
          </cell>
          <cell r="AD692">
            <v>-9000</v>
          </cell>
        </row>
        <row r="693">
          <cell r="A693" t="str">
            <v>199912092022211001</v>
          </cell>
          <cell r="B693" t="str">
            <v>XXX</v>
          </cell>
          <cell r="C693" t="str">
            <v>XXX</v>
          </cell>
          <cell r="D693" t="str">
            <v>XXX</v>
          </cell>
          <cell r="E693" t="str">
            <v>XXX</v>
          </cell>
          <cell r="F693" t="str">
            <v>XXX</v>
          </cell>
          <cell r="G693" t="str">
            <v>XXX</v>
          </cell>
          <cell r="H693" t="str">
            <v>XXX</v>
          </cell>
          <cell r="I693">
            <v>0</v>
          </cell>
          <cell r="J693">
            <v>0</v>
          </cell>
          <cell r="K693" t="str">
            <v>XXX</v>
          </cell>
          <cell r="M693">
            <v>250000</v>
          </cell>
          <cell r="N693">
            <v>250000</v>
          </cell>
          <cell r="O693">
            <v>250000</v>
          </cell>
          <cell r="P693">
            <v>2500</v>
          </cell>
          <cell r="Q693">
            <v>10000</v>
          </cell>
          <cell r="R693">
            <v>0</v>
          </cell>
          <cell r="S693">
            <v>0</v>
          </cell>
          <cell r="T693">
            <v>2500</v>
          </cell>
          <cell r="U693">
            <v>10000</v>
          </cell>
          <cell r="V693" t="str">
            <v>SDN TELUK DALAM 10</v>
          </cell>
          <cell r="W693" t="str">
            <v>XXX</v>
          </cell>
          <cell r="X693" t="str">
            <v>XXX</v>
          </cell>
          <cell r="Y693" t="str">
            <v>XXX</v>
          </cell>
          <cell r="Z693" t="str">
            <v>TGH - 48</v>
          </cell>
          <cell r="AA693" t="str">
            <v>7541777678130003</v>
          </cell>
          <cell r="AC693">
            <v>11500</v>
          </cell>
          <cell r="AD693">
            <v>-9000</v>
          </cell>
        </row>
        <row r="694">
          <cell r="A694" t="str">
            <v>198406092022211011</v>
          </cell>
          <cell r="B694" t="str">
            <v>XXX</v>
          </cell>
          <cell r="C694" t="str">
            <v>XXX</v>
          </cell>
          <cell r="D694" t="str">
            <v>XXX</v>
          </cell>
          <cell r="E694" t="str">
            <v>XXX</v>
          </cell>
          <cell r="F694" t="str">
            <v>XXX</v>
          </cell>
          <cell r="G694" t="str">
            <v>XXX</v>
          </cell>
          <cell r="H694" t="str">
            <v>XXX</v>
          </cell>
          <cell r="I694">
            <v>0</v>
          </cell>
          <cell r="J694">
            <v>0</v>
          </cell>
          <cell r="K694" t="str">
            <v>XXX</v>
          </cell>
          <cell r="M694">
            <v>250000</v>
          </cell>
          <cell r="N694">
            <v>250000</v>
          </cell>
          <cell r="O694">
            <v>250000</v>
          </cell>
          <cell r="P694">
            <v>2500</v>
          </cell>
          <cell r="Q694">
            <v>10000</v>
          </cell>
          <cell r="R694">
            <v>0</v>
          </cell>
          <cell r="S694">
            <v>0</v>
          </cell>
          <cell r="T694">
            <v>2500</v>
          </cell>
          <cell r="U694">
            <v>10000</v>
          </cell>
          <cell r="V694" t="str">
            <v>SDN TELUK DALAM 11</v>
          </cell>
          <cell r="W694" t="str">
            <v>XXX</v>
          </cell>
          <cell r="X694" t="str">
            <v>XXX</v>
          </cell>
          <cell r="Y694" t="str">
            <v>XXX</v>
          </cell>
          <cell r="Z694" t="str">
            <v>TGH - 49</v>
          </cell>
          <cell r="AA694" t="str">
            <v>3941762665130152</v>
          </cell>
          <cell r="AC694">
            <v>11500</v>
          </cell>
          <cell r="AD694">
            <v>-9000</v>
          </cell>
        </row>
        <row r="695">
          <cell r="A695" t="str">
            <v>198409152022212019</v>
          </cell>
          <cell r="B695" t="str">
            <v>XXX</v>
          </cell>
          <cell r="C695" t="str">
            <v>XXX</v>
          </cell>
          <cell r="D695" t="str">
            <v>XXX</v>
          </cell>
          <cell r="E695" t="str">
            <v>XXX</v>
          </cell>
          <cell r="F695" t="str">
            <v>XXX</v>
          </cell>
          <cell r="G695" t="str">
            <v>XXX</v>
          </cell>
          <cell r="H695" t="str">
            <v>XXX</v>
          </cell>
          <cell r="I695">
            <v>0</v>
          </cell>
          <cell r="J695">
            <v>0</v>
          </cell>
          <cell r="K695" t="str">
            <v>XXX</v>
          </cell>
          <cell r="M695">
            <v>250000</v>
          </cell>
          <cell r="N695">
            <v>250000</v>
          </cell>
          <cell r="O695">
            <v>250000</v>
          </cell>
          <cell r="P695">
            <v>2500</v>
          </cell>
          <cell r="Q695">
            <v>10000</v>
          </cell>
          <cell r="R695">
            <v>0</v>
          </cell>
          <cell r="S695">
            <v>0</v>
          </cell>
          <cell r="T695">
            <v>2500</v>
          </cell>
          <cell r="U695">
            <v>10000</v>
          </cell>
          <cell r="V695" t="str">
            <v>SDN TELUK DALAM 12</v>
          </cell>
          <cell r="W695" t="str">
            <v>XXX</v>
          </cell>
          <cell r="X695" t="str">
            <v>XXX</v>
          </cell>
          <cell r="Y695" t="str">
            <v>XXX</v>
          </cell>
          <cell r="Z695" t="str">
            <v>TGH - 50</v>
          </cell>
          <cell r="AA695" t="str">
            <v>3247762664300003</v>
          </cell>
          <cell r="AC695">
            <v>11500</v>
          </cell>
          <cell r="AD695">
            <v>-9000</v>
          </cell>
        </row>
        <row r="696">
          <cell r="A696" t="str">
            <v>198612012022212006</v>
          </cell>
          <cell r="B696" t="str">
            <v>XXX</v>
          </cell>
          <cell r="C696" t="str">
            <v>XXX</v>
          </cell>
          <cell r="D696" t="str">
            <v>XXX</v>
          </cell>
          <cell r="E696" t="str">
            <v>XXX</v>
          </cell>
          <cell r="F696" t="str">
            <v>XXX</v>
          </cell>
          <cell r="G696" t="str">
            <v>XXX</v>
          </cell>
          <cell r="H696" t="str">
            <v>XXX</v>
          </cell>
          <cell r="I696">
            <v>0</v>
          </cell>
          <cell r="J696">
            <v>0</v>
          </cell>
          <cell r="K696" t="str">
            <v>XXX</v>
          </cell>
          <cell r="M696">
            <v>250000</v>
          </cell>
          <cell r="N696">
            <v>250000</v>
          </cell>
          <cell r="O696">
            <v>250000</v>
          </cell>
          <cell r="P696">
            <v>2500</v>
          </cell>
          <cell r="Q696">
            <v>10000</v>
          </cell>
          <cell r="R696">
            <v>0</v>
          </cell>
          <cell r="S696">
            <v>0</v>
          </cell>
          <cell r="T696">
            <v>2500</v>
          </cell>
          <cell r="U696">
            <v>10000</v>
          </cell>
          <cell r="V696" t="str">
            <v>SDN TELUK DALAM 12</v>
          </cell>
          <cell r="W696" t="str">
            <v>XXX</v>
          </cell>
          <cell r="X696" t="str">
            <v>XXX</v>
          </cell>
          <cell r="Y696" t="str">
            <v>XXX</v>
          </cell>
          <cell r="Z696" t="str">
            <v>TGH - 50</v>
          </cell>
          <cell r="AA696" t="str">
            <v>4533764668130143</v>
          </cell>
          <cell r="AC696">
            <v>11500</v>
          </cell>
          <cell r="AD696">
            <v>-9000</v>
          </cell>
        </row>
        <row r="697">
          <cell r="A697" t="str">
            <v>199003012022212010</v>
          </cell>
          <cell r="B697" t="str">
            <v>XXX</v>
          </cell>
          <cell r="C697" t="str">
            <v>XXX</v>
          </cell>
          <cell r="D697" t="str">
            <v>XXX</v>
          </cell>
          <cell r="E697" t="str">
            <v>XXX</v>
          </cell>
          <cell r="F697" t="str">
            <v>XXX</v>
          </cell>
          <cell r="G697" t="str">
            <v>XXX</v>
          </cell>
          <cell r="H697" t="str">
            <v>XXX</v>
          </cell>
          <cell r="I697">
            <v>0</v>
          </cell>
          <cell r="J697">
            <v>0</v>
          </cell>
          <cell r="K697" t="str">
            <v>XXX</v>
          </cell>
          <cell r="M697">
            <v>250000</v>
          </cell>
          <cell r="N697">
            <v>250000</v>
          </cell>
          <cell r="O697">
            <v>250000</v>
          </cell>
          <cell r="P697">
            <v>2500</v>
          </cell>
          <cell r="Q697">
            <v>10000</v>
          </cell>
          <cell r="R697">
            <v>0</v>
          </cell>
          <cell r="S697">
            <v>0</v>
          </cell>
          <cell r="T697">
            <v>2500</v>
          </cell>
          <cell r="U697">
            <v>10000</v>
          </cell>
          <cell r="V697" t="str">
            <v>SDN TELUK DALAM 12</v>
          </cell>
          <cell r="W697" t="str">
            <v>XXX</v>
          </cell>
          <cell r="X697" t="str">
            <v>XXX</v>
          </cell>
          <cell r="Y697" t="str">
            <v>XXX</v>
          </cell>
          <cell r="Z697" t="str">
            <v>TGH - 50</v>
          </cell>
          <cell r="AA697" t="str">
            <v>8633768669130102</v>
          </cell>
          <cell r="AC697">
            <v>11500</v>
          </cell>
          <cell r="AD697">
            <v>-9000</v>
          </cell>
        </row>
        <row r="698">
          <cell r="A698" t="str">
            <v>199405272022212009</v>
          </cell>
          <cell r="B698" t="str">
            <v>XXX</v>
          </cell>
          <cell r="C698" t="str">
            <v>XXX</v>
          </cell>
          <cell r="D698" t="str">
            <v>XXX</v>
          </cell>
          <cell r="E698" t="str">
            <v>XXX</v>
          </cell>
          <cell r="F698" t="str">
            <v>XXX</v>
          </cell>
          <cell r="G698" t="str">
            <v>XXX</v>
          </cell>
          <cell r="H698" t="str">
            <v>XXX</v>
          </cell>
          <cell r="I698">
            <v>0</v>
          </cell>
          <cell r="J698">
            <v>0</v>
          </cell>
          <cell r="K698" t="str">
            <v>XXX</v>
          </cell>
          <cell r="M698">
            <v>250000</v>
          </cell>
          <cell r="N698">
            <v>250000</v>
          </cell>
          <cell r="O698">
            <v>250000</v>
          </cell>
          <cell r="P698">
            <v>2500</v>
          </cell>
          <cell r="Q698">
            <v>10000</v>
          </cell>
          <cell r="R698">
            <v>0</v>
          </cell>
          <cell r="S698">
            <v>0</v>
          </cell>
          <cell r="T698">
            <v>2500</v>
          </cell>
          <cell r="U698">
            <v>10000</v>
          </cell>
          <cell r="V698" t="str">
            <v>SDN TELUK DALAM 12</v>
          </cell>
          <cell r="W698" t="str">
            <v>XXX</v>
          </cell>
          <cell r="X698" t="str">
            <v>XXX</v>
          </cell>
          <cell r="Y698" t="str">
            <v>XXX</v>
          </cell>
          <cell r="Z698" t="str">
            <v>TGH - 50</v>
          </cell>
          <cell r="AA698" t="str">
            <v>9859772673130012</v>
          </cell>
          <cell r="AC698">
            <v>11500</v>
          </cell>
          <cell r="AD698">
            <v>-9000</v>
          </cell>
        </row>
        <row r="700">
          <cell r="A700">
            <v>128</v>
          </cell>
          <cell r="B700" t="str">
            <v>JUMLAH ASN PPPK GURU SD B.TENGAH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94928000</v>
          </cell>
          <cell r="M700">
            <v>23750000</v>
          </cell>
          <cell r="N700">
            <v>118678000</v>
          </cell>
          <cell r="O700">
            <v>118678000</v>
          </cell>
          <cell r="P700">
            <v>1186780</v>
          </cell>
          <cell r="Q700">
            <v>4747120</v>
          </cell>
          <cell r="R700">
            <v>0</v>
          </cell>
          <cell r="S700">
            <v>0</v>
          </cell>
          <cell r="T700">
            <v>1186780</v>
          </cell>
          <cell r="U700">
            <v>4747120</v>
          </cell>
          <cell r="AC700">
            <v>2164095</v>
          </cell>
        </row>
        <row r="703">
          <cell r="A703" t="str">
            <v>FORMAT PERHITUNGAN PEMBAYARAN IURAN JAMINAN KESEHATAN ( GAJI &amp; TUNJANGAN )</v>
          </cell>
          <cell r="T703" t="str">
            <v>APR dbyr MEI</v>
          </cell>
          <cell r="AC703" t="str">
            <v>MAR dbyr APR</v>
          </cell>
        </row>
        <row r="704">
          <cell r="A704" t="str">
            <v>SKPD DINAS PENDIDIKAN  (ASN PPPK GURU SD BANJARMASIN UTARA)</v>
          </cell>
        </row>
        <row r="705">
          <cell r="A705" t="str">
            <v>BULAN : GAJI APRIL 2023  (TPP dibayar MEI 2023)</v>
          </cell>
        </row>
        <row r="707">
          <cell r="A707">
            <v>1</v>
          </cell>
          <cell r="B707">
            <v>2</v>
          </cell>
          <cell r="C707">
            <v>3</v>
          </cell>
          <cell r="D707">
            <v>4</v>
          </cell>
          <cell r="E707">
            <v>5</v>
          </cell>
          <cell r="F707">
            <v>6</v>
          </cell>
          <cell r="G707">
            <v>7</v>
          </cell>
          <cell r="H707">
            <v>8</v>
          </cell>
          <cell r="I707">
            <v>9</v>
          </cell>
          <cell r="J707">
            <v>10</v>
          </cell>
          <cell r="K707">
            <v>11</v>
          </cell>
          <cell r="L707">
            <v>12</v>
          </cell>
          <cell r="M707">
            <v>13</v>
          </cell>
          <cell r="N707">
            <v>14</v>
          </cell>
          <cell r="O707">
            <v>15</v>
          </cell>
          <cell r="P707">
            <v>16</v>
          </cell>
          <cell r="Q707">
            <v>17</v>
          </cell>
          <cell r="R707">
            <v>18</v>
          </cell>
          <cell r="S707">
            <v>19</v>
          </cell>
          <cell r="T707">
            <v>20</v>
          </cell>
          <cell r="U707">
            <v>21</v>
          </cell>
          <cell r="V707">
            <v>22</v>
          </cell>
          <cell r="W707">
            <v>23</v>
          </cell>
          <cell r="X707">
            <v>24</v>
          </cell>
          <cell r="Y707">
            <v>25</v>
          </cell>
          <cell r="Z707">
            <v>26</v>
          </cell>
          <cell r="AA707">
            <v>27</v>
          </cell>
          <cell r="AC707">
            <v>20</v>
          </cell>
        </row>
        <row r="708">
          <cell r="A708" t="str">
            <v>NIP</v>
          </cell>
          <cell r="B708" t="str">
            <v>NAMA</v>
          </cell>
          <cell r="C708" t="str">
            <v xml:space="preserve">JUMLAH </v>
          </cell>
          <cell r="E708" t="str">
            <v>GAJI GAPOK</v>
          </cell>
          <cell r="F708" t="str">
            <v>TJKLUARGA</v>
          </cell>
          <cell r="G708" t="str">
            <v>TJFUNGSIONAL</v>
          </cell>
          <cell r="H708" t="str">
            <v>TJUMUM</v>
          </cell>
          <cell r="I708" t="str">
            <v>Jumlah
Gaji</v>
          </cell>
          <cell r="J708" t="str">
            <v>TUNJANGAN LAINNYA</v>
          </cell>
          <cell r="N708" t="str">
            <v>Jumlah
Tunjangan</v>
          </cell>
          <cell r="O708" t="str">
            <v>Jumlah Penghasilan</v>
          </cell>
          <cell r="P708" t="str">
            <v>Total Iuran BPJS
( GJ + TJ )</v>
          </cell>
          <cell r="R708" t="str">
            <v>IWP Gaji (BPJS)</v>
          </cell>
          <cell r="T708" t="str">
            <v>IWP TPP (BPJS)</v>
          </cell>
          <cell r="V708" t="str">
            <v>SKPD</v>
          </cell>
          <cell r="W708" t="str">
            <v>NO KPE</v>
          </cell>
          <cell r="X708" t="str">
            <v>noktp</v>
          </cell>
          <cell r="Y708" t="str">
            <v>npwp</v>
          </cell>
          <cell r="Z708" t="str">
            <v>kode gaji</v>
          </cell>
          <cell r="AA708" t="str">
            <v>nuptk</v>
          </cell>
          <cell r="AC708" t="str">
            <v>IWP TPP (BPJS)</v>
          </cell>
          <cell r="AD708" t="str">
            <v>SELISIH</v>
          </cell>
        </row>
        <row r="709">
          <cell r="C709" t="str">
            <v>ISTERI / SUAMI</v>
          </cell>
          <cell r="D709" t="str">
            <v>ANAK</v>
          </cell>
          <cell r="J709" t="str">
            <v>TUKIN</v>
          </cell>
          <cell r="K709" t="str">
            <v>TPP</v>
          </cell>
          <cell r="L709" t="str">
            <v>SERTIFIKASI</v>
          </cell>
          <cell r="M709" t="str">
            <v>TAMSIL</v>
          </cell>
          <cell r="P709" t="str">
            <v>IWP1%</v>
          </cell>
          <cell r="Q709" t="str">
            <v>IWP4%</v>
          </cell>
          <cell r="R709" t="str">
            <v>1% ( sdh dibayar )</v>
          </cell>
          <cell r="S709" t="str">
            <v>IWP4%</v>
          </cell>
          <cell r="T709">
            <v>0.01</v>
          </cell>
          <cell r="U709">
            <v>0.04</v>
          </cell>
          <cell r="AC709">
            <v>0.01</v>
          </cell>
        </row>
        <row r="710">
          <cell r="A710" t="str">
            <v>199502152022212007</v>
          </cell>
          <cell r="B710" t="str">
            <v>XXX</v>
          </cell>
          <cell r="C710" t="str">
            <v>XXX</v>
          </cell>
          <cell r="D710" t="str">
            <v>XXX</v>
          </cell>
          <cell r="E710" t="str">
            <v>XXX</v>
          </cell>
          <cell r="F710" t="str">
            <v>XXX</v>
          </cell>
          <cell r="G710" t="str">
            <v>XXX</v>
          </cell>
          <cell r="H710" t="str">
            <v>XXX</v>
          </cell>
          <cell r="I710">
            <v>0</v>
          </cell>
          <cell r="J710">
            <v>0</v>
          </cell>
          <cell r="K710" t="str">
            <v>XXX</v>
          </cell>
          <cell r="M710">
            <v>250000</v>
          </cell>
          <cell r="N710">
            <v>250000</v>
          </cell>
          <cell r="O710">
            <v>250000</v>
          </cell>
          <cell r="P710">
            <v>2500</v>
          </cell>
          <cell r="Q710">
            <v>10000</v>
          </cell>
          <cell r="R710">
            <v>0</v>
          </cell>
          <cell r="S710">
            <v>0</v>
          </cell>
          <cell r="T710">
            <v>2500</v>
          </cell>
          <cell r="U710">
            <v>10000</v>
          </cell>
          <cell r="V710" t="str">
            <v>SDN ALALAK SELATAN 1</v>
          </cell>
          <cell r="W710" t="str">
            <v>XXX</v>
          </cell>
          <cell r="X710" t="str">
            <v>XXX</v>
          </cell>
          <cell r="Y710" t="str">
            <v>XXX</v>
          </cell>
          <cell r="Z710" t="str">
            <v>U - 01</v>
          </cell>
          <cell r="AA710" t="str">
            <v>9547773674130012</v>
          </cell>
          <cell r="AC710">
            <v>11500</v>
          </cell>
          <cell r="AD710">
            <v>-9000</v>
          </cell>
        </row>
        <row r="711">
          <cell r="A711" t="str">
            <v>197911082022212005</v>
          </cell>
          <cell r="B711" t="str">
            <v>XXX</v>
          </cell>
          <cell r="C711" t="str">
            <v>XXX</v>
          </cell>
          <cell r="D711" t="str">
            <v>XXX</v>
          </cell>
          <cell r="E711" t="str">
            <v>XXX</v>
          </cell>
          <cell r="F711" t="str">
            <v>XXX</v>
          </cell>
          <cell r="G711" t="str">
            <v>XXX</v>
          </cell>
          <cell r="H711" t="str">
            <v>XXX</v>
          </cell>
          <cell r="I711">
            <v>0</v>
          </cell>
          <cell r="J711">
            <v>0</v>
          </cell>
          <cell r="K711" t="str">
            <v>XXX</v>
          </cell>
          <cell r="M711">
            <v>250000</v>
          </cell>
          <cell r="N711">
            <v>250000</v>
          </cell>
          <cell r="O711">
            <v>250000</v>
          </cell>
          <cell r="P711">
            <v>2500</v>
          </cell>
          <cell r="Q711">
            <v>10000</v>
          </cell>
          <cell r="R711">
            <v>0</v>
          </cell>
          <cell r="S711">
            <v>0</v>
          </cell>
          <cell r="T711">
            <v>2500</v>
          </cell>
          <cell r="U711">
            <v>10000</v>
          </cell>
          <cell r="V711" t="str">
            <v>SDN ALALAK SELATAN 2</v>
          </cell>
          <cell r="W711" t="str">
            <v>XXX</v>
          </cell>
          <cell r="X711" t="str">
            <v>XXX</v>
          </cell>
          <cell r="Y711" t="str">
            <v>XXX</v>
          </cell>
          <cell r="Z711" t="str">
            <v>U - 02</v>
          </cell>
          <cell r="AA711" t="str">
            <v>3440757658300013</v>
          </cell>
          <cell r="AC711">
            <v>11500</v>
          </cell>
          <cell r="AD711">
            <v>-9000</v>
          </cell>
        </row>
        <row r="712">
          <cell r="A712" t="str">
            <v>197806202022212006</v>
          </cell>
          <cell r="B712" t="str">
            <v>XXX</v>
          </cell>
          <cell r="C712" t="str">
            <v>XXX</v>
          </cell>
          <cell r="D712" t="str">
            <v>XXX</v>
          </cell>
          <cell r="E712" t="str">
            <v>XXX</v>
          </cell>
          <cell r="F712" t="str">
            <v>XXX</v>
          </cell>
          <cell r="G712" t="str">
            <v>XXX</v>
          </cell>
          <cell r="H712" t="str">
            <v>XXX</v>
          </cell>
          <cell r="I712">
            <v>0</v>
          </cell>
          <cell r="J712">
            <v>0</v>
          </cell>
          <cell r="K712" t="str">
            <v>XXX</v>
          </cell>
          <cell r="M712">
            <v>250000</v>
          </cell>
          <cell r="N712">
            <v>250000</v>
          </cell>
          <cell r="O712">
            <v>250000</v>
          </cell>
          <cell r="P712">
            <v>2500</v>
          </cell>
          <cell r="Q712">
            <v>10000</v>
          </cell>
          <cell r="R712">
            <v>0</v>
          </cell>
          <cell r="S712">
            <v>0</v>
          </cell>
          <cell r="T712">
            <v>2500</v>
          </cell>
          <cell r="U712">
            <v>10000</v>
          </cell>
          <cell r="V712" t="str">
            <v>SDN ALALAK SELATAN 3</v>
          </cell>
          <cell r="W712" t="str">
            <v>XXX</v>
          </cell>
          <cell r="X712" t="str">
            <v>XXX</v>
          </cell>
          <cell r="Y712" t="str">
            <v>XXX</v>
          </cell>
          <cell r="Z712" t="str">
            <v>U - 03</v>
          </cell>
          <cell r="AA712" t="str">
            <v>5952756658300062</v>
          </cell>
          <cell r="AC712">
            <v>11500</v>
          </cell>
          <cell r="AD712">
            <v>-9000</v>
          </cell>
        </row>
        <row r="713">
          <cell r="A713" t="str">
            <v>199104102022212005</v>
          </cell>
          <cell r="B713" t="str">
            <v>XXX</v>
          </cell>
          <cell r="C713" t="str">
            <v>XXX</v>
          </cell>
          <cell r="D713" t="str">
            <v>XXX</v>
          </cell>
          <cell r="E713" t="str">
            <v>XXX</v>
          </cell>
          <cell r="F713" t="str">
            <v>XXX</v>
          </cell>
          <cell r="G713" t="str">
            <v>XXX</v>
          </cell>
          <cell r="H713" t="str">
            <v>XXX</v>
          </cell>
          <cell r="I713">
            <v>0</v>
          </cell>
          <cell r="J713">
            <v>0</v>
          </cell>
          <cell r="K713" t="str">
            <v>XXX</v>
          </cell>
          <cell r="M713">
            <v>250000</v>
          </cell>
          <cell r="N713">
            <v>250000</v>
          </cell>
          <cell r="O713">
            <v>250000</v>
          </cell>
          <cell r="P713">
            <v>2500</v>
          </cell>
          <cell r="Q713">
            <v>10000</v>
          </cell>
          <cell r="R713">
            <v>0</v>
          </cell>
          <cell r="S713">
            <v>0</v>
          </cell>
          <cell r="T713">
            <v>2500</v>
          </cell>
          <cell r="U713">
            <v>10000</v>
          </cell>
          <cell r="V713" t="str">
            <v>SDN ALALAK SELATAN 3</v>
          </cell>
          <cell r="W713" t="str">
            <v>XXX</v>
          </cell>
          <cell r="X713" t="str">
            <v>XXX</v>
          </cell>
          <cell r="Y713" t="str">
            <v>XXX</v>
          </cell>
          <cell r="Z713" t="str">
            <v>U - 03</v>
          </cell>
          <cell r="AA713" t="str">
            <v>4742769670130142</v>
          </cell>
          <cell r="AC713">
            <v>11500</v>
          </cell>
          <cell r="AD713">
            <v>-9000</v>
          </cell>
        </row>
        <row r="714">
          <cell r="A714" t="str">
            <v>199107132022212009</v>
          </cell>
          <cell r="B714" t="str">
            <v>XXX</v>
          </cell>
          <cell r="C714" t="str">
            <v>XXX</v>
          </cell>
          <cell r="D714" t="str">
            <v>XXX</v>
          </cell>
          <cell r="E714" t="str">
            <v>XXX</v>
          </cell>
          <cell r="F714" t="str">
            <v>XXX</v>
          </cell>
          <cell r="G714" t="str">
            <v>XXX</v>
          </cell>
          <cell r="H714" t="str">
            <v>XXX</v>
          </cell>
          <cell r="I714">
            <v>0</v>
          </cell>
          <cell r="J714">
            <v>0</v>
          </cell>
          <cell r="K714" t="str">
            <v>XXX</v>
          </cell>
          <cell r="M714">
            <v>250000</v>
          </cell>
          <cell r="N714">
            <v>250000</v>
          </cell>
          <cell r="O714">
            <v>250000</v>
          </cell>
          <cell r="P714">
            <v>2500</v>
          </cell>
          <cell r="Q714">
            <v>10000</v>
          </cell>
          <cell r="R714">
            <v>0</v>
          </cell>
          <cell r="S714">
            <v>0</v>
          </cell>
          <cell r="T714">
            <v>2500</v>
          </cell>
          <cell r="U714">
            <v>10000</v>
          </cell>
          <cell r="V714" t="str">
            <v>SDN ALALAK SELATAN 3</v>
          </cell>
          <cell r="W714" t="str">
            <v>XXX</v>
          </cell>
          <cell r="X714" t="str">
            <v>XXX</v>
          </cell>
          <cell r="Y714" t="str">
            <v>XXX</v>
          </cell>
          <cell r="Z714" t="str">
            <v>U - 03</v>
          </cell>
          <cell r="AA714" t="str">
            <v>1045769670130053</v>
          </cell>
          <cell r="AC714">
            <v>11500</v>
          </cell>
          <cell r="AD714">
            <v>-9000</v>
          </cell>
        </row>
        <row r="715">
          <cell r="A715" t="str">
            <v>198301282022212009</v>
          </cell>
          <cell r="B715" t="str">
            <v>XXX</v>
          </cell>
          <cell r="C715" t="str">
            <v>XXX</v>
          </cell>
          <cell r="D715" t="str">
            <v>XXX</v>
          </cell>
          <cell r="E715" t="str">
            <v>XXX</v>
          </cell>
          <cell r="F715" t="str">
            <v>XXX</v>
          </cell>
          <cell r="G715" t="str">
            <v>XXX</v>
          </cell>
          <cell r="H715" t="str">
            <v>XXX</v>
          </cell>
          <cell r="I715">
            <v>0</v>
          </cell>
          <cell r="J715">
            <v>0</v>
          </cell>
          <cell r="K715" t="str">
            <v>XXX</v>
          </cell>
          <cell r="M715">
            <v>250000</v>
          </cell>
          <cell r="N715">
            <v>250000</v>
          </cell>
          <cell r="O715">
            <v>250000</v>
          </cell>
          <cell r="P715">
            <v>2500</v>
          </cell>
          <cell r="Q715">
            <v>10000</v>
          </cell>
          <cell r="R715">
            <v>0</v>
          </cell>
          <cell r="S715">
            <v>0</v>
          </cell>
          <cell r="T715">
            <v>2500</v>
          </cell>
          <cell r="U715">
            <v>10000</v>
          </cell>
          <cell r="V715" t="str">
            <v>SDN ALALAK SELATAN 4</v>
          </cell>
          <cell r="W715" t="str">
            <v>XXX</v>
          </cell>
          <cell r="X715" t="str">
            <v>XXX</v>
          </cell>
          <cell r="Y715" t="str">
            <v>XXX</v>
          </cell>
          <cell r="Z715" t="str">
            <v>U - 04</v>
          </cell>
          <cell r="AA715" t="str">
            <v>9460761662300042</v>
          </cell>
          <cell r="AC715">
            <v>11500</v>
          </cell>
          <cell r="AD715">
            <v>-9000</v>
          </cell>
        </row>
        <row r="716">
          <cell r="A716" t="str">
            <v>199302012022212006</v>
          </cell>
          <cell r="B716" t="str">
            <v>XXX</v>
          </cell>
          <cell r="C716" t="str">
            <v>XXX</v>
          </cell>
          <cell r="D716" t="str">
            <v>XXX</v>
          </cell>
          <cell r="E716" t="str">
            <v>XXX</v>
          </cell>
          <cell r="F716" t="str">
            <v>XXX</v>
          </cell>
          <cell r="G716" t="str">
            <v>XXX</v>
          </cell>
          <cell r="H716" t="str">
            <v>XXX</v>
          </cell>
          <cell r="I716">
            <v>0</v>
          </cell>
          <cell r="J716">
            <v>0</v>
          </cell>
          <cell r="K716" t="str">
            <v>XXX</v>
          </cell>
          <cell r="L716">
            <v>2966500</v>
          </cell>
          <cell r="N716">
            <v>2966500</v>
          </cell>
          <cell r="O716">
            <v>2966500</v>
          </cell>
          <cell r="P716">
            <v>29665</v>
          </cell>
          <cell r="Q716">
            <v>118660</v>
          </cell>
          <cell r="R716">
            <v>0</v>
          </cell>
          <cell r="S716">
            <v>0</v>
          </cell>
          <cell r="T716">
            <v>29665</v>
          </cell>
          <cell r="U716">
            <v>118660</v>
          </cell>
          <cell r="V716" t="str">
            <v>SDN ALALAK TENGAH 1</v>
          </cell>
          <cell r="W716" t="str">
            <v>XXX</v>
          </cell>
          <cell r="X716" t="str">
            <v>XXX</v>
          </cell>
          <cell r="Y716" t="str">
            <v>XXX</v>
          </cell>
          <cell r="Z716" t="str">
            <v>U - 05</v>
          </cell>
          <cell r="AA716" t="str">
            <v>8533771672130042</v>
          </cell>
          <cell r="AC716">
            <v>33665</v>
          </cell>
          <cell r="AD716">
            <v>-4000</v>
          </cell>
        </row>
        <row r="717">
          <cell r="A717" t="str">
            <v>199606012022212005</v>
          </cell>
          <cell r="B717" t="str">
            <v>XXX</v>
          </cell>
          <cell r="C717" t="str">
            <v>XXX</v>
          </cell>
          <cell r="D717" t="str">
            <v>XXX</v>
          </cell>
          <cell r="E717" t="str">
            <v>XXX</v>
          </cell>
          <cell r="F717" t="str">
            <v>XXX</v>
          </cell>
          <cell r="G717" t="str">
            <v>XXX</v>
          </cell>
          <cell r="H717" t="str">
            <v>XXX</v>
          </cell>
          <cell r="I717">
            <v>0</v>
          </cell>
          <cell r="J717">
            <v>0</v>
          </cell>
          <cell r="K717" t="str">
            <v>XXX</v>
          </cell>
          <cell r="M717">
            <v>250000</v>
          </cell>
          <cell r="N717">
            <v>250000</v>
          </cell>
          <cell r="O717">
            <v>250000</v>
          </cell>
          <cell r="P717">
            <v>2500</v>
          </cell>
          <cell r="Q717">
            <v>10000</v>
          </cell>
          <cell r="R717">
            <v>0</v>
          </cell>
          <cell r="S717">
            <v>0</v>
          </cell>
          <cell r="T717">
            <v>2500</v>
          </cell>
          <cell r="U717">
            <v>10000</v>
          </cell>
          <cell r="V717" t="str">
            <v>SDN ALALAK TENGAH 1</v>
          </cell>
          <cell r="W717" t="str">
            <v>XXX</v>
          </cell>
          <cell r="X717" t="str">
            <v>XXX</v>
          </cell>
          <cell r="Y717" t="str">
            <v>XXX</v>
          </cell>
          <cell r="Z717" t="str">
            <v>U - 05</v>
          </cell>
          <cell r="AA717" t="str">
            <v>4933774675230102</v>
          </cell>
          <cell r="AC717">
            <v>11500</v>
          </cell>
          <cell r="AD717">
            <v>-9000</v>
          </cell>
        </row>
        <row r="718">
          <cell r="A718" t="str">
            <v>196903122022212002</v>
          </cell>
          <cell r="B718" t="str">
            <v>XXX</v>
          </cell>
          <cell r="C718" t="str">
            <v>XXX</v>
          </cell>
          <cell r="D718" t="str">
            <v>XXX</v>
          </cell>
          <cell r="E718" t="str">
            <v>XXX</v>
          </cell>
          <cell r="F718" t="str">
            <v>XXX</v>
          </cell>
          <cell r="G718" t="str">
            <v>XXX</v>
          </cell>
          <cell r="H718" t="str">
            <v>XXX</v>
          </cell>
          <cell r="I718">
            <v>0</v>
          </cell>
          <cell r="J718">
            <v>0</v>
          </cell>
          <cell r="K718" t="str">
            <v>XXX</v>
          </cell>
          <cell r="M718">
            <v>250000</v>
          </cell>
          <cell r="N718">
            <v>250000</v>
          </cell>
          <cell r="O718">
            <v>250000</v>
          </cell>
          <cell r="P718">
            <v>2500</v>
          </cell>
          <cell r="Q718">
            <v>10000</v>
          </cell>
          <cell r="R718">
            <v>0</v>
          </cell>
          <cell r="S718">
            <v>0</v>
          </cell>
          <cell r="T718">
            <v>2500</v>
          </cell>
          <cell r="U718">
            <v>10000</v>
          </cell>
          <cell r="V718" t="str">
            <v>SDN ALALAK TENGAH 3</v>
          </cell>
          <cell r="W718" t="str">
            <v>XXX</v>
          </cell>
          <cell r="X718" t="str">
            <v>XXX</v>
          </cell>
          <cell r="Y718" t="str">
            <v>XXX</v>
          </cell>
          <cell r="Z718" t="str">
            <v>U - 07</v>
          </cell>
          <cell r="AA718" t="str">
            <v>6644747651300002</v>
          </cell>
          <cell r="AC718">
            <v>11500</v>
          </cell>
          <cell r="AD718">
            <v>-9000</v>
          </cell>
        </row>
        <row r="719">
          <cell r="A719" t="str">
            <v>198408162022211006</v>
          </cell>
          <cell r="B719" t="str">
            <v>XXX</v>
          </cell>
          <cell r="C719" t="str">
            <v>XXX</v>
          </cell>
          <cell r="D719" t="str">
            <v>XXX</v>
          </cell>
          <cell r="E719" t="str">
            <v>XXX</v>
          </cell>
          <cell r="F719" t="str">
            <v>XXX</v>
          </cell>
          <cell r="G719" t="str">
            <v>XXX</v>
          </cell>
          <cell r="H719" t="str">
            <v>XXX</v>
          </cell>
          <cell r="I719">
            <v>0</v>
          </cell>
          <cell r="J719">
            <v>0</v>
          </cell>
          <cell r="K719" t="str">
            <v>XXX</v>
          </cell>
          <cell r="L719">
            <v>2966500</v>
          </cell>
          <cell r="N719">
            <v>2966500</v>
          </cell>
          <cell r="O719">
            <v>2966500</v>
          </cell>
          <cell r="P719">
            <v>29665</v>
          </cell>
          <cell r="Q719">
            <v>118660</v>
          </cell>
          <cell r="R719">
            <v>0</v>
          </cell>
          <cell r="S719">
            <v>0</v>
          </cell>
          <cell r="T719">
            <v>29665</v>
          </cell>
          <cell r="U719">
            <v>118660</v>
          </cell>
          <cell r="V719" t="str">
            <v>SDN ALALAK TENGAH 4</v>
          </cell>
          <cell r="W719" t="str">
            <v>XXX</v>
          </cell>
          <cell r="X719" t="str">
            <v>XXX</v>
          </cell>
          <cell r="Y719" t="str">
            <v>XXX</v>
          </cell>
          <cell r="Z719" t="str">
            <v>U - 08</v>
          </cell>
          <cell r="AA719" t="str">
            <v>5148762663130163</v>
          </cell>
          <cell r="AC719">
            <v>33665</v>
          </cell>
          <cell r="AD719">
            <v>-4000</v>
          </cell>
        </row>
        <row r="720">
          <cell r="A720" t="str">
            <v>198110082022212012</v>
          </cell>
          <cell r="B720" t="str">
            <v>XXX</v>
          </cell>
          <cell r="C720" t="str">
            <v>XXX</v>
          </cell>
          <cell r="D720" t="str">
            <v>XXX</v>
          </cell>
          <cell r="E720" t="str">
            <v>XXX</v>
          </cell>
          <cell r="F720" t="str">
            <v>XXX</v>
          </cell>
          <cell r="G720" t="str">
            <v>XXX</v>
          </cell>
          <cell r="H720" t="str">
            <v>XXX</v>
          </cell>
          <cell r="I720">
            <v>0</v>
          </cell>
          <cell r="J720">
            <v>0</v>
          </cell>
          <cell r="K720" t="str">
            <v>XXX</v>
          </cell>
          <cell r="M720">
            <v>250000</v>
          </cell>
          <cell r="N720">
            <v>250000</v>
          </cell>
          <cell r="O720">
            <v>250000</v>
          </cell>
          <cell r="P720">
            <v>2500</v>
          </cell>
          <cell r="Q720">
            <v>10000</v>
          </cell>
          <cell r="R720">
            <v>0</v>
          </cell>
          <cell r="S720">
            <v>0</v>
          </cell>
          <cell r="T720">
            <v>2500</v>
          </cell>
          <cell r="U720">
            <v>10000</v>
          </cell>
          <cell r="V720" t="str">
            <v>SDN ALALAK UTARA 1</v>
          </cell>
          <cell r="W720" t="str">
            <v>XXX</v>
          </cell>
          <cell r="X720" t="str">
            <v>XXX</v>
          </cell>
          <cell r="Y720" t="str">
            <v>XXX</v>
          </cell>
          <cell r="Z720" t="str">
            <v>U - 09</v>
          </cell>
          <cell r="AA720" t="str">
            <v>9142759661300103</v>
          </cell>
          <cell r="AC720">
            <v>11500</v>
          </cell>
          <cell r="AD720">
            <v>-9000</v>
          </cell>
        </row>
        <row r="721">
          <cell r="A721" t="str">
            <v>198503052022212013</v>
          </cell>
          <cell r="B721" t="str">
            <v>XXX</v>
          </cell>
          <cell r="C721" t="str">
            <v>XXX</v>
          </cell>
          <cell r="D721" t="str">
            <v>XXX</v>
          </cell>
          <cell r="E721" t="str">
            <v>XXX</v>
          </cell>
          <cell r="F721" t="str">
            <v>XXX</v>
          </cell>
          <cell r="G721" t="str">
            <v>XXX</v>
          </cell>
          <cell r="H721" t="str">
            <v>XXX</v>
          </cell>
          <cell r="I721">
            <v>0</v>
          </cell>
          <cell r="J721">
            <v>0</v>
          </cell>
          <cell r="K721" t="str">
            <v>XXX</v>
          </cell>
          <cell r="L721">
            <v>2966500</v>
          </cell>
          <cell r="N721">
            <v>2966500</v>
          </cell>
          <cell r="O721">
            <v>2966500</v>
          </cell>
          <cell r="P721">
            <v>29665</v>
          </cell>
          <cell r="Q721">
            <v>118660</v>
          </cell>
          <cell r="R721">
            <v>0</v>
          </cell>
          <cell r="S721">
            <v>0</v>
          </cell>
          <cell r="T721">
            <v>29665</v>
          </cell>
          <cell r="U721">
            <v>118660</v>
          </cell>
          <cell r="V721" t="str">
            <v>SDN ALALAK UTARA 1</v>
          </cell>
          <cell r="W721" t="str">
            <v>XXX</v>
          </cell>
          <cell r="X721" t="str">
            <v>XXX</v>
          </cell>
          <cell r="Y721" t="str">
            <v>XXX</v>
          </cell>
          <cell r="Z721" t="str">
            <v>U - 09</v>
          </cell>
          <cell r="AA721" t="str">
            <v>2637763664300082</v>
          </cell>
          <cell r="AC721">
            <v>33665</v>
          </cell>
          <cell r="AD721">
            <v>-4000</v>
          </cell>
        </row>
        <row r="722">
          <cell r="A722" t="str">
            <v>198603292022211008</v>
          </cell>
          <cell r="B722" t="str">
            <v>XXX</v>
          </cell>
          <cell r="C722" t="str">
            <v>XXX</v>
          </cell>
          <cell r="D722" t="str">
            <v>XXX</v>
          </cell>
          <cell r="E722" t="str">
            <v>XXX</v>
          </cell>
          <cell r="F722" t="str">
            <v>XXX</v>
          </cell>
          <cell r="G722" t="str">
            <v>XXX</v>
          </cell>
          <cell r="H722" t="str">
            <v>XXX</v>
          </cell>
          <cell r="I722">
            <v>0</v>
          </cell>
          <cell r="J722">
            <v>0</v>
          </cell>
          <cell r="K722" t="str">
            <v>XXX</v>
          </cell>
          <cell r="L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 t="str">
            <v>SDN ALALAK UTARA 1</v>
          </cell>
          <cell r="W722" t="str">
            <v>XXX</v>
          </cell>
          <cell r="X722" t="str">
            <v>XXX</v>
          </cell>
          <cell r="Y722" t="str">
            <v>XXX</v>
          </cell>
          <cell r="Z722" t="str">
            <v>U - 09</v>
          </cell>
          <cell r="AA722" t="str">
            <v>9661764665200032</v>
          </cell>
          <cell r="AB722" t="str">
            <v>serdik depag 24</v>
          </cell>
          <cell r="AC722">
            <v>4000</v>
          </cell>
          <cell r="AD722">
            <v>-4000</v>
          </cell>
        </row>
        <row r="723">
          <cell r="A723" t="str">
            <v>199305142022212006</v>
          </cell>
          <cell r="B723" t="str">
            <v>XXX</v>
          </cell>
          <cell r="C723" t="str">
            <v>XXX</v>
          </cell>
          <cell r="D723" t="str">
            <v>XXX</v>
          </cell>
          <cell r="E723" t="str">
            <v>XXX</v>
          </cell>
          <cell r="F723" t="str">
            <v>XXX</v>
          </cell>
          <cell r="G723" t="str">
            <v>XXX</v>
          </cell>
          <cell r="H723" t="str">
            <v>XXX</v>
          </cell>
          <cell r="I723">
            <v>0</v>
          </cell>
          <cell r="J723">
            <v>0</v>
          </cell>
          <cell r="K723" t="str">
            <v>XXX</v>
          </cell>
          <cell r="M723">
            <v>250000</v>
          </cell>
          <cell r="N723">
            <v>250000</v>
          </cell>
          <cell r="O723">
            <v>250000</v>
          </cell>
          <cell r="P723">
            <v>2500</v>
          </cell>
          <cell r="Q723">
            <v>10000</v>
          </cell>
          <cell r="R723">
            <v>0</v>
          </cell>
          <cell r="S723">
            <v>0</v>
          </cell>
          <cell r="T723">
            <v>2500</v>
          </cell>
          <cell r="U723">
            <v>10000</v>
          </cell>
          <cell r="V723" t="str">
            <v>SDN ALALAK UTARA 1</v>
          </cell>
          <cell r="W723" t="str">
            <v>XXX</v>
          </cell>
          <cell r="X723" t="str">
            <v>XXX</v>
          </cell>
          <cell r="Y723" t="str">
            <v>XXX</v>
          </cell>
          <cell r="Z723" t="str">
            <v>U - 09</v>
          </cell>
          <cell r="AA723" t="str">
            <v>2846771672230172</v>
          </cell>
          <cell r="AC723">
            <v>11500</v>
          </cell>
          <cell r="AD723">
            <v>-9000</v>
          </cell>
        </row>
        <row r="724">
          <cell r="A724" t="str">
            <v>199402102022212007</v>
          </cell>
          <cell r="B724" t="str">
            <v>XXX</v>
          </cell>
          <cell r="C724" t="str">
            <v>XXX</v>
          </cell>
          <cell r="D724" t="str">
            <v>XXX</v>
          </cell>
          <cell r="E724" t="str">
            <v>XXX</v>
          </cell>
          <cell r="F724" t="str">
            <v>XXX</v>
          </cell>
          <cell r="G724" t="str">
            <v>XXX</v>
          </cell>
          <cell r="H724" t="str">
            <v>XXX</v>
          </cell>
          <cell r="I724">
            <v>0</v>
          </cell>
          <cell r="J724">
            <v>0</v>
          </cell>
          <cell r="K724" t="str">
            <v>XXX</v>
          </cell>
          <cell r="M724">
            <v>250000</v>
          </cell>
          <cell r="N724">
            <v>250000</v>
          </cell>
          <cell r="O724">
            <v>250000</v>
          </cell>
          <cell r="P724">
            <v>2500</v>
          </cell>
          <cell r="Q724">
            <v>10000</v>
          </cell>
          <cell r="R724">
            <v>0</v>
          </cell>
          <cell r="S724">
            <v>0</v>
          </cell>
          <cell r="T724">
            <v>2500</v>
          </cell>
          <cell r="U724">
            <v>10000</v>
          </cell>
          <cell r="V724" t="str">
            <v>SDN ALALAK UTARA 1</v>
          </cell>
          <cell r="W724" t="str">
            <v>XXX</v>
          </cell>
          <cell r="X724" t="str">
            <v>XXX</v>
          </cell>
          <cell r="Y724" t="str">
            <v>XXX</v>
          </cell>
          <cell r="Z724" t="str">
            <v>U - 09</v>
          </cell>
          <cell r="AA724" t="str">
            <v>9542772673130012</v>
          </cell>
          <cell r="AC724">
            <v>11500</v>
          </cell>
          <cell r="AD724">
            <v>-9000</v>
          </cell>
        </row>
        <row r="725">
          <cell r="A725" t="str">
            <v>199706152022211001</v>
          </cell>
          <cell r="B725" t="str">
            <v>XXX</v>
          </cell>
          <cell r="C725" t="str">
            <v>XXX</v>
          </cell>
          <cell r="D725" t="str">
            <v>XXX</v>
          </cell>
          <cell r="E725" t="str">
            <v>XXX</v>
          </cell>
          <cell r="F725" t="str">
            <v>XXX</v>
          </cell>
          <cell r="G725" t="str">
            <v>XXX</v>
          </cell>
          <cell r="H725" t="str">
            <v>XXX</v>
          </cell>
          <cell r="I725">
            <v>0</v>
          </cell>
          <cell r="J725">
            <v>0</v>
          </cell>
          <cell r="K725" t="str">
            <v>XXX</v>
          </cell>
          <cell r="M725">
            <v>250000</v>
          </cell>
          <cell r="N725">
            <v>250000</v>
          </cell>
          <cell r="O725">
            <v>250000</v>
          </cell>
          <cell r="P725">
            <v>2500</v>
          </cell>
          <cell r="Q725">
            <v>10000</v>
          </cell>
          <cell r="R725">
            <v>0</v>
          </cell>
          <cell r="S725">
            <v>0</v>
          </cell>
          <cell r="T725">
            <v>2500</v>
          </cell>
          <cell r="U725">
            <v>10000</v>
          </cell>
          <cell r="V725" t="str">
            <v>SDN ALALAK UTARA 1</v>
          </cell>
          <cell r="W725" t="str">
            <v>XXX</v>
          </cell>
          <cell r="X725" t="str">
            <v>XXX</v>
          </cell>
          <cell r="Y725" t="str">
            <v>XXX</v>
          </cell>
          <cell r="Z725" t="str">
            <v>U - 09</v>
          </cell>
          <cell r="AA725" t="str">
            <v>4947775676130062</v>
          </cell>
          <cell r="AC725">
            <v>11500</v>
          </cell>
          <cell r="AD725">
            <v>-9000</v>
          </cell>
        </row>
        <row r="726">
          <cell r="A726" t="str">
            <v>199809052022212003</v>
          </cell>
          <cell r="B726" t="str">
            <v>XXX</v>
          </cell>
          <cell r="C726" t="str">
            <v>XXX</v>
          </cell>
          <cell r="D726" t="str">
            <v>XXX</v>
          </cell>
          <cell r="E726" t="str">
            <v>XXX</v>
          </cell>
          <cell r="F726" t="str">
            <v>XXX</v>
          </cell>
          <cell r="G726" t="str">
            <v>XXX</v>
          </cell>
          <cell r="H726" t="str">
            <v>XXX</v>
          </cell>
          <cell r="I726">
            <v>0</v>
          </cell>
          <cell r="J726">
            <v>0</v>
          </cell>
          <cell r="K726" t="str">
            <v>XXX</v>
          </cell>
          <cell r="M726">
            <v>250000</v>
          </cell>
          <cell r="N726">
            <v>250000</v>
          </cell>
          <cell r="O726">
            <v>250000</v>
          </cell>
          <cell r="P726">
            <v>2500</v>
          </cell>
          <cell r="Q726">
            <v>10000</v>
          </cell>
          <cell r="R726">
            <v>0</v>
          </cell>
          <cell r="S726">
            <v>0</v>
          </cell>
          <cell r="T726">
            <v>2500</v>
          </cell>
          <cell r="U726">
            <v>10000</v>
          </cell>
          <cell r="V726" t="str">
            <v>SDN ALALAK UTARA 1</v>
          </cell>
          <cell r="W726" t="str">
            <v>XXX</v>
          </cell>
          <cell r="X726" t="str">
            <v>XXX</v>
          </cell>
          <cell r="Y726" t="str">
            <v>XXX</v>
          </cell>
          <cell r="Z726" t="str">
            <v>U - 09</v>
          </cell>
          <cell r="AA726" t="str">
            <v>1237776677230023</v>
          </cell>
          <cell r="AC726">
            <v>11500</v>
          </cell>
          <cell r="AD726">
            <v>-9000</v>
          </cell>
        </row>
        <row r="727">
          <cell r="A727" t="str">
            <v>198603022022212017</v>
          </cell>
          <cell r="B727" t="str">
            <v>XXX</v>
          </cell>
          <cell r="C727" t="str">
            <v>XXX</v>
          </cell>
          <cell r="D727" t="str">
            <v>XXX</v>
          </cell>
          <cell r="E727" t="str">
            <v>XXX</v>
          </cell>
          <cell r="F727" t="str">
            <v>XXX</v>
          </cell>
          <cell r="G727" t="str">
            <v>XXX</v>
          </cell>
          <cell r="H727" t="str">
            <v>XXX</v>
          </cell>
          <cell r="I727">
            <v>0</v>
          </cell>
          <cell r="J727">
            <v>0</v>
          </cell>
          <cell r="K727" t="str">
            <v>XXX</v>
          </cell>
          <cell r="M727">
            <v>250000</v>
          </cell>
          <cell r="N727">
            <v>250000</v>
          </cell>
          <cell r="O727">
            <v>250000</v>
          </cell>
          <cell r="P727">
            <v>2500</v>
          </cell>
          <cell r="Q727">
            <v>10000</v>
          </cell>
          <cell r="R727">
            <v>0</v>
          </cell>
          <cell r="S727">
            <v>0</v>
          </cell>
          <cell r="T727">
            <v>2500</v>
          </cell>
          <cell r="U727">
            <v>10000</v>
          </cell>
          <cell r="V727" t="str">
            <v>SDN ALALAK UTARA 2</v>
          </cell>
          <cell r="W727" t="str">
            <v>XXX</v>
          </cell>
          <cell r="X727" t="str">
            <v>XXX</v>
          </cell>
          <cell r="Y727" t="str">
            <v>XXX</v>
          </cell>
          <cell r="Z727" t="str">
            <v>U - 10</v>
          </cell>
          <cell r="AA727" t="str">
            <v>9634764665210112</v>
          </cell>
          <cell r="AC727">
            <v>11500</v>
          </cell>
          <cell r="AD727">
            <v>-9000</v>
          </cell>
        </row>
        <row r="728">
          <cell r="A728" t="str">
            <v>197609232022212004</v>
          </cell>
          <cell r="B728" t="str">
            <v>XXX</v>
          </cell>
          <cell r="C728" t="str">
            <v>XXX</v>
          </cell>
          <cell r="D728" t="str">
            <v>XXX</v>
          </cell>
          <cell r="E728" t="str">
            <v>XXX</v>
          </cell>
          <cell r="F728" t="str">
            <v>XXX</v>
          </cell>
          <cell r="G728" t="str">
            <v>XXX</v>
          </cell>
          <cell r="H728" t="str">
            <v>XXX</v>
          </cell>
          <cell r="I728">
            <v>0</v>
          </cell>
          <cell r="J728">
            <v>0</v>
          </cell>
          <cell r="K728" t="str">
            <v>XXX</v>
          </cell>
          <cell r="M728">
            <v>250000</v>
          </cell>
          <cell r="N728">
            <v>250000</v>
          </cell>
          <cell r="O728">
            <v>250000</v>
          </cell>
          <cell r="P728">
            <v>2500</v>
          </cell>
          <cell r="Q728">
            <v>10000</v>
          </cell>
          <cell r="R728">
            <v>0</v>
          </cell>
          <cell r="S728">
            <v>0</v>
          </cell>
          <cell r="T728">
            <v>2500</v>
          </cell>
          <cell r="U728">
            <v>10000</v>
          </cell>
          <cell r="V728" t="str">
            <v>SDN ANTASAN KECIL TIMUR 1</v>
          </cell>
          <cell r="W728" t="str">
            <v>XXX</v>
          </cell>
          <cell r="X728" t="str">
            <v>XXX</v>
          </cell>
          <cell r="Y728" t="str">
            <v>XXX</v>
          </cell>
          <cell r="Z728" t="str">
            <v>U - 12</v>
          </cell>
          <cell r="AA728" t="str">
            <v>1255754657300013</v>
          </cell>
          <cell r="AC728">
            <v>11500</v>
          </cell>
          <cell r="AD728">
            <v>-9000</v>
          </cell>
        </row>
        <row r="729">
          <cell r="A729" t="str">
            <v>198702062022212003</v>
          </cell>
          <cell r="B729" t="str">
            <v>XXX</v>
          </cell>
          <cell r="C729" t="str">
            <v>XXX</v>
          </cell>
          <cell r="D729" t="str">
            <v>XXX</v>
          </cell>
          <cell r="E729" t="str">
            <v>XXX</v>
          </cell>
          <cell r="F729" t="str">
            <v>XXX</v>
          </cell>
          <cell r="G729" t="str">
            <v>XXX</v>
          </cell>
          <cell r="H729" t="str">
            <v>XXX</v>
          </cell>
          <cell r="I729">
            <v>0</v>
          </cell>
          <cell r="J729">
            <v>0</v>
          </cell>
          <cell r="K729" t="str">
            <v>XXX</v>
          </cell>
          <cell r="M729">
            <v>250000</v>
          </cell>
          <cell r="N729">
            <v>250000</v>
          </cell>
          <cell r="O729">
            <v>250000</v>
          </cell>
          <cell r="P729">
            <v>2500</v>
          </cell>
          <cell r="Q729">
            <v>10000</v>
          </cell>
          <cell r="R729">
            <v>0</v>
          </cell>
          <cell r="S729">
            <v>0</v>
          </cell>
          <cell r="T729">
            <v>2500</v>
          </cell>
          <cell r="U729">
            <v>10000</v>
          </cell>
          <cell r="V729" t="str">
            <v>SDN ANTASAN KECIL TIMUR 1</v>
          </cell>
          <cell r="W729" t="str">
            <v>XXX</v>
          </cell>
          <cell r="X729" t="str">
            <v>XXX</v>
          </cell>
          <cell r="Y729" t="str">
            <v>XXX</v>
          </cell>
          <cell r="Z729" t="str">
            <v>U - 12</v>
          </cell>
          <cell r="AA729" t="str">
            <v>1934765666300032</v>
          </cell>
          <cell r="AC729">
            <v>11500</v>
          </cell>
          <cell r="AD729">
            <v>-9000</v>
          </cell>
        </row>
        <row r="730">
          <cell r="A730" t="str">
            <v>198705082022212008</v>
          </cell>
          <cell r="B730" t="str">
            <v>XXX</v>
          </cell>
          <cell r="C730" t="str">
            <v>XXX</v>
          </cell>
          <cell r="D730" t="str">
            <v>XXX</v>
          </cell>
          <cell r="E730" t="str">
            <v>XXX</v>
          </cell>
          <cell r="F730" t="str">
            <v>XXX</v>
          </cell>
          <cell r="G730" t="str">
            <v>XXX</v>
          </cell>
          <cell r="H730" t="str">
            <v>XXX</v>
          </cell>
          <cell r="I730">
            <v>0</v>
          </cell>
          <cell r="J730">
            <v>0</v>
          </cell>
          <cell r="K730" t="str">
            <v>XXX</v>
          </cell>
          <cell r="L730">
            <v>2966500</v>
          </cell>
          <cell r="N730">
            <v>2966500</v>
          </cell>
          <cell r="O730">
            <v>2966500</v>
          </cell>
          <cell r="P730">
            <v>29665</v>
          </cell>
          <cell r="Q730">
            <v>118660</v>
          </cell>
          <cell r="R730">
            <v>0</v>
          </cell>
          <cell r="S730">
            <v>0</v>
          </cell>
          <cell r="T730">
            <v>29665</v>
          </cell>
          <cell r="U730">
            <v>118660</v>
          </cell>
          <cell r="V730" t="str">
            <v>SDN ANTASAN KECIL TIMUR 1</v>
          </cell>
          <cell r="W730" t="str">
            <v>XXX</v>
          </cell>
          <cell r="X730" t="str">
            <v>XXX</v>
          </cell>
          <cell r="Y730" t="str">
            <v>XXX</v>
          </cell>
          <cell r="Z730" t="str">
            <v>U - 12</v>
          </cell>
          <cell r="AA730" t="str">
            <v>0840765666130182</v>
          </cell>
          <cell r="AC730">
            <v>33665</v>
          </cell>
          <cell r="AD730">
            <v>-4000</v>
          </cell>
        </row>
        <row r="731">
          <cell r="A731" t="str">
            <v>199001122022212006</v>
          </cell>
          <cell r="B731" t="str">
            <v>XXX</v>
          </cell>
          <cell r="C731" t="str">
            <v>XXX</v>
          </cell>
          <cell r="D731" t="str">
            <v>XXX</v>
          </cell>
          <cell r="E731" t="str">
            <v>XXX</v>
          </cell>
          <cell r="F731" t="str">
            <v>XXX</v>
          </cell>
          <cell r="G731" t="str">
            <v>XXX</v>
          </cell>
          <cell r="H731" t="str">
            <v>XXX</v>
          </cell>
          <cell r="I731">
            <v>0</v>
          </cell>
          <cell r="J731">
            <v>0</v>
          </cell>
          <cell r="K731" t="str">
            <v>XXX</v>
          </cell>
          <cell r="M731">
            <v>250000</v>
          </cell>
          <cell r="N731">
            <v>250000</v>
          </cell>
          <cell r="O731">
            <v>250000</v>
          </cell>
          <cell r="P731">
            <v>2500</v>
          </cell>
          <cell r="Q731">
            <v>10000</v>
          </cell>
          <cell r="R731">
            <v>0</v>
          </cell>
          <cell r="S731">
            <v>0</v>
          </cell>
          <cell r="T731">
            <v>2500</v>
          </cell>
          <cell r="U731">
            <v>10000</v>
          </cell>
          <cell r="V731" t="str">
            <v>SDN ANTASAN KECIL TIMUR 1</v>
          </cell>
          <cell r="W731" t="str">
            <v>XXX</v>
          </cell>
          <cell r="X731" t="str">
            <v>XXX</v>
          </cell>
          <cell r="Y731" t="str">
            <v>XXX</v>
          </cell>
          <cell r="Z731" t="str">
            <v>U - 12</v>
          </cell>
          <cell r="AA731" t="str">
            <v>1444768669230182</v>
          </cell>
          <cell r="AC731">
            <v>11500</v>
          </cell>
          <cell r="AD731">
            <v>-9000</v>
          </cell>
        </row>
        <row r="732">
          <cell r="A732" t="str">
            <v>199105182022212011</v>
          </cell>
          <cell r="B732" t="str">
            <v>XXX</v>
          </cell>
          <cell r="C732" t="str">
            <v>XXX</v>
          </cell>
          <cell r="D732" t="str">
            <v>XXX</v>
          </cell>
          <cell r="E732" t="str">
            <v>XXX</v>
          </cell>
          <cell r="F732" t="str">
            <v>XXX</v>
          </cell>
          <cell r="G732" t="str">
            <v>XXX</v>
          </cell>
          <cell r="H732" t="str">
            <v>XXX</v>
          </cell>
          <cell r="I732">
            <v>0</v>
          </cell>
          <cell r="J732">
            <v>0</v>
          </cell>
          <cell r="K732" t="str">
            <v>XXX</v>
          </cell>
          <cell r="M732">
            <v>250000</v>
          </cell>
          <cell r="N732">
            <v>250000</v>
          </cell>
          <cell r="O732">
            <v>250000</v>
          </cell>
          <cell r="P732">
            <v>2500</v>
          </cell>
          <cell r="Q732">
            <v>10000</v>
          </cell>
          <cell r="R732">
            <v>0</v>
          </cell>
          <cell r="S732">
            <v>0</v>
          </cell>
          <cell r="T732">
            <v>2500</v>
          </cell>
          <cell r="U732">
            <v>10000</v>
          </cell>
          <cell r="V732" t="str">
            <v>SDN ANTASAN KECIL TIMUR 1</v>
          </cell>
          <cell r="W732" t="str">
            <v>XXX</v>
          </cell>
          <cell r="X732" t="str">
            <v>XXX</v>
          </cell>
          <cell r="Y732" t="str">
            <v>XXX</v>
          </cell>
          <cell r="Z732" t="str">
            <v>U - 12</v>
          </cell>
          <cell r="AA732" t="str">
            <v>1850769670130092</v>
          </cell>
          <cell r="AC732">
            <v>11500</v>
          </cell>
          <cell r="AD732">
            <v>-9000</v>
          </cell>
        </row>
        <row r="733">
          <cell r="A733" t="str">
            <v>199212142022211003</v>
          </cell>
          <cell r="B733" t="str">
            <v>XXX</v>
          </cell>
          <cell r="C733" t="str">
            <v>XXX</v>
          </cell>
          <cell r="D733" t="str">
            <v>XXX</v>
          </cell>
          <cell r="E733" t="str">
            <v>XXX</v>
          </cell>
          <cell r="F733" t="str">
            <v>XXX</v>
          </cell>
          <cell r="G733" t="str">
            <v>XXX</v>
          </cell>
          <cell r="H733" t="str">
            <v>XXX</v>
          </cell>
          <cell r="I733">
            <v>0</v>
          </cell>
          <cell r="J733">
            <v>0</v>
          </cell>
          <cell r="K733" t="str">
            <v>XXX</v>
          </cell>
          <cell r="M733">
            <v>250000</v>
          </cell>
          <cell r="N733">
            <v>250000</v>
          </cell>
          <cell r="O733">
            <v>250000</v>
          </cell>
          <cell r="P733">
            <v>2500</v>
          </cell>
          <cell r="Q733">
            <v>10000</v>
          </cell>
          <cell r="R733">
            <v>0</v>
          </cell>
          <cell r="S733">
            <v>0</v>
          </cell>
          <cell r="T733">
            <v>2500</v>
          </cell>
          <cell r="U733">
            <v>10000</v>
          </cell>
          <cell r="V733" t="str">
            <v>SDN ANTASAN KECIL TIMUR 1</v>
          </cell>
          <cell r="W733" t="str">
            <v>XXX</v>
          </cell>
          <cell r="X733" t="str">
            <v>XXX</v>
          </cell>
          <cell r="Y733" t="str">
            <v>XXX</v>
          </cell>
          <cell r="Z733" t="str">
            <v>U - 12</v>
          </cell>
          <cell r="AA733" t="str">
            <v>7546770671130043</v>
          </cell>
          <cell r="AC733">
            <v>11500</v>
          </cell>
          <cell r="AD733">
            <v>-9000</v>
          </cell>
        </row>
        <row r="734">
          <cell r="A734" t="str">
            <v>199506142022211004</v>
          </cell>
          <cell r="B734" t="str">
            <v>XXX</v>
          </cell>
          <cell r="C734" t="str">
            <v>XXX</v>
          </cell>
          <cell r="D734" t="str">
            <v>XXX</v>
          </cell>
          <cell r="E734" t="str">
            <v>XXX</v>
          </cell>
          <cell r="F734" t="str">
            <v>XXX</v>
          </cell>
          <cell r="G734" t="str">
            <v>XXX</v>
          </cell>
          <cell r="H734" t="str">
            <v>XXX</v>
          </cell>
          <cell r="I734">
            <v>0</v>
          </cell>
          <cell r="J734">
            <v>0</v>
          </cell>
          <cell r="K734" t="str">
            <v>XXX</v>
          </cell>
          <cell r="L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 t="str">
            <v>SDN ANTASAN KECIL TIMUR 1</v>
          </cell>
          <cell r="W734" t="str">
            <v>XXX</v>
          </cell>
          <cell r="X734" t="str">
            <v>XXX</v>
          </cell>
          <cell r="Y734" t="str">
            <v>XXX</v>
          </cell>
          <cell r="Z734" t="str">
            <v>U - 12</v>
          </cell>
          <cell r="AA734" t="str">
            <v>8946773674130022</v>
          </cell>
          <cell r="AB734" t="str">
            <v>serdik depag 24</v>
          </cell>
          <cell r="AC734">
            <v>4000</v>
          </cell>
          <cell r="AD734">
            <v>-4000</v>
          </cell>
        </row>
        <row r="735">
          <cell r="A735" t="str">
            <v>199512142022211002</v>
          </cell>
          <cell r="B735" t="str">
            <v>XXX</v>
          </cell>
          <cell r="C735" t="str">
            <v>XXX</v>
          </cell>
          <cell r="D735" t="str">
            <v>XXX</v>
          </cell>
          <cell r="E735" t="str">
            <v>XXX</v>
          </cell>
          <cell r="F735" t="str">
            <v>XXX</v>
          </cell>
          <cell r="G735" t="str">
            <v>XXX</v>
          </cell>
          <cell r="H735" t="str">
            <v>XXX</v>
          </cell>
          <cell r="I735">
            <v>0</v>
          </cell>
          <cell r="J735">
            <v>0</v>
          </cell>
          <cell r="K735" t="str">
            <v>XXX</v>
          </cell>
          <cell r="M735">
            <v>250000</v>
          </cell>
          <cell r="N735">
            <v>250000</v>
          </cell>
          <cell r="O735">
            <v>250000</v>
          </cell>
          <cell r="P735">
            <v>2500</v>
          </cell>
          <cell r="Q735">
            <v>10000</v>
          </cell>
          <cell r="R735">
            <v>0</v>
          </cell>
          <cell r="S735">
            <v>0</v>
          </cell>
          <cell r="T735">
            <v>2500</v>
          </cell>
          <cell r="U735">
            <v>10000</v>
          </cell>
          <cell r="V735" t="str">
            <v>SDN ANTASAN KECIL TIMUR 1</v>
          </cell>
          <cell r="W735" t="str">
            <v>XXX</v>
          </cell>
          <cell r="X735" t="str">
            <v>XXX</v>
          </cell>
          <cell r="Y735" t="str">
            <v>XXX</v>
          </cell>
          <cell r="Z735" t="str">
            <v>U - 12</v>
          </cell>
          <cell r="AA735" t="str">
            <v>6546773674130133</v>
          </cell>
          <cell r="AC735">
            <v>11500</v>
          </cell>
          <cell r="AD735">
            <v>-9000</v>
          </cell>
        </row>
        <row r="736">
          <cell r="A736" t="str">
            <v>199704232022212002</v>
          </cell>
          <cell r="B736" t="str">
            <v>XXX</v>
          </cell>
          <cell r="C736" t="str">
            <v>XXX</v>
          </cell>
          <cell r="D736" t="str">
            <v>XXX</v>
          </cell>
          <cell r="E736" t="str">
            <v>XXX</v>
          </cell>
          <cell r="F736" t="str">
            <v>XXX</v>
          </cell>
          <cell r="G736" t="str">
            <v>XXX</v>
          </cell>
          <cell r="H736" t="str">
            <v>XXX</v>
          </cell>
          <cell r="I736">
            <v>0</v>
          </cell>
          <cell r="J736">
            <v>0</v>
          </cell>
          <cell r="K736" t="str">
            <v>XXX</v>
          </cell>
          <cell r="M736">
            <v>250000</v>
          </cell>
          <cell r="N736">
            <v>250000</v>
          </cell>
          <cell r="O736">
            <v>250000</v>
          </cell>
          <cell r="P736">
            <v>2500</v>
          </cell>
          <cell r="Q736">
            <v>10000</v>
          </cell>
          <cell r="R736">
            <v>0</v>
          </cell>
          <cell r="S736">
            <v>0</v>
          </cell>
          <cell r="T736">
            <v>2500</v>
          </cell>
          <cell r="U736">
            <v>10000</v>
          </cell>
          <cell r="V736" t="str">
            <v>SDN ANTASAN KECIL TIMUR 1</v>
          </cell>
          <cell r="W736" t="str">
            <v>XXX</v>
          </cell>
          <cell r="X736" t="str">
            <v>XXX</v>
          </cell>
          <cell r="Y736" t="str">
            <v>XXX</v>
          </cell>
          <cell r="Z736" t="str">
            <v>U - 12</v>
          </cell>
          <cell r="AA736" t="str">
            <v>4755775676130002</v>
          </cell>
          <cell r="AC736">
            <v>11500</v>
          </cell>
          <cell r="AD736">
            <v>-9000</v>
          </cell>
        </row>
        <row r="737">
          <cell r="A737" t="str">
            <v>199402102022212008</v>
          </cell>
          <cell r="B737" t="str">
            <v>XXX</v>
          </cell>
          <cell r="C737" t="str">
            <v>XXX</v>
          </cell>
          <cell r="D737" t="str">
            <v>XXX</v>
          </cell>
          <cell r="E737" t="str">
            <v>XXX</v>
          </cell>
          <cell r="F737" t="str">
            <v>XXX</v>
          </cell>
          <cell r="G737" t="str">
            <v>XXX</v>
          </cell>
          <cell r="H737" t="str">
            <v>XXX</v>
          </cell>
          <cell r="I737">
            <v>0</v>
          </cell>
          <cell r="J737">
            <v>0</v>
          </cell>
          <cell r="K737" t="str">
            <v>XXX</v>
          </cell>
          <cell r="L737">
            <v>2966500</v>
          </cell>
          <cell r="N737">
            <v>2966500</v>
          </cell>
          <cell r="O737">
            <v>2966500</v>
          </cell>
          <cell r="P737">
            <v>29665</v>
          </cell>
          <cell r="Q737">
            <v>118660</v>
          </cell>
          <cell r="R737">
            <v>0</v>
          </cell>
          <cell r="S737">
            <v>0</v>
          </cell>
          <cell r="T737">
            <v>29665</v>
          </cell>
          <cell r="U737">
            <v>118660</v>
          </cell>
          <cell r="V737" t="str">
            <v>SDN ANTASAN KECIL TIMUR 3</v>
          </cell>
          <cell r="W737" t="str">
            <v>XXX</v>
          </cell>
          <cell r="X737" t="str">
            <v>XXX</v>
          </cell>
          <cell r="Y737" t="str">
            <v>XXX</v>
          </cell>
          <cell r="Z737" t="str">
            <v>U - 14</v>
          </cell>
          <cell r="AA737" t="str">
            <v>4542772673130032</v>
          </cell>
          <cell r="AC737">
            <v>33665</v>
          </cell>
          <cell r="AD737">
            <v>-4000</v>
          </cell>
        </row>
        <row r="738">
          <cell r="A738" t="str">
            <v>199401072022212009</v>
          </cell>
          <cell r="B738" t="str">
            <v>XXX</v>
          </cell>
          <cell r="C738" t="str">
            <v>XXX</v>
          </cell>
          <cell r="D738" t="str">
            <v>XXX</v>
          </cell>
          <cell r="E738" t="str">
            <v>XXX</v>
          </cell>
          <cell r="F738" t="str">
            <v>XXX</v>
          </cell>
          <cell r="G738" t="str">
            <v>XXX</v>
          </cell>
          <cell r="H738" t="str">
            <v>XXX</v>
          </cell>
          <cell r="I738">
            <v>0</v>
          </cell>
          <cell r="J738">
            <v>0</v>
          </cell>
          <cell r="K738" t="str">
            <v>XXX</v>
          </cell>
          <cell r="M738">
            <v>250000</v>
          </cell>
          <cell r="N738">
            <v>250000</v>
          </cell>
          <cell r="O738">
            <v>250000</v>
          </cell>
          <cell r="P738">
            <v>2500</v>
          </cell>
          <cell r="Q738">
            <v>10000</v>
          </cell>
          <cell r="R738">
            <v>0</v>
          </cell>
          <cell r="S738">
            <v>0</v>
          </cell>
          <cell r="T738">
            <v>2500</v>
          </cell>
          <cell r="U738">
            <v>10000</v>
          </cell>
          <cell r="V738" t="str">
            <v>SDN ANTASAN KECIL TIMUR 4</v>
          </cell>
          <cell r="W738" t="str">
            <v>XXX</v>
          </cell>
          <cell r="X738" t="str">
            <v>XXX</v>
          </cell>
          <cell r="Y738" t="str">
            <v>XXX</v>
          </cell>
          <cell r="Z738" t="str">
            <v>U - 15</v>
          </cell>
          <cell r="AA738" t="str">
            <v>8439772673130022</v>
          </cell>
          <cell r="AC738">
            <v>11500</v>
          </cell>
          <cell r="AD738">
            <v>-9000</v>
          </cell>
        </row>
        <row r="739">
          <cell r="A739" t="str">
            <v>199604132022212006</v>
          </cell>
          <cell r="B739" t="str">
            <v>XXX</v>
          </cell>
          <cell r="C739" t="str">
            <v>XXX</v>
          </cell>
          <cell r="D739" t="str">
            <v>XXX</v>
          </cell>
          <cell r="E739" t="str">
            <v>XXX</v>
          </cell>
          <cell r="F739" t="str">
            <v>XXX</v>
          </cell>
          <cell r="G739" t="str">
            <v>XXX</v>
          </cell>
          <cell r="H739" t="str">
            <v>XXX</v>
          </cell>
          <cell r="I739">
            <v>0</v>
          </cell>
          <cell r="J739">
            <v>0</v>
          </cell>
          <cell r="K739" t="str">
            <v>XXX</v>
          </cell>
          <cell r="M739">
            <v>250000</v>
          </cell>
          <cell r="N739">
            <v>250000</v>
          </cell>
          <cell r="O739">
            <v>250000</v>
          </cell>
          <cell r="P739">
            <v>2500</v>
          </cell>
          <cell r="Q739">
            <v>10000</v>
          </cell>
          <cell r="R739">
            <v>0</v>
          </cell>
          <cell r="S739">
            <v>0</v>
          </cell>
          <cell r="T739">
            <v>2500</v>
          </cell>
          <cell r="U739">
            <v>10000</v>
          </cell>
          <cell r="V739" t="str">
            <v>SDN ANTASAN KECIL TIMUR 4</v>
          </cell>
          <cell r="W739" t="str">
            <v>XXX</v>
          </cell>
          <cell r="X739" t="str">
            <v>XXX</v>
          </cell>
          <cell r="Y739" t="str">
            <v>XXX</v>
          </cell>
          <cell r="Z739" t="str">
            <v>U - 15</v>
          </cell>
          <cell r="AA739" t="str">
            <v>1745774675130022</v>
          </cell>
          <cell r="AC739">
            <v>11500</v>
          </cell>
          <cell r="AD739">
            <v>-9000</v>
          </cell>
        </row>
        <row r="740">
          <cell r="A740" t="str">
            <v>199704242022211002</v>
          </cell>
          <cell r="B740" t="str">
            <v>XXX</v>
          </cell>
          <cell r="C740" t="str">
            <v>XXX</v>
          </cell>
          <cell r="D740" t="str">
            <v>XXX</v>
          </cell>
          <cell r="E740" t="str">
            <v>XXX</v>
          </cell>
          <cell r="F740" t="str">
            <v>XXX</v>
          </cell>
          <cell r="G740" t="str">
            <v>XXX</v>
          </cell>
          <cell r="H740" t="str">
            <v>XXX</v>
          </cell>
          <cell r="I740">
            <v>0</v>
          </cell>
          <cell r="J740">
            <v>0</v>
          </cell>
          <cell r="K740" t="str">
            <v>XXX</v>
          </cell>
          <cell r="M740">
            <v>250000</v>
          </cell>
          <cell r="N740">
            <v>250000</v>
          </cell>
          <cell r="O740">
            <v>250000</v>
          </cell>
          <cell r="P740">
            <v>2500</v>
          </cell>
          <cell r="Q740">
            <v>10000</v>
          </cell>
          <cell r="R740">
            <v>0</v>
          </cell>
          <cell r="S740">
            <v>0</v>
          </cell>
          <cell r="T740">
            <v>2500</v>
          </cell>
          <cell r="U740">
            <v>10000</v>
          </cell>
          <cell r="V740" t="str">
            <v>SDN KUIN UTARA 1</v>
          </cell>
          <cell r="W740" t="str">
            <v>XXX</v>
          </cell>
          <cell r="X740" t="str">
            <v>XXX</v>
          </cell>
          <cell r="Y740" t="str">
            <v>XXX</v>
          </cell>
          <cell r="Z740" t="str">
            <v>U - 17</v>
          </cell>
          <cell r="AA740" t="str">
            <v>2756775676130072</v>
          </cell>
          <cell r="AC740">
            <v>11500</v>
          </cell>
          <cell r="AD740">
            <v>-9000</v>
          </cell>
        </row>
        <row r="741">
          <cell r="A741" t="str">
            <v>198401272022212014</v>
          </cell>
          <cell r="B741" t="str">
            <v>XXX</v>
          </cell>
          <cell r="C741" t="str">
            <v>XXX</v>
          </cell>
          <cell r="D741" t="str">
            <v>XXX</v>
          </cell>
          <cell r="E741" t="str">
            <v>XXX</v>
          </cell>
          <cell r="F741" t="str">
            <v>XXX</v>
          </cell>
          <cell r="G741" t="str">
            <v>XXX</v>
          </cell>
          <cell r="H741" t="str">
            <v>XXX</v>
          </cell>
          <cell r="I741">
            <v>0</v>
          </cell>
          <cell r="J741">
            <v>0</v>
          </cell>
          <cell r="K741" t="str">
            <v>XXX</v>
          </cell>
          <cell r="M741">
            <v>250000</v>
          </cell>
          <cell r="N741">
            <v>250000</v>
          </cell>
          <cell r="O741">
            <v>250000</v>
          </cell>
          <cell r="P741">
            <v>2500</v>
          </cell>
          <cell r="Q741">
            <v>10000</v>
          </cell>
          <cell r="R741">
            <v>0</v>
          </cell>
          <cell r="S741">
            <v>0</v>
          </cell>
          <cell r="T741">
            <v>2500</v>
          </cell>
          <cell r="U741">
            <v>10000</v>
          </cell>
          <cell r="V741" t="str">
            <v>SDN KUIN UTARA 4</v>
          </cell>
          <cell r="W741" t="str">
            <v>XXX</v>
          </cell>
          <cell r="X741" t="str">
            <v>XXX</v>
          </cell>
          <cell r="Y741" t="str">
            <v>XXX</v>
          </cell>
          <cell r="Z741" t="str">
            <v>U - 19</v>
          </cell>
          <cell r="AA741" t="str">
            <v>6459762663130132</v>
          </cell>
          <cell r="AC741">
            <v>11500</v>
          </cell>
          <cell r="AD741">
            <v>-9000</v>
          </cell>
        </row>
        <row r="742">
          <cell r="A742" t="str">
            <v>199011292022212003</v>
          </cell>
          <cell r="B742" t="str">
            <v>XXX</v>
          </cell>
          <cell r="C742" t="str">
            <v>XXX</v>
          </cell>
          <cell r="D742" t="str">
            <v>XXX</v>
          </cell>
          <cell r="E742" t="str">
            <v>XXX</v>
          </cell>
          <cell r="F742" t="str">
            <v>XXX</v>
          </cell>
          <cell r="G742" t="str">
            <v>XXX</v>
          </cell>
          <cell r="H742" t="str">
            <v>XXX</v>
          </cell>
          <cell r="I742">
            <v>0</v>
          </cell>
          <cell r="J742">
            <v>0</v>
          </cell>
          <cell r="K742" t="str">
            <v>XXX</v>
          </cell>
          <cell r="M742">
            <v>250000</v>
          </cell>
          <cell r="N742">
            <v>250000</v>
          </cell>
          <cell r="O742">
            <v>250000</v>
          </cell>
          <cell r="P742">
            <v>2500</v>
          </cell>
          <cell r="Q742">
            <v>10000</v>
          </cell>
          <cell r="R742">
            <v>0</v>
          </cell>
          <cell r="S742">
            <v>0</v>
          </cell>
          <cell r="T742">
            <v>2500</v>
          </cell>
          <cell r="U742">
            <v>10000</v>
          </cell>
          <cell r="V742" t="str">
            <v>SDN KUIN UTARA 4</v>
          </cell>
          <cell r="W742" t="str">
            <v>XXX</v>
          </cell>
          <cell r="X742" t="str">
            <v>XXX</v>
          </cell>
          <cell r="Y742" t="str">
            <v>XXX</v>
          </cell>
          <cell r="Z742" t="str">
            <v>U - 19</v>
          </cell>
          <cell r="AA742" t="str">
            <v>3461768669130093</v>
          </cell>
          <cell r="AC742">
            <v>11500</v>
          </cell>
          <cell r="AD742">
            <v>-9000</v>
          </cell>
        </row>
        <row r="743">
          <cell r="A743" t="str">
            <v>199209042022212005</v>
          </cell>
          <cell r="B743" t="str">
            <v>XXX</v>
          </cell>
          <cell r="C743" t="str">
            <v>XXX</v>
          </cell>
          <cell r="D743" t="str">
            <v>XXX</v>
          </cell>
          <cell r="E743" t="str">
            <v>XXX</v>
          </cell>
          <cell r="F743" t="str">
            <v>XXX</v>
          </cell>
          <cell r="G743" t="str">
            <v>XXX</v>
          </cell>
          <cell r="H743" t="str">
            <v>XXX</v>
          </cell>
          <cell r="I743">
            <v>0</v>
          </cell>
          <cell r="J743">
            <v>0</v>
          </cell>
          <cell r="K743" t="str">
            <v>XXX</v>
          </cell>
          <cell r="M743">
            <v>250000</v>
          </cell>
          <cell r="N743">
            <v>250000</v>
          </cell>
          <cell r="O743">
            <v>250000</v>
          </cell>
          <cell r="P743">
            <v>2500</v>
          </cell>
          <cell r="Q743">
            <v>10000</v>
          </cell>
          <cell r="R743">
            <v>0</v>
          </cell>
          <cell r="S743">
            <v>0</v>
          </cell>
          <cell r="T743">
            <v>2500</v>
          </cell>
          <cell r="U743">
            <v>10000</v>
          </cell>
          <cell r="V743" t="str">
            <v>SDN KUIN UTARA 4</v>
          </cell>
          <cell r="W743" t="str">
            <v>XXX</v>
          </cell>
          <cell r="X743" t="str">
            <v>XXX</v>
          </cell>
          <cell r="Y743" t="str">
            <v>XXX</v>
          </cell>
          <cell r="Z743" t="str">
            <v>U - 19</v>
          </cell>
          <cell r="AA743" t="str">
            <v>5236770671130033</v>
          </cell>
          <cell r="AC743">
            <v>11500</v>
          </cell>
          <cell r="AD743">
            <v>-9000</v>
          </cell>
        </row>
        <row r="744">
          <cell r="A744" t="str">
            <v>199412102022211006</v>
          </cell>
          <cell r="B744" t="str">
            <v>XXX</v>
          </cell>
          <cell r="C744" t="str">
            <v>XXX</v>
          </cell>
          <cell r="D744" t="str">
            <v>XXX</v>
          </cell>
          <cell r="E744" t="str">
            <v>XXX</v>
          </cell>
          <cell r="F744" t="str">
            <v>XXX</v>
          </cell>
          <cell r="G744" t="str">
            <v>XXX</v>
          </cell>
          <cell r="H744" t="str">
            <v>XXX</v>
          </cell>
          <cell r="I744">
            <v>0</v>
          </cell>
          <cell r="J744">
            <v>0</v>
          </cell>
          <cell r="K744" t="str">
            <v>XXX</v>
          </cell>
          <cell r="M744">
            <v>250000</v>
          </cell>
          <cell r="N744">
            <v>250000</v>
          </cell>
          <cell r="O744">
            <v>250000</v>
          </cell>
          <cell r="P744">
            <v>2500</v>
          </cell>
          <cell r="Q744">
            <v>10000</v>
          </cell>
          <cell r="R744">
            <v>0</v>
          </cell>
          <cell r="S744">
            <v>0</v>
          </cell>
          <cell r="T744">
            <v>2500</v>
          </cell>
          <cell r="U744">
            <v>10000</v>
          </cell>
          <cell r="V744" t="str">
            <v>SDN KUIN UTARA 4</v>
          </cell>
          <cell r="W744" t="str">
            <v>XXX</v>
          </cell>
          <cell r="X744" t="str">
            <v>XXX</v>
          </cell>
          <cell r="Y744" t="str">
            <v>XXX</v>
          </cell>
          <cell r="Z744" t="str">
            <v>U - 19</v>
          </cell>
          <cell r="AA744" t="str">
            <v>0542772673130053</v>
          </cell>
          <cell r="AC744">
            <v>11500</v>
          </cell>
          <cell r="AD744">
            <v>-9000</v>
          </cell>
        </row>
        <row r="745">
          <cell r="A745" t="str">
            <v>199505162022212007</v>
          </cell>
          <cell r="B745" t="str">
            <v>XXX</v>
          </cell>
          <cell r="C745" t="str">
            <v>XXX</v>
          </cell>
          <cell r="D745" t="str">
            <v>XXX</v>
          </cell>
          <cell r="E745" t="str">
            <v>XXX</v>
          </cell>
          <cell r="F745" t="str">
            <v>XXX</v>
          </cell>
          <cell r="G745" t="str">
            <v>XXX</v>
          </cell>
          <cell r="H745" t="str">
            <v>XXX</v>
          </cell>
          <cell r="I745">
            <v>0</v>
          </cell>
          <cell r="J745">
            <v>0</v>
          </cell>
          <cell r="K745" t="str">
            <v>XXX</v>
          </cell>
          <cell r="M745">
            <v>250000</v>
          </cell>
          <cell r="N745">
            <v>250000</v>
          </cell>
          <cell r="O745">
            <v>250000</v>
          </cell>
          <cell r="P745">
            <v>2500</v>
          </cell>
          <cell r="Q745">
            <v>10000</v>
          </cell>
          <cell r="R745">
            <v>0</v>
          </cell>
          <cell r="S745">
            <v>0</v>
          </cell>
          <cell r="T745">
            <v>2500</v>
          </cell>
          <cell r="U745">
            <v>10000</v>
          </cell>
          <cell r="V745" t="str">
            <v>SDN KUIN UTARA 4</v>
          </cell>
          <cell r="W745" t="str">
            <v>XXX</v>
          </cell>
          <cell r="X745" t="str">
            <v>XXX</v>
          </cell>
          <cell r="Y745" t="str">
            <v>XXX</v>
          </cell>
          <cell r="Z745" t="str">
            <v>U - 19</v>
          </cell>
          <cell r="AA745" t="str">
            <v>4848773674130002</v>
          </cell>
          <cell r="AC745">
            <v>11500</v>
          </cell>
          <cell r="AD745">
            <v>-9000</v>
          </cell>
        </row>
        <row r="746">
          <cell r="A746" t="str">
            <v>198808212022212006</v>
          </cell>
          <cell r="B746" t="str">
            <v>XXX</v>
          </cell>
          <cell r="C746" t="str">
            <v>XXX</v>
          </cell>
          <cell r="D746" t="str">
            <v>XXX</v>
          </cell>
          <cell r="E746" t="str">
            <v>XXX</v>
          </cell>
          <cell r="F746" t="str">
            <v>XXX</v>
          </cell>
          <cell r="G746" t="str">
            <v>XXX</v>
          </cell>
          <cell r="H746" t="str">
            <v>XXX</v>
          </cell>
          <cell r="I746">
            <v>0</v>
          </cell>
          <cell r="J746">
            <v>0</v>
          </cell>
          <cell r="K746" t="str">
            <v>XXX</v>
          </cell>
          <cell r="M746">
            <v>250000</v>
          </cell>
          <cell r="N746">
            <v>250000</v>
          </cell>
          <cell r="O746">
            <v>250000</v>
          </cell>
          <cell r="P746">
            <v>2500</v>
          </cell>
          <cell r="Q746">
            <v>10000</v>
          </cell>
          <cell r="R746">
            <v>0</v>
          </cell>
          <cell r="S746">
            <v>0</v>
          </cell>
          <cell r="T746">
            <v>2500</v>
          </cell>
          <cell r="U746">
            <v>10000</v>
          </cell>
          <cell r="V746" t="str">
            <v>SDN KUIN UTARA 5</v>
          </cell>
          <cell r="W746" t="str">
            <v>XXX</v>
          </cell>
          <cell r="X746" t="str">
            <v>XXX</v>
          </cell>
          <cell r="Y746" t="str">
            <v>XXX</v>
          </cell>
          <cell r="Z746" t="str">
            <v>U - 20</v>
          </cell>
          <cell r="AA746" t="str">
            <v>8152766667130163</v>
          </cell>
          <cell r="AC746">
            <v>11500</v>
          </cell>
          <cell r="AD746">
            <v>-9000</v>
          </cell>
        </row>
        <row r="747">
          <cell r="A747" t="str">
            <v>199303062022211003</v>
          </cell>
          <cell r="B747" t="str">
            <v>XXX</v>
          </cell>
          <cell r="C747" t="str">
            <v>XXX</v>
          </cell>
          <cell r="D747" t="str">
            <v>XXX</v>
          </cell>
          <cell r="E747" t="str">
            <v>XXX</v>
          </cell>
          <cell r="F747" t="str">
            <v>XXX</v>
          </cell>
          <cell r="G747" t="str">
            <v>XXX</v>
          </cell>
          <cell r="H747" t="str">
            <v>XXX</v>
          </cell>
          <cell r="I747">
            <v>0</v>
          </cell>
          <cell r="J747">
            <v>0</v>
          </cell>
          <cell r="K747" t="str">
            <v>XXX</v>
          </cell>
          <cell r="M747">
            <v>250000</v>
          </cell>
          <cell r="N747">
            <v>250000</v>
          </cell>
          <cell r="O747">
            <v>250000</v>
          </cell>
          <cell r="P747">
            <v>2500</v>
          </cell>
          <cell r="Q747">
            <v>10000</v>
          </cell>
          <cell r="R747">
            <v>0</v>
          </cell>
          <cell r="S747">
            <v>0</v>
          </cell>
          <cell r="T747">
            <v>2500</v>
          </cell>
          <cell r="U747">
            <v>10000</v>
          </cell>
          <cell r="V747" t="str">
            <v>SDN KUIN UTARA 5</v>
          </cell>
          <cell r="W747" t="str">
            <v>XXX</v>
          </cell>
          <cell r="X747" t="str">
            <v>XXX</v>
          </cell>
          <cell r="Y747" t="str">
            <v>XXX</v>
          </cell>
          <cell r="Z747" t="str">
            <v>U - 20</v>
          </cell>
          <cell r="AA747" t="str">
            <v>5638771672130072</v>
          </cell>
          <cell r="AC747">
            <v>11500</v>
          </cell>
          <cell r="AD747">
            <v>-9000</v>
          </cell>
        </row>
        <row r="748">
          <cell r="A748" t="str">
            <v>199306132022212006</v>
          </cell>
          <cell r="B748" t="str">
            <v>XXX</v>
          </cell>
          <cell r="C748" t="str">
            <v>XXX</v>
          </cell>
          <cell r="D748" t="str">
            <v>XXX</v>
          </cell>
          <cell r="E748" t="str">
            <v>XXX</v>
          </cell>
          <cell r="F748" t="str">
            <v>XXX</v>
          </cell>
          <cell r="G748" t="str">
            <v>XXX</v>
          </cell>
          <cell r="H748" t="str">
            <v>XXX</v>
          </cell>
          <cell r="I748">
            <v>0</v>
          </cell>
          <cell r="J748">
            <v>0</v>
          </cell>
          <cell r="K748" t="str">
            <v>XXX</v>
          </cell>
          <cell r="M748">
            <v>250000</v>
          </cell>
          <cell r="N748">
            <v>250000</v>
          </cell>
          <cell r="O748">
            <v>250000</v>
          </cell>
          <cell r="P748">
            <v>2500</v>
          </cell>
          <cell r="Q748">
            <v>10000</v>
          </cell>
          <cell r="R748">
            <v>0</v>
          </cell>
          <cell r="S748">
            <v>0</v>
          </cell>
          <cell r="T748">
            <v>2500</v>
          </cell>
          <cell r="U748">
            <v>10000</v>
          </cell>
          <cell r="V748" t="str">
            <v>SDN KUIN UTARA 5</v>
          </cell>
          <cell r="W748" t="str">
            <v>XXX</v>
          </cell>
          <cell r="X748" t="str">
            <v>XXX</v>
          </cell>
          <cell r="Y748" t="str">
            <v>XXX</v>
          </cell>
          <cell r="Z748" t="str">
            <v>U - 20</v>
          </cell>
          <cell r="AA748" t="str">
            <v>9945771672230192</v>
          </cell>
          <cell r="AC748">
            <v>11500</v>
          </cell>
          <cell r="AD748">
            <v>-9000</v>
          </cell>
        </row>
        <row r="749">
          <cell r="A749" t="str">
            <v>199106162022212007</v>
          </cell>
          <cell r="B749" t="str">
            <v>XXX</v>
          </cell>
          <cell r="C749" t="str">
            <v>XXX</v>
          </cell>
          <cell r="D749" t="str">
            <v>XXX</v>
          </cell>
          <cell r="E749" t="str">
            <v>XXX</v>
          </cell>
          <cell r="F749" t="str">
            <v>XXX</v>
          </cell>
          <cell r="G749" t="str">
            <v>XXX</v>
          </cell>
          <cell r="H749" t="str">
            <v>XXX</v>
          </cell>
          <cell r="I749">
            <v>0</v>
          </cell>
          <cell r="J749">
            <v>0</v>
          </cell>
          <cell r="K749" t="str">
            <v>XXX</v>
          </cell>
          <cell r="L749">
            <v>2966500</v>
          </cell>
          <cell r="N749">
            <v>2966500</v>
          </cell>
          <cell r="O749">
            <v>2966500</v>
          </cell>
          <cell r="P749">
            <v>29665</v>
          </cell>
          <cell r="Q749">
            <v>118660</v>
          </cell>
          <cell r="R749">
            <v>0</v>
          </cell>
          <cell r="S749">
            <v>0</v>
          </cell>
          <cell r="T749">
            <v>29665</v>
          </cell>
          <cell r="U749">
            <v>118660</v>
          </cell>
          <cell r="V749" t="str">
            <v>SDN KUIN UTARA 6</v>
          </cell>
          <cell r="W749" t="str">
            <v>XXX</v>
          </cell>
          <cell r="X749" t="str">
            <v>XXX</v>
          </cell>
          <cell r="Y749" t="str">
            <v>XXX</v>
          </cell>
          <cell r="Z749" t="str">
            <v>U - 21</v>
          </cell>
          <cell r="AA749" t="str">
            <v>2948769670130112</v>
          </cell>
          <cell r="AC749">
            <v>33665</v>
          </cell>
          <cell r="AD749">
            <v>-4000</v>
          </cell>
        </row>
        <row r="750">
          <cell r="A750" t="str">
            <v>199301172022212006</v>
          </cell>
          <cell r="B750" t="str">
            <v>XXX</v>
          </cell>
          <cell r="C750" t="str">
            <v>XXX</v>
          </cell>
          <cell r="D750" t="str">
            <v>XXX</v>
          </cell>
          <cell r="E750" t="str">
            <v>XXX</v>
          </cell>
          <cell r="F750" t="str">
            <v>XXX</v>
          </cell>
          <cell r="G750" t="str">
            <v>XXX</v>
          </cell>
          <cell r="H750" t="str">
            <v>XXX</v>
          </cell>
          <cell r="I750">
            <v>0</v>
          </cell>
          <cell r="J750">
            <v>0</v>
          </cell>
          <cell r="K750" t="str">
            <v>XXX</v>
          </cell>
          <cell r="L750">
            <v>2966500</v>
          </cell>
          <cell r="N750">
            <v>2966500</v>
          </cell>
          <cell r="O750">
            <v>2966500</v>
          </cell>
          <cell r="P750">
            <v>29665</v>
          </cell>
          <cell r="Q750">
            <v>118660</v>
          </cell>
          <cell r="R750">
            <v>0</v>
          </cell>
          <cell r="S750">
            <v>0</v>
          </cell>
          <cell r="T750">
            <v>29665</v>
          </cell>
          <cell r="U750">
            <v>118660</v>
          </cell>
          <cell r="V750" t="str">
            <v>SDN KUIN UTARA 6</v>
          </cell>
          <cell r="W750" t="str">
            <v>XXX</v>
          </cell>
          <cell r="X750" t="str">
            <v>XXX</v>
          </cell>
          <cell r="Y750" t="str">
            <v>XXX</v>
          </cell>
          <cell r="Z750" t="str">
            <v>U - 21</v>
          </cell>
          <cell r="AA750" t="str">
            <v>4449771672130032</v>
          </cell>
          <cell r="AC750">
            <v>33665</v>
          </cell>
          <cell r="AD750">
            <v>-4000</v>
          </cell>
        </row>
        <row r="751">
          <cell r="A751" t="str">
            <v>196809052022212002</v>
          </cell>
          <cell r="B751" t="str">
            <v>XXX</v>
          </cell>
          <cell r="C751" t="str">
            <v>XXX</v>
          </cell>
          <cell r="D751" t="str">
            <v>XXX</v>
          </cell>
          <cell r="E751" t="str">
            <v>XXX</v>
          </cell>
          <cell r="F751" t="str">
            <v>XXX</v>
          </cell>
          <cell r="G751" t="str">
            <v>XXX</v>
          </cell>
          <cell r="H751" t="str">
            <v>XXX</v>
          </cell>
          <cell r="I751">
            <v>0</v>
          </cell>
          <cell r="J751">
            <v>0</v>
          </cell>
          <cell r="K751" t="str">
            <v>XXX</v>
          </cell>
          <cell r="L751">
            <v>2966500</v>
          </cell>
          <cell r="N751">
            <v>2966500</v>
          </cell>
          <cell r="O751">
            <v>2966500</v>
          </cell>
          <cell r="P751">
            <v>29665</v>
          </cell>
          <cell r="Q751">
            <v>118660</v>
          </cell>
          <cell r="R751">
            <v>0</v>
          </cell>
          <cell r="S751">
            <v>0</v>
          </cell>
          <cell r="T751">
            <v>29665</v>
          </cell>
          <cell r="U751">
            <v>118660</v>
          </cell>
          <cell r="V751" t="str">
            <v>SDN KUIN UTARA 7</v>
          </cell>
          <cell r="W751" t="str">
            <v>XXX</v>
          </cell>
          <cell r="X751" t="str">
            <v>XXX</v>
          </cell>
          <cell r="Y751" t="str">
            <v>XXX</v>
          </cell>
          <cell r="Z751" t="str">
            <v>U - 22</v>
          </cell>
          <cell r="AA751" t="str">
            <v>7237746649300033</v>
          </cell>
          <cell r="AC751">
            <v>33665</v>
          </cell>
          <cell r="AD751">
            <v>-4000</v>
          </cell>
        </row>
        <row r="752">
          <cell r="A752" t="str">
            <v>197905092022212002</v>
          </cell>
          <cell r="B752" t="str">
            <v>XXX</v>
          </cell>
          <cell r="C752" t="str">
            <v>XXX</v>
          </cell>
          <cell r="D752" t="str">
            <v>XXX</v>
          </cell>
          <cell r="E752" t="str">
            <v>XXX</v>
          </cell>
          <cell r="F752" t="str">
            <v>XXX</v>
          </cell>
          <cell r="G752" t="str">
            <v>XXX</v>
          </cell>
          <cell r="H752" t="str">
            <v>XXX</v>
          </cell>
          <cell r="I752">
            <v>0</v>
          </cell>
          <cell r="J752">
            <v>0</v>
          </cell>
          <cell r="K752" t="str">
            <v>XXX</v>
          </cell>
          <cell r="M752">
            <v>250000</v>
          </cell>
          <cell r="N752">
            <v>250000</v>
          </cell>
          <cell r="O752">
            <v>250000</v>
          </cell>
          <cell r="P752">
            <v>2500</v>
          </cell>
          <cell r="Q752">
            <v>10000</v>
          </cell>
          <cell r="R752">
            <v>0</v>
          </cell>
          <cell r="S752">
            <v>0</v>
          </cell>
          <cell r="T752">
            <v>2500</v>
          </cell>
          <cell r="U752">
            <v>10000</v>
          </cell>
          <cell r="V752" t="str">
            <v>SDN KUIN UTARA 7</v>
          </cell>
          <cell r="W752" t="str">
            <v>XXX</v>
          </cell>
          <cell r="X752" t="str">
            <v>XXX</v>
          </cell>
          <cell r="Y752" t="str">
            <v>XXX</v>
          </cell>
          <cell r="Z752" t="str">
            <v>U - 22</v>
          </cell>
          <cell r="AA752" t="str">
            <v>5841757659300012</v>
          </cell>
          <cell r="AC752">
            <v>11500</v>
          </cell>
          <cell r="AD752">
            <v>-9000</v>
          </cell>
        </row>
        <row r="753">
          <cell r="A753" t="str">
            <v>198508292022212025</v>
          </cell>
          <cell r="B753" t="str">
            <v>XXX</v>
          </cell>
          <cell r="C753" t="str">
            <v>XXX</v>
          </cell>
          <cell r="D753" t="str">
            <v>XXX</v>
          </cell>
          <cell r="E753" t="str">
            <v>XXX</v>
          </cell>
          <cell r="F753" t="str">
            <v>XXX</v>
          </cell>
          <cell r="G753" t="str">
            <v>XXX</v>
          </cell>
          <cell r="H753" t="str">
            <v>XXX</v>
          </cell>
          <cell r="I753">
            <v>0</v>
          </cell>
          <cell r="J753">
            <v>0</v>
          </cell>
          <cell r="K753" t="str">
            <v>XXX</v>
          </cell>
          <cell r="M753">
            <v>250000</v>
          </cell>
          <cell r="N753">
            <v>250000</v>
          </cell>
          <cell r="O753">
            <v>250000</v>
          </cell>
          <cell r="P753">
            <v>2500</v>
          </cell>
          <cell r="Q753">
            <v>10000</v>
          </cell>
          <cell r="R753">
            <v>0</v>
          </cell>
          <cell r="S753">
            <v>0</v>
          </cell>
          <cell r="T753">
            <v>2500</v>
          </cell>
          <cell r="U753">
            <v>10000</v>
          </cell>
          <cell r="V753" t="str">
            <v>SDN KUIN UTARA 7</v>
          </cell>
          <cell r="W753" t="str">
            <v>XXX</v>
          </cell>
          <cell r="X753" t="str">
            <v>XXX</v>
          </cell>
          <cell r="Y753" t="str">
            <v>XXX</v>
          </cell>
          <cell r="Z753" t="str">
            <v>U - 22</v>
          </cell>
          <cell r="AA753" t="str">
            <v>3161763664230193</v>
          </cell>
          <cell r="AC753">
            <v>11500</v>
          </cell>
          <cell r="AD753">
            <v>-9000</v>
          </cell>
        </row>
        <row r="754">
          <cell r="A754" t="str">
            <v>199304012022211010</v>
          </cell>
          <cell r="B754" t="str">
            <v>XXX</v>
          </cell>
          <cell r="C754" t="str">
            <v>XXX</v>
          </cell>
          <cell r="D754" t="str">
            <v>XXX</v>
          </cell>
          <cell r="E754" t="str">
            <v>XXX</v>
          </cell>
          <cell r="F754" t="str">
            <v>XXX</v>
          </cell>
          <cell r="G754" t="str">
            <v>XXX</v>
          </cell>
          <cell r="H754" t="str">
            <v>XXX</v>
          </cell>
          <cell r="I754">
            <v>0</v>
          </cell>
          <cell r="J754">
            <v>0</v>
          </cell>
          <cell r="K754" t="str">
            <v>XXX</v>
          </cell>
          <cell r="M754">
            <v>250000</v>
          </cell>
          <cell r="N754">
            <v>250000</v>
          </cell>
          <cell r="O754">
            <v>250000</v>
          </cell>
          <cell r="P754">
            <v>2500</v>
          </cell>
          <cell r="Q754">
            <v>10000</v>
          </cell>
          <cell r="R754">
            <v>0</v>
          </cell>
          <cell r="S754">
            <v>0</v>
          </cell>
          <cell r="T754">
            <v>2500</v>
          </cell>
          <cell r="U754">
            <v>10000</v>
          </cell>
          <cell r="V754" t="str">
            <v>SDN KUIN UTARA 7</v>
          </cell>
          <cell r="W754" t="str">
            <v>XXX</v>
          </cell>
          <cell r="X754" t="str">
            <v>XXX</v>
          </cell>
          <cell r="Y754" t="str">
            <v>XXX</v>
          </cell>
          <cell r="Z754" t="str">
            <v>U - 22</v>
          </cell>
          <cell r="AA754" t="str">
            <v>2733771672130212</v>
          </cell>
          <cell r="AC754">
            <v>11500</v>
          </cell>
          <cell r="AD754">
            <v>-9000</v>
          </cell>
        </row>
        <row r="755">
          <cell r="A755" t="str">
            <v>199305172022212008</v>
          </cell>
          <cell r="B755" t="str">
            <v>XXX</v>
          </cell>
          <cell r="C755" t="str">
            <v>XXX</v>
          </cell>
          <cell r="D755" t="str">
            <v>XXX</v>
          </cell>
          <cell r="E755" t="str">
            <v>XXX</v>
          </cell>
          <cell r="F755" t="str">
            <v>XXX</v>
          </cell>
          <cell r="G755" t="str">
            <v>XXX</v>
          </cell>
          <cell r="H755" t="str">
            <v>XXX</v>
          </cell>
          <cell r="I755">
            <v>0</v>
          </cell>
          <cell r="J755">
            <v>0</v>
          </cell>
          <cell r="K755" t="str">
            <v>XXX</v>
          </cell>
          <cell r="M755">
            <v>250000</v>
          </cell>
          <cell r="N755">
            <v>250000</v>
          </cell>
          <cell r="O755">
            <v>250000</v>
          </cell>
          <cell r="P755">
            <v>2500</v>
          </cell>
          <cell r="Q755">
            <v>10000</v>
          </cell>
          <cell r="R755">
            <v>0</v>
          </cell>
          <cell r="S755">
            <v>0</v>
          </cell>
          <cell r="T755">
            <v>2500</v>
          </cell>
          <cell r="U755">
            <v>10000</v>
          </cell>
          <cell r="V755" t="str">
            <v>SDN KUIN UTARA 7</v>
          </cell>
          <cell r="W755" t="str">
            <v>XXX</v>
          </cell>
          <cell r="X755" t="str">
            <v>XXX</v>
          </cell>
          <cell r="Y755" t="str">
            <v>XXX</v>
          </cell>
          <cell r="Z755" t="str">
            <v>U - 22</v>
          </cell>
          <cell r="AA755" t="str">
            <v>6849771672230192</v>
          </cell>
          <cell r="AC755">
            <v>11500</v>
          </cell>
          <cell r="AD755">
            <v>-9000</v>
          </cell>
        </row>
        <row r="756">
          <cell r="A756" t="str">
            <v>198604102022211007</v>
          </cell>
          <cell r="B756" t="str">
            <v>XXX</v>
          </cell>
          <cell r="C756" t="str">
            <v>XXX</v>
          </cell>
          <cell r="D756" t="str">
            <v>XXX</v>
          </cell>
          <cell r="E756" t="str">
            <v>XXX</v>
          </cell>
          <cell r="F756" t="str">
            <v>XXX</v>
          </cell>
          <cell r="G756" t="str">
            <v>XXX</v>
          </cell>
          <cell r="H756" t="str">
            <v>XXX</v>
          </cell>
          <cell r="I756">
            <v>0</v>
          </cell>
          <cell r="J756">
            <v>0</v>
          </cell>
          <cell r="K756" t="str">
            <v>XXX</v>
          </cell>
          <cell r="M756">
            <v>250000</v>
          </cell>
          <cell r="N756">
            <v>250000</v>
          </cell>
          <cell r="O756">
            <v>250000</v>
          </cell>
          <cell r="P756">
            <v>2500</v>
          </cell>
          <cell r="Q756">
            <v>10000</v>
          </cell>
          <cell r="R756">
            <v>0</v>
          </cell>
          <cell r="S756">
            <v>0</v>
          </cell>
          <cell r="T756">
            <v>2500</v>
          </cell>
          <cell r="U756">
            <v>10000</v>
          </cell>
          <cell r="V756" t="str">
            <v>SDN PANGERAN 1</v>
          </cell>
          <cell r="W756" t="str">
            <v>XXX</v>
          </cell>
          <cell r="X756" t="str">
            <v>XXX</v>
          </cell>
          <cell r="Y756" t="str">
            <v>XXX</v>
          </cell>
          <cell r="Z756" t="str">
            <v>U - 23</v>
          </cell>
          <cell r="AA756" t="str">
            <v>6742764665130192</v>
          </cell>
          <cell r="AC756">
            <v>11500</v>
          </cell>
          <cell r="AD756">
            <v>-9000</v>
          </cell>
        </row>
        <row r="757">
          <cell r="A757" t="str">
            <v>199010172022212007</v>
          </cell>
          <cell r="B757" t="str">
            <v>XXX</v>
          </cell>
          <cell r="C757" t="str">
            <v>XXX</v>
          </cell>
          <cell r="D757" t="str">
            <v>XXX</v>
          </cell>
          <cell r="E757" t="str">
            <v>XXX</v>
          </cell>
          <cell r="F757" t="str">
            <v>XXX</v>
          </cell>
          <cell r="G757" t="str">
            <v>XXX</v>
          </cell>
          <cell r="H757" t="str">
            <v>XXX</v>
          </cell>
          <cell r="I757">
            <v>0</v>
          </cell>
          <cell r="J757">
            <v>0</v>
          </cell>
          <cell r="K757" t="str">
            <v>XXX</v>
          </cell>
          <cell r="L757">
            <v>2966500</v>
          </cell>
          <cell r="N757">
            <v>2966500</v>
          </cell>
          <cell r="O757">
            <v>2966500</v>
          </cell>
          <cell r="P757">
            <v>29665</v>
          </cell>
          <cell r="Q757">
            <v>118660</v>
          </cell>
          <cell r="R757">
            <v>0</v>
          </cell>
          <cell r="S757">
            <v>0</v>
          </cell>
          <cell r="T757">
            <v>29665</v>
          </cell>
          <cell r="U757">
            <v>118660</v>
          </cell>
          <cell r="V757" t="str">
            <v>SDN PANGERAN 1</v>
          </cell>
          <cell r="W757" t="str">
            <v>XXX</v>
          </cell>
          <cell r="X757" t="str">
            <v>XXX</v>
          </cell>
          <cell r="Y757" t="str">
            <v>XXX</v>
          </cell>
          <cell r="Z757" t="str">
            <v>U - 23</v>
          </cell>
          <cell r="AA757" t="str">
            <v>5349768670220003</v>
          </cell>
          <cell r="AC757">
            <v>33665</v>
          </cell>
          <cell r="AD757">
            <v>-4000</v>
          </cell>
        </row>
        <row r="758">
          <cell r="A758" t="str">
            <v>198311232022212012</v>
          </cell>
          <cell r="B758" t="str">
            <v>XXX</v>
          </cell>
          <cell r="C758" t="str">
            <v>XXX</v>
          </cell>
          <cell r="D758" t="str">
            <v>XXX</v>
          </cell>
          <cell r="E758" t="str">
            <v>XXX</v>
          </cell>
          <cell r="F758" t="str">
            <v>XXX</v>
          </cell>
          <cell r="G758" t="str">
            <v>XXX</v>
          </cell>
          <cell r="H758" t="str">
            <v>XXX</v>
          </cell>
          <cell r="I758">
            <v>0</v>
          </cell>
          <cell r="J758">
            <v>0</v>
          </cell>
          <cell r="K758" t="str">
            <v>XXX</v>
          </cell>
          <cell r="M758">
            <v>250000</v>
          </cell>
          <cell r="N758">
            <v>250000</v>
          </cell>
          <cell r="O758">
            <v>250000</v>
          </cell>
          <cell r="P758">
            <v>2500</v>
          </cell>
          <cell r="Q758">
            <v>10000</v>
          </cell>
          <cell r="R758">
            <v>0</v>
          </cell>
          <cell r="S758">
            <v>0</v>
          </cell>
          <cell r="T758">
            <v>2500</v>
          </cell>
          <cell r="U758">
            <v>10000</v>
          </cell>
          <cell r="V758" t="str">
            <v>SDN PANGERAN 2</v>
          </cell>
          <cell r="W758" t="str">
            <v>XXX</v>
          </cell>
          <cell r="X758" t="str">
            <v>XXX</v>
          </cell>
          <cell r="Y758" t="str">
            <v>XXX</v>
          </cell>
          <cell r="Z758" t="str">
            <v>U - 24</v>
          </cell>
          <cell r="AA758" t="str">
            <v>2455761663300033</v>
          </cell>
          <cell r="AC758">
            <v>11500</v>
          </cell>
          <cell r="AD758">
            <v>-9000</v>
          </cell>
        </row>
        <row r="759">
          <cell r="A759" t="str">
            <v>198908232022212009</v>
          </cell>
          <cell r="B759" t="str">
            <v>XXX</v>
          </cell>
          <cell r="C759" t="str">
            <v>XXX</v>
          </cell>
          <cell r="D759" t="str">
            <v>XXX</v>
          </cell>
          <cell r="E759" t="str">
            <v>XXX</v>
          </cell>
          <cell r="F759" t="str">
            <v>XXX</v>
          </cell>
          <cell r="G759" t="str">
            <v>XXX</v>
          </cell>
          <cell r="H759" t="str">
            <v>XXX</v>
          </cell>
          <cell r="I759">
            <v>0</v>
          </cell>
          <cell r="J759">
            <v>0</v>
          </cell>
          <cell r="K759" t="str">
            <v>XXX</v>
          </cell>
          <cell r="M759">
            <v>250000</v>
          </cell>
          <cell r="N759">
            <v>250000</v>
          </cell>
          <cell r="O759">
            <v>250000</v>
          </cell>
          <cell r="P759">
            <v>2500</v>
          </cell>
          <cell r="Q759">
            <v>10000</v>
          </cell>
          <cell r="R759">
            <v>0</v>
          </cell>
          <cell r="S759">
            <v>0</v>
          </cell>
          <cell r="T759">
            <v>2500</v>
          </cell>
          <cell r="U759">
            <v>10000</v>
          </cell>
          <cell r="V759" t="str">
            <v>SDN PANGERAN 2</v>
          </cell>
          <cell r="W759" t="str">
            <v>XXX</v>
          </cell>
          <cell r="X759" t="str">
            <v>XXX</v>
          </cell>
          <cell r="Y759" t="str">
            <v>XXX</v>
          </cell>
          <cell r="Z759" t="str">
            <v>U - 24</v>
          </cell>
          <cell r="AA759" t="str">
            <v>3155767668130103</v>
          </cell>
          <cell r="AC759">
            <v>11500</v>
          </cell>
          <cell r="AD759">
            <v>-9000</v>
          </cell>
        </row>
        <row r="760">
          <cell r="A760" t="str">
            <v>196606152022211001</v>
          </cell>
          <cell r="B760" t="str">
            <v>XXX</v>
          </cell>
          <cell r="C760" t="str">
            <v>XXX</v>
          </cell>
          <cell r="D760" t="str">
            <v>XXX</v>
          </cell>
          <cell r="E760" t="str">
            <v>XXX</v>
          </cell>
          <cell r="F760" t="str">
            <v>XXX</v>
          </cell>
          <cell r="G760" t="str">
            <v>XXX</v>
          </cell>
          <cell r="H760" t="str">
            <v>XXX</v>
          </cell>
          <cell r="I760">
            <v>0</v>
          </cell>
          <cell r="J760">
            <v>0</v>
          </cell>
          <cell r="K760" t="str">
            <v>XXX</v>
          </cell>
          <cell r="L760">
            <v>2966500</v>
          </cell>
          <cell r="N760">
            <v>2966500</v>
          </cell>
          <cell r="O760">
            <v>2966500</v>
          </cell>
          <cell r="P760">
            <v>29665</v>
          </cell>
          <cell r="Q760">
            <v>118660</v>
          </cell>
          <cell r="R760">
            <v>0</v>
          </cell>
          <cell r="S760">
            <v>0</v>
          </cell>
          <cell r="T760">
            <v>29665</v>
          </cell>
          <cell r="U760">
            <v>118660</v>
          </cell>
          <cell r="V760" t="str">
            <v>SDN SUNGAI JINGAH 1</v>
          </cell>
          <cell r="W760" t="str">
            <v>XXX</v>
          </cell>
          <cell r="X760" t="str">
            <v>XXX</v>
          </cell>
          <cell r="Y760" t="str">
            <v>XXX</v>
          </cell>
          <cell r="Z760" t="str">
            <v>U - 26</v>
          </cell>
          <cell r="AA760" t="str">
            <v>1947744646200062</v>
          </cell>
          <cell r="AC760">
            <v>33665</v>
          </cell>
          <cell r="AD760">
            <v>-4000</v>
          </cell>
        </row>
        <row r="761">
          <cell r="A761" t="str">
            <v>197408092022211001</v>
          </cell>
          <cell r="B761" t="str">
            <v>XXX</v>
          </cell>
          <cell r="C761" t="str">
            <v>XXX</v>
          </cell>
          <cell r="D761" t="str">
            <v>XXX</v>
          </cell>
          <cell r="E761" t="str">
            <v>XXX</v>
          </cell>
          <cell r="F761" t="str">
            <v>XXX</v>
          </cell>
          <cell r="G761" t="str">
            <v>XXX</v>
          </cell>
          <cell r="H761" t="str">
            <v>XXX</v>
          </cell>
          <cell r="I761">
            <v>0</v>
          </cell>
          <cell r="J761">
            <v>0</v>
          </cell>
          <cell r="K761" t="str">
            <v>XXX</v>
          </cell>
          <cell r="L761">
            <v>2966500</v>
          </cell>
          <cell r="N761">
            <v>2966500</v>
          </cell>
          <cell r="O761">
            <v>2966500</v>
          </cell>
          <cell r="P761">
            <v>29665</v>
          </cell>
          <cell r="Q761">
            <v>118660</v>
          </cell>
          <cell r="R761">
            <v>0</v>
          </cell>
          <cell r="S761">
            <v>0</v>
          </cell>
          <cell r="T761">
            <v>29665</v>
          </cell>
          <cell r="U761">
            <v>118660</v>
          </cell>
          <cell r="V761" t="str">
            <v>SDN SUNGAI JINGAH 1</v>
          </cell>
          <cell r="W761" t="str">
            <v>XXX</v>
          </cell>
          <cell r="X761" t="str">
            <v>XXX</v>
          </cell>
          <cell r="Y761" t="str">
            <v>XXX</v>
          </cell>
          <cell r="Z761" t="str">
            <v>U - 26</v>
          </cell>
          <cell r="AA761" t="str">
            <v>4141752654200013</v>
          </cell>
          <cell r="AC761">
            <v>33665</v>
          </cell>
          <cell r="AD761">
            <v>-4000</v>
          </cell>
        </row>
        <row r="762">
          <cell r="A762" t="str">
            <v>199003302022212005</v>
          </cell>
          <cell r="B762" t="str">
            <v>XXX</v>
          </cell>
          <cell r="C762" t="str">
            <v>XXX</v>
          </cell>
          <cell r="D762" t="str">
            <v>XXX</v>
          </cell>
          <cell r="E762" t="str">
            <v>XXX</v>
          </cell>
          <cell r="F762" t="str">
            <v>XXX</v>
          </cell>
          <cell r="G762" t="str">
            <v>XXX</v>
          </cell>
          <cell r="H762" t="str">
            <v>XXX</v>
          </cell>
          <cell r="I762">
            <v>0</v>
          </cell>
          <cell r="J762">
            <v>0</v>
          </cell>
          <cell r="K762" t="str">
            <v>XXX</v>
          </cell>
          <cell r="L762">
            <v>2966500</v>
          </cell>
          <cell r="N762">
            <v>2966500</v>
          </cell>
          <cell r="O762">
            <v>2966500</v>
          </cell>
          <cell r="P762">
            <v>29665</v>
          </cell>
          <cell r="Q762">
            <v>118660</v>
          </cell>
          <cell r="R762">
            <v>0</v>
          </cell>
          <cell r="S762">
            <v>0</v>
          </cell>
          <cell r="T762">
            <v>29665</v>
          </cell>
          <cell r="U762">
            <v>118660</v>
          </cell>
          <cell r="V762" t="str">
            <v>SDN SUNGAI JINGAH 1</v>
          </cell>
          <cell r="W762" t="str">
            <v>XXX</v>
          </cell>
          <cell r="X762" t="str">
            <v>XXX</v>
          </cell>
          <cell r="Y762" t="str">
            <v>XXX</v>
          </cell>
          <cell r="Z762" t="str">
            <v>U - 26</v>
          </cell>
          <cell r="AA762" t="str">
            <v>0662768669210032</v>
          </cell>
          <cell r="AC762">
            <v>33665</v>
          </cell>
          <cell r="AD762">
            <v>-4000</v>
          </cell>
        </row>
        <row r="763">
          <cell r="A763" t="str">
            <v>199502242021212001</v>
          </cell>
          <cell r="B763" t="str">
            <v>XXX</v>
          </cell>
          <cell r="C763" t="str">
            <v>XXX</v>
          </cell>
          <cell r="D763" t="str">
            <v>XXX</v>
          </cell>
          <cell r="E763" t="str">
            <v>XXX</v>
          </cell>
          <cell r="F763" t="str">
            <v>XXX</v>
          </cell>
          <cell r="G763" t="str">
            <v>XXX</v>
          </cell>
          <cell r="H763" t="str">
            <v>XXX</v>
          </cell>
          <cell r="I763">
            <v>0</v>
          </cell>
          <cell r="J763">
            <v>0</v>
          </cell>
          <cell r="K763" t="str">
            <v>XXX</v>
          </cell>
          <cell r="M763">
            <v>250000</v>
          </cell>
          <cell r="N763">
            <v>250000</v>
          </cell>
          <cell r="O763">
            <v>250000</v>
          </cell>
          <cell r="P763">
            <v>2500</v>
          </cell>
          <cell r="Q763">
            <v>10000</v>
          </cell>
          <cell r="R763">
            <v>0</v>
          </cell>
          <cell r="S763">
            <v>0</v>
          </cell>
          <cell r="T763">
            <v>2500</v>
          </cell>
          <cell r="U763">
            <v>10000</v>
          </cell>
          <cell r="V763" t="str">
            <v>SDN SUNGAI JINGAH 1</v>
          </cell>
          <cell r="W763" t="str">
            <v>XXX</v>
          </cell>
          <cell r="X763" t="str">
            <v>XXX</v>
          </cell>
          <cell r="Y763" t="str">
            <v>XXX</v>
          </cell>
          <cell r="Z763" t="str">
            <v>U - 26</v>
          </cell>
          <cell r="AA763" t="str">
            <v>8556773674230132</v>
          </cell>
          <cell r="AC763">
            <v>11500</v>
          </cell>
          <cell r="AD763">
            <v>-9000</v>
          </cell>
        </row>
        <row r="764">
          <cell r="A764" t="str">
            <v>198405152022211009</v>
          </cell>
          <cell r="B764" t="str">
            <v>XXX</v>
          </cell>
          <cell r="C764" t="str">
            <v>XXX</v>
          </cell>
          <cell r="D764" t="str">
            <v>XXX</v>
          </cell>
          <cell r="E764" t="str">
            <v>XXX</v>
          </cell>
          <cell r="F764" t="str">
            <v>XXX</v>
          </cell>
          <cell r="G764" t="str">
            <v>XXX</v>
          </cell>
          <cell r="H764" t="str">
            <v>XXX</v>
          </cell>
          <cell r="I764">
            <v>0</v>
          </cell>
          <cell r="J764">
            <v>0</v>
          </cell>
          <cell r="K764" t="str">
            <v>XXX</v>
          </cell>
          <cell r="M764">
            <v>250000</v>
          </cell>
          <cell r="N764">
            <v>250000</v>
          </cell>
          <cell r="O764">
            <v>250000</v>
          </cell>
          <cell r="P764">
            <v>2500</v>
          </cell>
          <cell r="Q764">
            <v>10000</v>
          </cell>
          <cell r="R764">
            <v>0</v>
          </cell>
          <cell r="S764">
            <v>0</v>
          </cell>
          <cell r="T764">
            <v>2500</v>
          </cell>
          <cell r="U764">
            <v>10000</v>
          </cell>
          <cell r="V764" t="str">
            <v>SDN SUNGAI JINGAH 4</v>
          </cell>
          <cell r="W764" t="str">
            <v>XXX</v>
          </cell>
          <cell r="X764" t="str">
            <v>XXX</v>
          </cell>
          <cell r="Y764" t="str">
            <v>XXX</v>
          </cell>
          <cell r="Z764" t="str">
            <v>U - 28</v>
          </cell>
          <cell r="AA764" t="str">
            <v>9847762663200022</v>
          </cell>
          <cell r="AC764">
            <v>11500</v>
          </cell>
          <cell r="AD764">
            <v>-9000</v>
          </cell>
        </row>
        <row r="765">
          <cell r="A765" t="str">
            <v>198503072022212017</v>
          </cell>
          <cell r="B765" t="str">
            <v>XXX</v>
          </cell>
          <cell r="C765" t="str">
            <v>XXX</v>
          </cell>
          <cell r="D765" t="str">
            <v>XXX</v>
          </cell>
          <cell r="E765" t="str">
            <v>XXX</v>
          </cell>
          <cell r="F765" t="str">
            <v>XXX</v>
          </cell>
          <cell r="G765" t="str">
            <v>XXX</v>
          </cell>
          <cell r="H765" t="str">
            <v>XXX</v>
          </cell>
          <cell r="I765">
            <v>0</v>
          </cell>
          <cell r="J765">
            <v>0</v>
          </cell>
          <cell r="K765" t="str">
            <v>XXX</v>
          </cell>
          <cell r="M765">
            <v>250000</v>
          </cell>
          <cell r="N765">
            <v>250000</v>
          </cell>
          <cell r="O765">
            <v>250000</v>
          </cell>
          <cell r="P765">
            <v>2500</v>
          </cell>
          <cell r="Q765">
            <v>10000</v>
          </cell>
          <cell r="R765">
            <v>0</v>
          </cell>
          <cell r="S765">
            <v>0</v>
          </cell>
          <cell r="T765">
            <v>2500</v>
          </cell>
          <cell r="U765">
            <v>10000</v>
          </cell>
          <cell r="V765" t="str">
            <v>SDN SUNGAI JINGAH 4</v>
          </cell>
          <cell r="W765" t="str">
            <v>XXX</v>
          </cell>
          <cell r="X765" t="str">
            <v>XXX</v>
          </cell>
          <cell r="Y765" t="str">
            <v>XXX</v>
          </cell>
          <cell r="Z765" t="str">
            <v>U - 28</v>
          </cell>
          <cell r="AA765" t="str">
            <v>8639763664130182</v>
          </cell>
          <cell r="AC765">
            <v>11500</v>
          </cell>
          <cell r="AD765">
            <v>-9000</v>
          </cell>
        </row>
        <row r="766">
          <cell r="A766" t="str">
            <v>198607112022212015</v>
          </cell>
          <cell r="B766" t="str">
            <v>XXX</v>
          </cell>
          <cell r="C766" t="str">
            <v>XXX</v>
          </cell>
          <cell r="D766" t="str">
            <v>XXX</v>
          </cell>
          <cell r="E766" t="str">
            <v>XXX</v>
          </cell>
          <cell r="F766" t="str">
            <v>XXX</v>
          </cell>
          <cell r="G766" t="str">
            <v>XXX</v>
          </cell>
          <cell r="H766" t="str">
            <v>XXX</v>
          </cell>
          <cell r="I766">
            <v>0</v>
          </cell>
          <cell r="J766">
            <v>0</v>
          </cell>
          <cell r="K766" t="str">
            <v>XXX</v>
          </cell>
          <cell r="M766">
            <v>250000</v>
          </cell>
          <cell r="N766">
            <v>250000</v>
          </cell>
          <cell r="O766">
            <v>250000</v>
          </cell>
          <cell r="P766">
            <v>2500</v>
          </cell>
          <cell r="Q766">
            <v>10000</v>
          </cell>
          <cell r="R766">
            <v>0</v>
          </cell>
          <cell r="S766">
            <v>0</v>
          </cell>
          <cell r="T766">
            <v>2500</v>
          </cell>
          <cell r="U766">
            <v>10000</v>
          </cell>
          <cell r="V766" t="str">
            <v>SDN SUNGAI JINGAH 4</v>
          </cell>
          <cell r="W766" t="str">
            <v>XXX</v>
          </cell>
          <cell r="X766" t="str">
            <v>XXX</v>
          </cell>
          <cell r="Y766" t="str">
            <v>XXX</v>
          </cell>
          <cell r="Z766" t="str">
            <v>U - 28</v>
          </cell>
          <cell r="AA766" t="str">
            <v>5043764665130153</v>
          </cell>
          <cell r="AC766">
            <v>11500</v>
          </cell>
          <cell r="AD766">
            <v>-9000</v>
          </cell>
        </row>
        <row r="767">
          <cell r="A767" t="str">
            <v>199507042022212008</v>
          </cell>
          <cell r="B767" t="str">
            <v>XXX</v>
          </cell>
          <cell r="C767" t="str">
            <v>XXX</v>
          </cell>
          <cell r="D767" t="str">
            <v>XXX</v>
          </cell>
          <cell r="E767" t="str">
            <v>XXX</v>
          </cell>
          <cell r="F767" t="str">
            <v>XXX</v>
          </cell>
          <cell r="G767" t="str">
            <v>XXX</v>
          </cell>
          <cell r="H767" t="str">
            <v>XXX</v>
          </cell>
          <cell r="I767">
            <v>0</v>
          </cell>
          <cell r="J767">
            <v>0</v>
          </cell>
          <cell r="K767" t="str">
            <v>XXX</v>
          </cell>
          <cell r="M767">
            <v>250000</v>
          </cell>
          <cell r="N767">
            <v>250000</v>
          </cell>
          <cell r="O767">
            <v>250000</v>
          </cell>
          <cell r="P767">
            <v>2500</v>
          </cell>
          <cell r="Q767">
            <v>10000</v>
          </cell>
          <cell r="R767">
            <v>0</v>
          </cell>
          <cell r="S767">
            <v>0</v>
          </cell>
          <cell r="T767">
            <v>2500</v>
          </cell>
          <cell r="U767">
            <v>10000</v>
          </cell>
          <cell r="V767" t="str">
            <v>SDN SUNGAI JINGAH 4</v>
          </cell>
          <cell r="W767" t="str">
            <v>XXX</v>
          </cell>
          <cell r="X767" t="str">
            <v>XXX</v>
          </cell>
          <cell r="Y767" t="str">
            <v>XXX</v>
          </cell>
          <cell r="Z767" t="str">
            <v>U - 28</v>
          </cell>
          <cell r="AA767" t="str">
            <v>9036773674230113</v>
          </cell>
          <cell r="AC767">
            <v>11500</v>
          </cell>
          <cell r="AD767">
            <v>-9000</v>
          </cell>
        </row>
        <row r="768">
          <cell r="A768" t="str">
            <v>199508252022212009</v>
          </cell>
          <cell r="B768" t="str">
            <v>XXX</v>
          </cell>
          <cell r="C768" t="str">
            <v>XXX</v>
          </cell>
          <cell r="D768" t="str">
            <v>XXX</v>
          </cell>
          <cell r="E768" t="str">
            <v>XXX</v>
          </cell>
          <cell r="F768" t="str">
            <v>XXX</v>
          </cell>
          <cell r="G768" t="str">
            <v>XXX</v>
          </cell>
          <cell r="H768" t="str">
            <v>XXX</v>
          </cell>
          <cell r="I768">
            <v>0</v>
          </cell>
          <cell r="J768">
            <v>0</v>
          </cell>
          <cell r="K768" t="str">
            <v>XXX</v>
          </cell>
          <cell r="M768">
            <v>250000</v>
          </cell>
          <cell r="N768">
            <v>250000</v>
          </cell>
          <cell r="O768">
            <v>250000</v>
          </cell>
          <cell r="P768">
            <v>2500</v>
          </cell>
          <cell r="Q768">
            <v>10000</v>
          </cell>
          <cell r="R768">
            <v>0</v>
          </cell>
          <cell r="S768">
            <v>0</v>
          </cell>
          <cell r="T768">
            <v>2500</v>
          </cell>
          <cell r="U768">
            <v>10000</v>
          </cell>
          <cell r="V768" t="str">
            <v>SDN SUNGAI JINGAH 4</v>
          </cell>
          <cell r="W768" t="str">
            <v>XXX</v>
          </cell>
          <cell r="X768" t="str">
            <v>XXX</v>
          </cell>
          <cell r="Y768" t="str">
            <v>XXX</v>
          </cell>
          <cell r="Z768" t="str">
            <v>U - 28</v>
          </cell>
          <cell r="AA768" t="str">
            <v>4157773674130013</v>
          </cell>
          <cell r="AC768">
            <v>11500</v>
          </cell>
          <cell r="AD768">
            <v>-9000</v>
          </cell>
        </row>
        <row r="769">
          <cell r="A769" t="str">
            <v>199602122022212002</v>
          </cell>
          <cell r="B769" t="str">
            <v>XXX</v>
          </cell>
          <cell r="C769" t="str">
            <v>XXX</v>
          </cell>
          <cell r="D769" t="str">
            <v>XXX</v>
          </cell>
          <cell r="E769" t="str">
            <v>XXX</v>
          </cell>
          <cell r="F769" t="str">
            <v>XXX</v>
          </cell>
          <cell r="G769" t="str">
            <v>XXX</v>
          </cell>
          <cell r="H769" t="str">
            <v>XXX</v>
          </cell>
          <cell r="I769">
            <v>0</v>
          </cell>
          <cell r="J769">
            <v>0</v>
          </cell>
          <cell r="K769" t="str">
            <v>XXX</v>
          </cell>
          <cell r="L769">
            <v>2966500</v>
          </cell>
          <cell r="N769">
            <v>2966500</v>
          </cell>
          <cell r="O769">
            <v>2966500</v>
          </cell>
          <cell r="P769">
            <v>29665</v>
          </cell>
          <cell r="Q769">
            <v>118660</v>
          </cell>
          <cell r="R769">
            <v>0</v>
          </cell>
          <cell r="S769">
            <v>0</v>
          </cell>
          <cell r="T769">
            <v>29665</v>
          </cell>
          <cell r="U769">
            <v>118660</v>
          </cell>
          <cell r="V769" t="str">
            <v>SDN SUNGAI JINGAH 4</v>
          </cell>
          <cell r="W769" t="str">
            <v>XXX</v>
          </cell>
          <cell r="X769" t="str">
            <v>XXX</v>
          </cell>
          <cell r="Y769" t="str">
            <v>XXX</v>
          </cell>
          <cell r="Z769" t="str">
            <v>U - 28</v>
          </cell>
          <cell r="AA769" t="str">
            <v>9544774675130002</v>
          </cell>
          <cell r="AC769">
            <v>33665</v>
          </cell>
          <cell r="AD769">
            <v>-4000</v>
          </cell>
        </row>
        <row r="770">
          <cell r="A770" t="str">
            <v>199608312022212008</v>
          </cell>
          <cell r="B770" t="str">
            <v>XXX</v>
          </cell>
          <cell r="C770" t="str">
            <v>XXX</v>
          </cell>
          <cell r="D770" t="str">
            <v>XXX</v>
          </cell>
          <cell r="E770" t="str">
            <v>XXX</v>
          </cell>
          <cell r="F770" t="str">
            <v>XXX</v>
          </cell>
          <cell r="G770" t="str">
            <v>XXX</v>
          </cell>
          <cell r="H770" t="str">
            <v>XXX</v>
          </cell>
          <cell r="I770">
            <v>0</v>
          </cell>
          <cell r="J770">
            <v>0</v>
          </cell>
          <cell r="K770" t="str">
            <v>XXX</v>
          </cell>
          <cell r="M770">
            <v>250000</v>
          </cell>
          <cell r="N770">
            <v>250000</v>
          </cell>
          <cell r="O770">
            <v>250000</v>
          </cell>
          <cell r="P770">
            <v>2500</v>
          </cell>
          <cell r="Q770">
            <v>10000</v>
          </cell>
          <cell r="R770">
            <v>0</v>
          </cell>
          <cell r="S770">
            <v>0</v>
          </cell>
          <cell r="T770">
            <v>2500</v>
          </cell>
          <cell r="U770">
            <v>10000</v>
          </cell>
          <cell r="V770" t="str">
            <v>SDN SUNGAI JINGAH 4</v>
          </cell>
          <cell r="W770" t="str">
            <v>XXX</v>
          </cell>
          <cell r="X770" t="str">
            <v>XXX</v>
          </cell>
          <cell r="Y770" t="str">
            <v>XXX</v>
          </cell>
          <cell r="Z770" t="str">
            <v>U - 28</v>
          </cell>
          <cell r="AA770" t="str">
            <v>8163774675230043</v>
          </cell>
          <cell r="AC770">
            <v>11500</v>
          </cell>
          <cell r="AD770">
            <v>-9000</v>
          </cell>
        </row>
        <row r="771">
          <cell r="A771" t="str">
            <v>197001212022212003</v>
          </cell>
          <cell r="B771" t="str">
            <v>XXX</v>
          </cell>
          <cell r="C771" t="str">
            <v>XXX</v>
          </cell>
          <cell r="D771" t="str">
            <v>XXX</v>
          </cell>
          <cell r="E771" t="str">
            <v>XXX</v>
          </cell>
          <cell r="F771" t="str">
            <v>XXX</v>
          </cell>
          <cell r="G771" t="str">
            <v>XXX</v>
          </cell>
          <cell r="H771" t="str">
            <v>XXX</v>
          </cell>
          <cell r="I771">
            <v>0</v>
          </cell>
          <cell r="J771">
            <v>0</v>
          </cell>
          <cell r="K771" t="str">
            <v>XXX</v>
          </cell>
          <cell r="M771">
            <v>250000</v>
          </cell>
          <cell r="N771">
            <v>250000</v>
          </cell>
          <cell r="O771">
            <v>250000</v>
          </cell>
          <cell r="P771">
            <v>2500</v>
          </cell>
          <cell r="Q771">
            <v>10000</v>
          </cell>
          <cell r="R771">
            <v>0</v>
          </cell>
          <cell r="S771">
            <v>0</v>
          </cell>
          <cell r="T771">
            <v>2500</v>
          </cell>
          <cell r="U771">
            <v>10000</v>
          </cell>
          <cell r="V771" t="str">
            <v>SDN SUNGAI JINGAH 5</v>
          </cell>
          <cell r="W771" t="str">
            <v>XXX</v>
          </cell>
          <cell r="X771" t="str">
            <v>XXX</v>
          </cell>
          <cell r="Y771" t="str">
            <v>XXX</v>
          </cell>
          <cell r="Z771" t="str">
            <v>U - 29</v>
          </cell>
          <cell r="AA771" t="str">
            <v>1453748650300072</v>
          </cell>
          <cell r="AC771">
            <v>11500</v>
          </cell>
          <cell r="AD771">
            <v>-9000</v>
          </cell>
        </row>
        <row r="772">
          <cell r="A772" t="str">
            <v>198001042022212012</v>
          </cell>
          <cell r="B772" t="str">
            <v>XXX</v>
          </cell>
          <cell r="C772" t="str">
            <v>XXX</v>
          </cell>
          <cell r="D772" t="str">
            <v>XXX</v>
          </cell>
          <cell r="E772" t="str">
            <v>XXX</v>
          </cell>
          <cell r="F772" t="str">
            <v>XXX</v>
          </cell>
          <cell r="G772" t="str">
            <v>XXX</v>
          </cell>
          <cell r="H772" t="str">
            <v>XXX</v>
          </cell>
          <cell r="I772">
            <v>0</v>
          </cell>
          <cell r="J772">
            <v>0</v>
          </cell>
          <cell r="K772" t="str">
            <v>XXX</v>
          </cell>
          <cell r="M772">
            <v>250000</v>
          </cell>
          <cell r="N772">
            <v>250000</v>
          </cell>
          <cell r="O772">
            <v>250000</v>
          </cell>
          <cell r="P772">
            <v>2500</v>
          </cell>
          <cell r="Q772">
            <v>10000</v>
          </cell>
          <cell r="R772">
            <v>0</v>
          </cell>
          <cell r="S772">
            <v>0</v>
          </cell>
          <cell r="T772">
            <v>2500</v>
          </cell>
          <cell r="U772">
            <v>10000</v>
          </cell>
          <cell r="V772" t="str">
            <v>SDN SUNGAI JINGAH 5</v>
          </cell>
          <cell r="W772" t="str">
            <v>XXX</v>
          </cell>
          <cell r="X772" t="str">
            <v>XXX</v>
          </cell>
          <cell r="Y772" t="str">
            <v>XXX</v>
          </cell>
          <cell r="Z772" t="str">
            <v>U - 29</v>
          </cell>
          <cell r="AA772" t="str">
            <v>4436758660300012</v>
          </cell>
          <cell r="AC772">
            <v>11500</v>
          </cell>
          <cell r="AD772">
            <v>-9000</v>
          </cell>
        </row>
        <row r="773">
          <cell r="A773" t="str">
            <v>198212292022212013</v>
          </cell>
          <cell r="B773" t="str">
            <v>XXX</v>
          </cell>
          <cell r="C773" t="str">
            <v>XXX</v>
          </cell>
          <cell r="D773" t="str">
            <v>XXX</v>
          </cell>
          <cell r="E773" t="str">
            <v>XXX</v>
          </cell>
          <cell r="F773" t="str">
            <v>XXX</v>
          </cell>
          <cell r="G773" t="str">
            <v>XXX</v>
          </cell>
          <cell r="H773" t="str">
            <v>XXX</v>
          </cell>
          <cell r="I773">
            <v>0</v>
          </cell>
          <cell r="J773">
            <v>0</v>
          </cell>
          <cell r="K773" t="str">
            <v>XXX</v>
          </cell>
          <cell r="M773">
            <v>250000</v>
          </cell>
          <cell r="N773">
            <v>250000</v>
          </cell>
          <cell r="O773">
            <v>250000</v>
          </cell>
          <cell r="P773">
            <v>2500</v>
          </cell>
          <cell r="Q773">
            <v>10000</v>
          </cell>
          <cell r="R773">
            <v>0</v>
          </cell>
          <cell r="S773">
            <v>0</v>
          </cell>
          <cell r="T773">
            <v>2500</v>
          </cell>
          <cell r="U773">
            <v>10000</v>
          </cell>
          <cell r="V773" t="str">
            <v>SDN SUNGAI JINGAH 5</v>
          </cell>
          <cell r="W773" t="str">
            <v>XXX</v>
          </cell>
          <cell r="X773" t="str">
            <v>XXX</v>
          </cell>
          <cell r="Y773" t="str">
            <v>XXX</v>
          </cell>
          <cell r="Z773" t="str">
            <v>U - 29</v>
          </cell>
          <cell r="AA773" t="str">
            <v>1561760662300023</v>
          </cell>
          <cell r="AC773">
            <v>11500</v>
          </cell>
          <cell r="AD773">
            <v>-9000</v>
          </cell>
        </row>
        <row r="774">
          <cell r="A774" t="str">
            <v>198901252022212013</v>
          </cell>
          <cell r="B774" t="str">
            <v>XXX</v>
          </cell>
          <cell r="C774" t="str">
            <v>XXX</v>
          </cell>
          <cell r="D774" t="str">
            <v>XXX</v>
          </cell>
          <cell r="E774" t="str">
            <v>XXX</v>
          </cell>
          <cell r="F774" t="str">
            <v>XXX</v>
          </cell>
          <cell r="G774" t="str">
            <v>XXX</v>
          </cell>
          <cell r="H774" t="str">
            <v>XXX</v>
          </cell>
          <cell r="I774">
            <v>0</v>
          </cell>
          <cell r="J774">
            <v>0</v>
          </cell>
          <cell r="K774" t="str">
            <v>XXX</v>
          </cell>
          <cell r="L774">
            <v>2966500</v>
          </cell>
          <cell r="N774">
            <v>2966500</v>
          </cell>
          <cell r="O774">
            <v>2966500</v>
          </cell>
          <cell r="P774">
            <v>29665</v>
          </cell>
          <cell r="Q774">
            <v>118660</v>
          </cell>
          <cell r="R774">
            <v>0</v>
          </cell>
          <cell r="S774">
            <v>0</v>
          </cell>
          <cell r="T774">
            <v>29665</v>
          </cell>
          <cell r="U774">
            <v>118660</v>
          </cell>
          <cell r="V774" t="str">
            <v>SDN SUNGAI JINGAH 5</v>
          </cell>
          <cell r="W774" t="str">
            <v>XXX</v>
          </cell>
          <cell r="X774" t="str">
            <v>XXX</v>
          </cell>
          <cell r="Y774" t="str">
            <v>XXX</v>
          </cell>
          <cell r="Z774" t="str">
            <v>U - 29</v>
          </cell>
          <cell r="AA774" t="str">
            <v>6457767668130072</v>
          </cell>
          <cell r="AC774">
            <v>33665</v>
          </cell>
          <cell r="AD774">
            <v>-4000</v>
          </cell>
        </row>
        <row r="775">
          <cell r="A775" t="str">
            <v>199203212022212006</v>
          </cell>
          <cell r="B775" t="str">
            <v>XXX</v>
          </cell>
          <cell r="C775" t="str">
            <v>XXX</v>
          </cell>
          <cell r="D775" t="str">
            <v>XXX</v>
          </cell>
          <cell r="E775" t="str">
            <v>XXX</v>
          </cell>
          <cell r="F775" t="str">
            <v>XXX</v>
          </cell>
          <cell r="G775" t="str">
            <v>XXX</v>
          </cell>
          <cell r="H775" t="str">
            <v>XXX</v>
          </cell>
          <cell r="I775">
            <v>0</v>
          </cell>
          <cell r="J775">
            <v>0</v>
          </cell>
          <cell r="K775" t="str">
            <v>XXX</v>
          </cell>
          <cell r="M775">
            <v>250000</v>
          </cell>
          <cell r="N775">
            <v>250000</v>
          </cell>
          <cell r="O775">
            <v>250000</v>
          </cell>
          <cell r="P775">
            <v>2500</v>
          </cell>
          <cell r="Q775">
            <v>10000</v>
          </cell>
          <cell r="R775">
            <v>0</v>
          </cell>
          <cell r="S775">
            <v>0</v>
          </cell>
          <cell r="T775">
            <v>2500</v>
          </cell>
          <cell r="U775">
            <v>10000</v>
          </cell>
          <cell r="V775" t="str">
            <v>SDN SUNGAI JINGAH 5</v>
          </cell>
          <cell r="W775" t="str">
            <v>XXX</v>
          </cell>
          <cell r="X775" t="str">
            <v>XXX</v>
          </cell>
          <cell r="Y775" t="str">
            <v>XXX</v>
          </cell>
          <cell r="Z775" t="str">
            <v>U - 29</v>
          </cell>
          <cell r="AA775" t="str">
            <v>9653770671130012</v>
          </cell>
          <cell r="AC775">
            <v>11500</v>
          </cell>
          <cell r="AD775">
            <v>-9000</v>
          </cell>
        </row>
        <row r="776">
          <cell r="A776" t="str">
            <v>199212112022212006</v>
          </cell>
          <cell r="B776" t="str">
            <v>XXX</v>
          </cell>
          <cell r="C776" t="str">
            <v>XXX</v>
          </cell>
          <cell r="D776" t="str">
            <v>XXX</v>
          </cell>
          <cell r="E776" t="str">
            <v>XXX</v>
          </cell>
          <cell r="F776" t="str">
            <v>XXX</v>
          </cell>
          <cell r="G776" t="str">
            <v>XXX</v>
          </cell>
          <cell r="H776" t="str">
            <v>XXX</v>
          </cell>
          <cell r="I776">
            <v>0</v>
          </cell>
          <cell r="J776">
            <v>0</v>
          </cell>
          <cell r="K776" t="str">
            <v>XXX</v>
          </cell>
          <cell r="L776">
            <v>2966500</v>
          </cell>
          <cell r="N776">
            <v>2966500</v>
          </cell>
          <cell r="O776">
            <v>2966500</v>
          </cell>
          <cell r="P776">
            <v>29665</v>
          </cell>
          <cell r="Q776">
            <v>118660</v>
          </cell>
          <cell r="R776">
            <v>0</v>
          </cell>
          <cell r="S776">
            <v>0</v>
          </cell>
          <cell r="T776">
            <v>29665</v>
          </cell>
          <cell r="U776">
            <v>118660</v>
          </cell>
          <cell r="V776" t="str">
            <v>SDN SUNGAI JINGAH 5</v>
          </cell>
          <cell r="W776" t="str">
            <v>XXX</v>
          </cell>
          <cell r="X776" t="str">
            <v>XXX</v>
          </cell>
          <cell r="Y776" t="str">
            <v>XXX</v>
          </cell>
          <cell r="Z776" t="str">
            <v>U - 29</v>
          </cell>
          <cell r="AA776" t="str">
            <v>7543770672130003</v>
          </cell>
          <cell r="AC776">
            <v>33665</v>
          </cell>
          <cell r="AD776">
            <v>-4000</v>
          </cell>
        </row>
        <row r="777">
          <cell r="A777" t="str">
            <v>199508232022211001</v>
          </cell>
          <cell r="B777" t="str">
            <v>XXX</v>
          </cell>
          <cell r="C777" t="str">
            <v>XXX</v>
          </cell>
          <cell r="D777" t="str">
            <v>XXX</v>
          </cell>
          <cell r="E777" t="str">
            <v>XXX</v>
          </cell>
          <cell r="F777" t="str">
            <v>XXX</v>
          </cell>
          <cell r="G777" t="str">
            <v>XXX</v>
          </cell>
          <cell r="H777" t="str">
            <v>XXX</v>
          </cell>
          <cell r="I777">
            <v>0</v>
          </cell>
          <cell r="J777">
            <v>0</v>
          </cell>
          <cell r="K777" t="str">
            <v>XXX</v>
          </cell>
          <cell r="L777">
            <v>2966500</v>
          </cell>
          <cell r="N777">
            <v>2966500</v>
          </cell>
          <cell r="O777">
            <v>2966500</v>
          </cell>
          <cell r="P777">
            <v>29665</v>
          </cell>
          <cell r="Q777">
            <v>118660</v>
          </cell>
          <cell r="R777">
            <v>0</v>
          </cell>
          <cell r="S777">
            <v>0</v>
          </cell>
          <cell r="T777">
            <v>29665</v>
          </cell>
          <cell r="U777">
            <v>118660</v>
          </cell>
          <cell r="V777" t="str">
            <v>SDN SUNGAI JINGAH 5</v>
          </cell>
          <cell r="W777" t="str">
            <v>XXX</v>
          </cell>
          <cell r="X777" t="str">
            <v>XXX</v>
          </cell>
          <cell r="Y777" t="str">
            <v>XXX</v>
          </cell>
          <cell r="Z777" t="str">
            <v>U - 29</v>
          </cell>
          <cell r="AA777" t="str">
            <v>1155773674130033</v>
          </cell>
          <cell r="AC777">
            <v>33665</v>
          </cell>
          <cell r="AD777">
            <v>-4000</v>
          </cell>
        </row>
        <row r="778">
          <cell r="A778" t="str">
            <v>199203142022212006</v>
          </cell>
          <cell r="B778" t="str">
            <v>XXX</v>
          </cell>
          <cell r="C778" t="str">
            <v>XXX</v>
          </cell>
          <cell r="D778" t="str">
            <v>XXX</v>
          </cell>
          <cell r="E778" t="str">
            <v>XXX</v>
          </cell>
          <cell r="F778" t="str">
            <v>XXX</v>
          </cell>
          <cell r="G778" t="str">
            <v>XXX</v>
          </cell>
          <cell r="H778" t="str">
            <v>XXX</v>
          </cell>
          <cell r="I778">
            <v>0</v>
          </cell>
          <cell r="J778">
            <v>0</v>
          </cell>
          <cell r="K778" t="str">
            <v>XXX</v>
          </cell>
          <cell r="M778">
            <v>250000</v>
          </cell>
          <cell r="N778">
            <v>250000</v>
          </cell>
          <cell r="O778">
            <v>250000</v>
          </cell>
          <cell r="P778">
            <v>2500</v>
          </cell>
          <cell r="Q778">
            <v>10000</v>
          </cell>
          <cell r="R778">
            <v>0</v>
          </cell>
          <cell r="S778">
            <v>0</v>
          </cell>
          <cell r="T778">
            <v>2500</v>
          </cell>
          <cell r="U778">
            <v>10000</v>
          </cell>
          <cell r="V778" t="str">
            <v>SDN SUNGAI JINGAH 6</v>
          </cell>
          <cell r="W778" t="str">
            <v>XXX</v>
          </cell>
          <cell r="X778" t="str">
            <v>XXX</v>
          </cell>
          <cell r="Y778" t="str">
            <v>XXX</v>
          </cell>
          <cell r="Z778" t="str">
            <v>U - 30</v>
          </cell>
          <cell r="AA778" t="str">
            <v>8646770671130052</v>
          </cell>
          <cell r="AC778">
            <v>11500</v>
          </cell>
          <cell r="AD778">
            <v>-9000</v>
          </cell>
        </row>
        <row r="779">
          <cell r="A779" t="str">
            <v>199304012022211009</v>
          </cell>
          <cell r="B779" t="str">
            <v>XXX</v>
          </cell>
          <cell r="C779" t="str">
            <v>XXX</v>
          </cell>
          <cell r="D779" t="str">
            <v>XXX</v>
          </cell>
          <cell r="E779" t="str">
            <v>XXX</v>
          </cell>
          <cell r="F779" t="str">
            <v>XXX</v>
          </cell>
          <cell r="G779" t="str">
            <v>XXX</v>
          </cell>
          <cell r="H779" t="str">
            <v>XXX</v>
          </cell>
          <cell r="I779">
            <v>0</v>
          </cell>
          <cell r="J779">
            <v>0</v>
          </cell>
          <cell r="K779" t="str">
            <v>XXX</v>
          </cell>
          <cell r="M779">
            <v>250000</v>
          </cell>
          <cell r="N779">
            <v>250000</v>
          </cell>
          <cell r="O779">
            <v>250000</v>
          </cell>
          <cell r="P779">
            <v>2500</v>
          </cell>
          <cell r="Q779">
            <v>10000</v>
          </cell>
          <cell r="R779">
            <v>0</v>
          </cell>
          <cell r="S779">
            <v>0</v>
          </cell>
          <cell r="T779">
            <v>2500</v>
          </cell>
          <cell r="U779">
            <v>10000</v>
          </cell>
          <cell r="V779" t="str">
            <v>SDN SUNGAI JINGAH 6</v>
          </cell>
          <cell r="W779" t="str">
            <v>XXX</v>
          </cell>
          <cell r="X779" t="str">
            <v>XXX</v>
          </cell>
          <cell r="Y779" t="str">
            <v>XXX</v>
          </cell>
          <cell r="Z779" t="str">
            <v>U - 30</v>
          </cell>
          <cell r="AA779" t="str">
            <v>9733771672130002</v>
          </cell>
          <cell r="AC779">
            <v>11500</v>
          </cell>
          <cell r="AD779">
            <v>-9000</v>
          </cell>
        </row>
        <row r="780">
          <cell r="A780" t="str">
            <v>199510092022212009</v>
          </cell>
          <cell r="B780" t="str">
            <v>XXX</v>
          </cell>
          <cell r="C780" t="str">
            <v>XXX</v>
          </cell>
          <cell r="D780" t="str">
            <v>XXX</v>
          </cell>
          <cell r="E780" t="str">
            <v>XXX</v>
          </cell>
          <cell r="F780" t="str">
            <v>XXX</v>
          </cell>
          <cell r="G780" t="str">
            <v>XXX</v>
          </cell>
          <cell r="H780" t="str">
            <v>XXX</v>
          </cell>
          <cell r="I780">
            <v>0</v>
          </cell>
          <cell r="J780">
            <v>0</v>
          </cell>
          <cell r="K780" t="str">
            <v>XXX</v>
          </cell>
          <cell r="L780">
            <v>2966500</v>
          </cell>
          <cell r="N780">
            <v>2966500</v>
          </cell>
          <cell r="O780">
            <v>2966500</v>
          </cell>
          <cell r="P780">
            <v>29665</v>
          </cell>
          <cell r="Q780">
            <v>118660</v>
          </cell>
          <cell r="R780">
            <v>0</v>
          </cell>
          <cell r="S780">
            <v>0</v>
          </cell>
          <cell r="T780">
            <v>29665</v>
          </cell>
          <cell r="U780">
            <v>118660</v>
          </cell>
          <cell r="V780" t="str">
            <v>SDN SUNGAI JINGAH 7</v>
          </cell>
          <cell r="W780" t="str">
            <v>XXX</v>
          </cell>
          <cell r="X780" t="str">
            <v>XXX</v>
          </cell>
          <cell r="Y780" t="str">
            <v>XXX</v>
          </cell>
          <cell r="Z780" t="str">
            <v>U - 31</v>
          </cell>
          <cell r="AA780" t="str">
            <v>5341773674230053</v>
          </cell>
          <cell r="AC780">
            <v>33665</v>
          </cell>
          <cell r="AD780">
            <v>-4000</v>
          </cell>
        </row>
        <row r="781">
          <cell r="A781" t="str">
            <v>199703172022212007</v>
          </cell>
          <cell r="B781" t="str">
            <v>XXX</v>
          </cell>
          <cell r="C781" t="str">
            <v>XXX</v>
          </cell>
          <cell r="D781" t="str">
            <v>XXX</v>
          </cell>
          <cell r="E781" t="str">
            <v>XXX</v>
          </cell>
          <cell r="F781" t="str">
            <v>XXX</v>
          </cell>
          <cell r="G781" t="str">
            <v>XXX</v>
          </cell>
          <cell r="H781" t="str">
            <v>XXX</v>
          </cell>
          <cell r="I781">
            <v>0</v>
          </cell>
          <cell r="J781">
            <v>0</v>
          </cell>
          <cell r="K781" t="str">
            <v>XXX</v>
          </cell>
          <cell r="M781">
            <v>250000</v>
          </cell>
          <cell r="N781">
            <v>250000</v>
          </cell>
          <cell r="O781">
            <v>250000</v>
          </cell>
          <cell r="P781">
            <v>2500</v>
          </cell>
          <cell r="Q781">
            <v>10000</v>
          </cell>
          <cell r="R781">
            <v>0</v>
          </cell>
          <cell r="S781">
            <v>0</v>
          </cell>
          <cell r="T781">
            <v>2500</v>
          </cell>
          <cell r="U781">
            <v>10000</v>
          </cell>
          <cell r="V781" t="str">
            <v>SDN SUNGAI JINGAH 7</v>
          </cell>
          <cell r="W781" t="str">
            <v>XXX</v>
          </cell>
          <cell r="X781" t="str">
            <v>XXX</v>
          </cell>
          <cell r="Y781" t="str">
            <v>XXX</v>
          </cell>
          <cell r="Z781" t="str">
            <v>U - 31</v>
          </cell>
          <cell r="AA781" t="str">
            <v>1649775676320062</v>
          </cell>
          <cell r="AC781">
            <v>11500</v>
          </cell>
          <cell r="AD781">
            <v>-9000</v>
          </cell>
        </row>
        <row r="782">
          <cell r="A782" t="str">
            <v>199306272022212007</v>
          </cell>
          <cell r="B782" t="str">
            <v>XXX</v>
          </cell>
          <cell r="C782" t="str">
            <v>XXX</v>
          </cell>
          <cell r="D782" t="str">
            <v>XXX</v>
          </cell>
          <cell r="E782" t="str">
            <v>XXX</v>
          </cell>
          <cell r="F782" t="str">
            <v>XXX</v>
          </cell>
          <cell r="G782" t="str">
            <v>XXX</v>
          </cell>
          <cell r="H782" t="str">
            <v>XXX</v>
          </cell>
          <cell r="I782">
            <v>0</v>
          </cell>
          <cell r="J782">
            <v>0</v>
          </cell>
          <cell r="K782" t="str">
            <v>XXX</v>
          </cell>
          <cell r="M782">
            <v>250000</v>
          </cell>
          <cell r="N782">
            <v>250000</v>
          </cell>
          <cell r="O782">
            <v>250000</v>
          </cell>
          <cell r="P782">
            <v>2500</v>
          </cell>
          <cell r="Q782">
            <v>10000</v>
          </cell>
          <cell r="R782">
            <v>0</v>
          </cell>
          <cell r="S782">
            <v>0</v>
          </cell>
          <cell r="T782">
            <v>2500</v>
          </cell>
          <cell r="U782">
            <v>10000</v>
          </cell>
          <cell r="V782" t="str">
            <v>SDN SUNGAI MIAI 1</v>
          </cell>
          <cell r="W782" t="str">
            <v>XXX</v>
          </cell>
          <cell r="X782" t="str">
            <v>XXX</v>
          </cell>
          <cell r="Y782" t="str">
            <v>XXX</v>
          </cell>
          <cell r="Z782" t="str">
            <v>U - 32</v>
          </cell>
          <cell r="AA782" t="str">
            <v>3959771672130092</v>
          </cell>
          <cell r="AC782">
            <v>11500</v>
          </cell>
          <cell r="AD782">
            <v>-9000</v>
          </cell>
        </row>
        <row r="783">
          <cell r="A783" t="str">
            <v>198302032022212011</v>
          </cell>
          <cell r="B783" t="str">
            <v>XXX</v>
          </cell>
          <cell r="C783" t="str">
            <v>XXX</v>
          </cell>
          <cell r="D783" t="str">
            <v>XXX</v>
          </cell>
          <cell r="E783" t="str">
            <v>XXX</v>
          </cell>
          <cell r="F783" t="str">
            <v>XXX</v>
          </cell>
          <cell r="G783" t="str">
            <v>XXX</v>
          </cell>
          <cell r="H783" t="str">
            <v>XXX</v>
          </cell>
          <cell r="I783">
            <v>0</v>
          </cell>
          <cell r="J783">
            <v>0</v>
          </cell>
          <cell r="K783" t="str">
            <v>XXX</v>
          </cell>
          <cell r="M783">
            <v>250000</v>
          </cell>
          <cell r="N783">
            <v>250000</v>
          </cell>
          <cell r="O783">
            <v>250000</v>
          </cell>
          <cell r="P783">
            <v>2500</v>
          </cell>
          <cell r="Q783">
            <v>10000</v>
          </cell>
          <cell r="R783">
            <v>0</v>
          </cell>
          <cell r="S783">
            <v>0</v>
          </cell>
          <cell r="T783">
            <v>2500</v>
          </cell>
          <cell r="U783">
            <v>10000</v>
          </cell>
          <cell r="V783" t="str">
            <v>SDN SUNGAI MIAI 2</v>
          </cell>
          <cell r="W783" t="str">
            <v>XXX</v>
          </cell>
          <cell r="X783" t="str">
            <v>XXX</v>
          </cell>
          <cell r="Y783" t="str">
            <v>XXX</v>
          </cell>
          <cell r="Z783" t="str">
            <v>U - 33</v>
          </cell>
          <cell r="AA783" t="str">
            <v>2535761663300032</v>
          </cell>
          <cell r="AC783">
            <v>11500</v>
          </cell>
          <cell r="AD783">
            <v>-9000</v>
          </cell>
        </row>
        <row r="784">
          <cell r="A784" t="str">
            <v>198408152022212022</v>
          </cell>
          <cell r="B784" t="str">
            <v>XXX</v>
          </cell>
          <cell r="C784" t="str">
            <v>XXX</v>
          </cell>
          <cell r="D784" t="str">
            <v>XXX</v>
          </cell>
          <cell r="E784" t="str">
            <v>XXX</v>
          </cell>
          <cell r="F784" t="str">
            <v>XXX</v>
          </cell>
          <cell r="G784" t="str">
            <v>XXX</v>
          </cell>
          <cell r="H784" t="str">
            <v>XXX</v>
          </cell>
          <cell r="I784">
            <v>0</v>
          </cell>
          <cell r="J784">
            <v>0</v>
          </cell>
          <cell r="K784" t="str">
            <v>XXX</v>
          </cell>
          <cell r="M784">
            <v>250000</v>
          </cell>
          <cell r="N784">
            <v>250000</v>
          </cell>
          <cell r="O784">
            <v>250000</v>
          </cell>
          <cell r="P784">
            <v>2500</v>
          </cell>
          <cell r="Q784">
            <v>10000</v>
          </cell>
          <cell r="R784">
            <v>0</v>
          </cell>
          <cell r="S784">
            <v>0</v>
          </cell>
          <cell r="T784">
            <v>2500</v>
          </cell>
          <cell r="U784">
            <v>10000</v>
          </cell>
          <cell r="V784" t="str">
            <v>SDN SUNGAI MIAI 2</v>
          </cell>
          <cell r="W784" t="str">
            <v>XXX</v>
          </cell>
          <cell r="X784" t="str">
            <v>XXX</v>
          </cell>
          <cell r="Y784" t="str">
            <v>XXX</v>
          </cell>
          <cell r="Z784" t="str">
            <v>U - 33</v>
          </cell>
          <cell r="AA784" t="str">
            <v>2147762664300093</v>
          </cell>
          <cell r="AC784">
            <v>11500</v>
          </cell>
          <cell r="AD784">
            <v>-9000</v>
          </cell>
        </row>
        <row r="785">
          <cell r="A785" t="str">
            <v>198001212022211002</v>
          </cell>
          <cell r="B785" t="str">
            <v>XXX</v>
          </cell>
          <cell r="C785" t="str">
            <v>XXX</v>
          </cell>
          <cell r="D785" t="str">
            <v>XXX</v>
          </cell>
          <cell r="E785" t="str">
            <v>XXX</v>
          </cell>
          <cell r="F785" t="str">
            <v>XXX</v>
          </cell>
          <cell r="G785" t="str">
            <v>XXX</v>
          </cell>
          <cell r="H785" t="str">
            <v>XXX</v>
          </cell>
          <cell r="I785">
            <v>0</v>
          </cell>
          <cell r="J785">
            <v>0</v>
          </cell>
          <cell r="K785" t="str">
            <v>XXX</v>
          </cell>
          <cell r="L785">
            <v>2966500</v>
          </cell>
          <cell r="N785">
            <v>2966500</v>
          </cell>
          <cell r="O785">
            <v>2966500</v>
          </cell>
          <cell r="P785">
            <v>29665</v>
          </cell>
          <cell r="Q785">
            <v>118660</v>
          </cell>
          <cell r="R785">
            <v>0</v>
          </cell>
          <cell r="S785">
            <v>0</v>
          </cell>
          <cell r="T785">
            <v>29665</v>
          </cell>
          <cell r="U785">
            <v>118660</v>
          </cell>
          <cell r="V785" t="str">
            <v>SDN SUNGAI MIAI 5</v>
          </cell>
          <cell r="W785" t="str">
            <v>XXX</v>
          </cell>
          <cell r="X785" t="str">
            <v>XXX</v>
          </cell>
          <cell r="Y785" t="str">
            <v>XXX</v>
          </cell>
          <cell r="Z785" t="str">
            <v>U - 36</v>
          </cell>
          <cell r="AA785" t="str">
            <v>7453758660200022</v>
          </cell>
          <cell r="AC785">
            <v>33665</v>
          </cell>
          <cell r="AD785">
            <v>-4000</v>
          </cell>
        </row>
        <row r="786">
          <cell r="A786" t="str">
            <v>198107172022212012</v>
          </cell>
          <cell r="B786" t="str">
            <v>XXX</v>
          </cell>
          <cell r="C786" t="str">
            <v>XXX</v>
          </cell>
          <cell r="D786" t="str">
            <v>XXX</v>
          </cell>
          <cell r="E786" t="str">
            <v>XXX</v>
          </cell>
          <cell r="F786" t="str">
            <v>XXX</v>
          </cell>
          <cell r="G786" t="str">
            <v>XXX</v>
          </cell>
          <cell r="H786" t="str">
            <v>XXX</v>
          </cell>
          <cell r="I786">
            <v>0</v>
          </cell>
          <cell r="J786">
            <v>0</v>
          </cell>
          <cell r="K786" t="str">
            <v>XXX</v>
          </cell>
          <cell r="M786">
            <v>250000</v>
          </cell>
          <cell r="N786">
            <v>250000</v>
          </cell>
          <cell r="O786">
            <v>250000</v>
          </cell>
          <cell r="P786">
            <v>2500</v>
          </cell>
          <cell r="Q786">
            <v>10000</v>
          </cell>
          <cell r="R786">
            <v>0</v>
          </cell>
          <cell r="S786">
            <v>0</v>
          </cell>
          <cell r="T786">
            <v>2500</v>
          </cell>
          <cell r="U786">
            <v>10000</v>
          </cell>
          <cell r="V786" t="str">
            <v>SDN SUNGAI MIAI 5</v>
          </cell>
          <cell r="W786" t="str">
            <v>XXX</v>
          </cell>
          <cell r="X786" t="str">
            <v>XXX</v>
          </cell>
          <cell r="Y786" t="str">
            <v>XXX</v>
          </cell>
          <cell r="Z786" t="str">
            <v>U - 36</v>
          </cell>
          <cell r="AA786" t="str">
            <v>8049759661300083</v>
          </cell>
          <cell r="AC786">
            <v>11500</v>
          </cell>
          <cell r="AD786">
            <v>-9000</v>
          </cell>
        </row>
        <row r="787">
          <cell r="A787" t="str">
            <v>199008042022212009</v>
          </cell>
          <cell r="B787" t="str">
            <v>XXX</v>
          </cell>
          <cell r="C787" t="str">
            <v>XXX</v>
          </cell>
          <cell r="D787" t="str">
            <v>XXX</v>
          </cell>
          <cell r="E787" t="str">
            <v>XXX</v>
          </cell>
          <cell r="F787" t="str">
            <v>XXX</v>
          </cell>
          <cell r="G787" t="str">
            <v>XXX</v>
          </cell>
          <cell r="H787" t="str">
            <v>XXX</v>
          </cell>
          <cell r="I787">
            <v>0</v>
          </cell>
          <cell r="J787">
            <v>0</v>
          </cell>
          <cell r="K787" t="str">
            <v>XXX</v>
          </cell>
          <cell r="M787">
            <v>250000</v>
          </cell>
          <cell r="N787">
            <v>250000</v>
          </cell>
          <cell r="O787">
            <v>250000</v>
          </cell>
          <cell r="P787">
            <v>2500</v>
          </cell>
          <cell r="Q787">
            <v>10000</v>
          </cell>
          <cell r="R787">
            <v>0</v>
          </cell>
          <cell r="S787">
            <v>0</v>
          </cell>
          <cell r="T787">
            <v>2500</v>
          </cell>
          <cell r="U787">
            <v>10000</v>
          </cell>
          <cell r="V787" t="str">
            <v>SDN SUNGAI MIAI 5</v>
          </cell>
          <cell r="W787" t="str">
            <v>XXX</v>
          </cell>
          <cell r="X787" t="str">
            <v>XXX</v>
          </cell>
          <cell r="Y787" t="str">
            <v>XXX</v>
          </cell>
          <cell r="Z787" t="str">
            <v>U - 36</v>
          </cell>
          <cell r="AA787" t="str">
            <v>7136768669130033</v>
          </cell>
          <cell r="AC787">
            <v>11500</v>
          </cell>
          <cell r="AD787">
            <v>-9000</v>
          </cell>
        </row>
        <row r="788">
          <cell r="A788" t="str">
            <v>199108062022211004</v>
          </cell>
          <cell r="B788" t="str">
            <v>XXX</v>
          </cell>
          <cell r="C788" t="str">
            <v>XXX</v>
          </cell>
          <cell r="D788" t="str">
            <v>XXX</v>
          </cell>
          <cell r="E788" t="str">
            <v>XXX</v>
          </cell>
          <cell r="F788" t="str">
            <v>XXX</v>
          </cell>
          <cell r="G788" t="str">
            <v>XXX</v>
          </cell>
          <cell r="H788" t="str">
            <v>XXX</v>
          </cell>
          <cell r="I788">
            <v>0</v>
          </cell>
          <cell r="J788">
            <v>0</v>
          </cell>
          <cell r="K788" t="str">
            <v>XXX</v>
          </cell>
          <cell r="M788">
            <v>250000</v>
          </cell>
          <cell r="N788">
            <v>250000</v>
          </cell>
          <cell r="O788">
            <v>250000</v>
          </cell>
          <cell r="P788">
            <v>2500</v>
          </cell>
          <cell r="Q788">
            <v>10000</v>
          </cell>
          <cell r="R788">
            <v>0</v>
          </cell>
          <cell r="S788">
            <v>0</v>
          </cell>
          <cell r="T788">
            <v>2500</v>
          </cell>
          <cell r="U788">
            <v>10000</v>
          </cell>
          <cell r="V788" t="str">
            <v>SDN SUNGAI MIAI 5</v>
          </cell>
          <cell r="W788" t="str">
            <v>XXX</v>
          </cell>
          <cell r="X788" t="str">
            <v>XXX</v>
          </cell>
          <cell r="Y788" t="str">
            <v>XXX</v>
          </cell>
          <cell r="Z788" t="str">
            <v>U - 36</v>
          </cell>
          <cell r="AA788" t="str">
            <v>5138769670130073</v>
          </cell>
          <cell r="AC788">
            <v>11500</v>
          </cell>
          <cell r="AD788">
            <v>-9000</v>
          </cell>
        </row>
        <row r="789">
          <cell r="A789" t="str">
            <v>199202112022211007</v>
          </cell>
          <cell r="B789" t="str">
            <v>XXX</v>
          </cell>
          <cell r="C789" t="str">
            <v>XXX</v>
          </cell>
          <cell r="D789" t="str">
            <v>XXX</v>
          </cell>
          <cell r="E789" t="str">
            <v>XXX</v>
          </cell>
          <cell r="F789" t="str">
            <v>XXX</v>
          </cell>
          <cell r="G789" t="str">
            <v>XXX</v>
          </cell>
          <cell r="H789" t="str">
            <v>XXX</v>
          </cell>
          <cell r="I789">
            <v>0</v>
          </cell>
          <cell r="J789">
            <v>0</v>
          </cell>
          <cell r="K789" t="str">
            <v>XXX</v>
          </cell>
          <cell r="M789">
            <v>250000</v>
          </cell>
          <cell r="N789">
            <v>250000</v>
          </cell>
          <cell r="O789">
            <v>250000</v>
          </cell>
          <cell r="P789">
            <v>2500</v>
          </cell>
          <cell r="Q789">
            <v>10000</v>
          </cell>
          <cell r="R789">
            <v>0</v>
          </cell>
          <cell r="S789">
            <v>0</v>
          </cell>
          <cell r="T789">
            <v>2500</v>
          </cell>
          <cell r="U789">
            <v>10000</v>
          </cell>
          <cell r="V789" t="str">
            <v>SDN SUNGAI MIAI 5</v>
          </cell>
          <cell r="W789" t="str">
            <v>XXX</v>
          </cell>
          <cell r="X789" t="str">
            <v>XXX</v>
          </cell>
          <cell r="Y789" t="str">
            <v>XXX</v>
          </cell>
          <cell r="Z789" t="str">
            <v>U - 36</v>
          </cell>
          <cell r="AA789" t="str">
            <v>5543770671130052</v>
          </cell>
          <cell r="AC789">
            <v>11500</v>
          </cell>
          <cell r="AD789">
            <v>-9000</v>
          </cell>
        </row>
        <row r="790">
          <cell r="A790" t="str">
            <v>199204042022212011</v>
          </cell>
          <cell r="B790" t="str">
            <v>XXX</v>
          </cell>
          <cell r="C790" t="str">
            <v>XXX</v>
          </cell>
          <cell r="D790" t="str">
            <v>XXX</v>
          </cell>
          <cell r="E790" t="str">
            <v>XXX</v>
          </cell>
          <cell r="F790" t="str">
            <v>XXX</v>
          </cell>
          <cell r="G790" t="str">
            <v>XXX</v>
          </cell>
          <cell r="H790" t="str">
            <v>XXX</v>
          </cell>
          <cell r="I790">
            <v>0</v>
          </cell>
          <cell r="J790">
            <v>0</v>
          </cell>
          <cell r="K790" t="str">
            <v>XXX</v>
          </cell>
          <cell r="M790">
            <v>250000</v>
          </cell>
          <cell r="N790">
            <v>250000</v>
          </cell>
          <cell r="O790">
            <v>250000</v>
          </cell>
          <cell r="P790">
            <v>2500</v>
          </cell>
          <cell r="Q790">
            <v>10000</v>
          </cell>
          <cell r="R790">
            <v>0</v>
          </cell>
          <cell r="S790">
            <v>0</v>
          </cell>
          <cell r="T790">
            <v>2500</v>
          </cell>
          <cell r="U790">
            <v>10000</v>
          </cell>
          <cell r="V790" t="str">
            <v>SDN SUNGAI MIAI 5</v>
          </cell>
          <cell r="W790" t="str">
            <v>XXX</v>
          </cell>
          <cell r="X790" t="str">
            <v>XXX</v>
          </cell>
          <cell r="Y790" t="str">
            <v>XXX</v>
          </cell>
          <cell r="Z790" t="str">
            <v>U - 36</v>
          </cell>
          <cell r="AA790" t="str">
            <v>4736770671130022</v>
          </cell>
          <cell r="AC790">
            <v>11500</v>
          </cell>
          <cell r="AD790">
            <v>-9000</v>
          </cell>
        </row>
        <row r="791">
          <cell r="A791" t="str">
            <v>199212182022212006</v>
          </cell>
          <cell r="B791" t="str">
            <v>XXX</v>
          </cell>
          <cell r="C791" t="str">
            <v>XXX</v>
          </cell>
          <cell r="D791" t="str">
            <v>XXX</v>
          </cell>
          <cell r="E791" t="str">
            <v>XXX</v>
          </cell>
          <cell r="F791" t="str">
            <v>XXX</v>
          </cell>
          <cell r="G791" t="str">
            <v>XXX</v>
          </cell>
          <cell r="H791" t="str">
            <v>XXX</v>
          </cell>
          <cell r="I791">
            <v>0</v>
          </cell>
          <cell r="J791">
            <v>0</v>
          </cell>
          <cell r="K791" t="str">
            <v>XXX</v>
          </cell>
          <cell r="M791">
            <v>250000</v>
          </cell>
          <cell r="N791">
            <v>250000</v>
          </cell>
          <cell r="O791">
            <v>250000</v>
          </cell>
          <cell r="P791">
            <v>2500</v>
          </cell>
          <cell r="Q791">
            <v>10000</v>
          </cell>
          <cell r="R791">
            <v>0</v>
          </cell>
          <cell r="S791">
            <v>0</v>
          </cell>
          <cell r="T791">
            <v>2500</v>
          </cell>
          <cell r="U791">
            <v>10000</v>
          </cell>
          <cell r="V791" t="str">
            <v>SDN SUNGAI MIAI 5</v>
          </cell>
          <cell r="W791" t="str">
            <v>XXX</v>
          </cell>
          <cell r="X791" t="str">
            <v>XXX</v>
          </cell>
          <cell r="Y791" t="str">
            <v>XXX</v>
          </cell>
          <cell r="Z791" t="str">
            <v>U - 36</v>
          </cell>
          <cell r="AA791" t="str">
            <v>1550770671130013</v>
          </cell>
          <cell r="AC791">
            <v>11500</v>
          </cell>
          <cell r="AD791">
            <v>-9000</v>
          </cell>
        </row>
        <row r="792">
          <cell r="A792" t="str">
            <v>199510192022211002</v>
          </cell>
          <cell r="B792" t="str">
            <v>XXX</v>
          </cell>
          <cell r="C792" t="str">
            <v>XXX</v>
          </cell>
          <cell r="D792" t="str">
            <v>XXX</v>
          </cell>
          <cell r="E792" t="str">
            <v>XXX</v>
          </cell>
          <cell r="F792" t="str">
            <v>XXX</v>
          </cell>
          <cell r="G792" t="str">
            <v>XXX</v>
          </cell>
          <cell r="H792" t="str">
            <v>XXX</v>
          </cell>
          <cell r="I792">
            <v>0</v>
          </cell>
          <cell r="J792">
            <v>0</v>
          </cell>
          <cell r="K792" t="str">
            <v>XXX</v>
          </cell>
          <cell r="M792">
            <v>250000</v>
          </cell>
          <cell r="N792">
            <v>250000</v>
          </cell>
          <cell r="O792">
            <v>250000</v>
          </cell>
          <cell r="P792">
            <v>2500</v>
          </cell>
          <cell r="Q792">
            <v>10000</v>
          </cell>
          <cell r="R792">
            <v>0</v>
          </cell>
          <cell r="S792">
            <v>0</v>
          </cell>
          <cell r="T792">
            <v>2500</v>
          </cell>
          <cell r="U792">
            <v>10000</v>
          </cell>
          <cell r="V792" t="str">
            <v>SDN SUNGAI MIAI 5</v>
          </cell>
          <cell r="W792" t="str">
            <v>XXX</v>
          </cell>
          <cell r="X792" t="str">
            <v>XXX</v>
          </cell>
          <cell r="Y792" t="str">
            <v>XXX</v>
          </cell>
          <cell r="Z792" t="str">
            <v>U - 36</v>
          </cell>
          <cell r="AA792" t="str">
            <v>5351773674130113</v>
          </cell>
          <cell r="AC792">
            <v>11500</v>
          </cell>
          <cell r="AD792">
            <v>-9000</v>
          </cell>
        </row>
        <row r="793">
          <cell r="A793" t="str">
            <v>197901122022212006</v>
          </cell>
          <cell r="B793" t="str">
            <v>XXX</v>
          </cell>
          <cell r="C793" t="str">
            <v>XXX</v>
          </cell>
          <cell r="D793" t="str">
            <v>XXX</v>
          </cell>
          <cell r="E793" t="str">
            <v>XXX</v>
          </cell>
          <cell r="F793" t="str">
            <v>XXX</v>
          </cell>
          <cell r="G793" t="str">
            <v>XXX</v>
          </cell>
          <cell r="H793" t="str">
            <v>XXX</v>
          </cell>
          <cell r="I793">
            <v>0</v>
          </cell>
          <cell r="J793">
            <v>0</v>
          </cell>
          <cell r="K793" t="str">
            <v>XXX</v>
          </cell>
          <cell r="L793">
            <v>2966500</v>
          </cell>
          <cell r="N793">
            <v>2966500</v>
          </cell>
          <cell r="O793">
            <v>2966500</v>
          </cell>
          <cell r="P793">
            <v>29665</v>
          </cell>
          <cell r="Q793">
            <v>118660</v>
          </cell>
          <cell r="R793">
            <v>0</v>
          </cell>
          <cell r="S793">
            <v>0</v>
          </cell>
          <cell r="T793">
            <v>29665</v>
          </cell>
          <cell r="U793">
            <v>118660</v>
          </cell>
          <cell r="V793" t="str">
            <v>SDN SUNGAI MIAI 7</v>
          </cell>
          <cell r="W793" t="str">
            <v>XXX</v>
          </cell>
          <cell r="X793" t="str">
            <v>XXX</v>
          </cell>
          <cell r="Y793" t="str">
            <v>XXX</v>
          </cell>
          <cell r="Z793" t="str">
            <v>U - 38</v>
          </cell>
          <cell r="AA793" t="str">
            <v>4444757658130102</v>
          </cell>
          <cell r="AC793">
            <v>33665</v>
          </cell>
          <cell r="AD793">
            <v>-4000</v>
          </cell>
        </row>
        <row r="794">
          <cell r="A794" t="str">
            <v>198211282022212006</v>
          </cell>
          <cell r="B794" t="str">
            <v>XXX</v>
          </cell>
          <cell r="C794" t="str">
            <v>XXX</v>
          </cell>
          <cell r="D794" t="str">
            <v>XXX</v>
          </cell>
          <cell r="E794" t="str">
            <v>XXX</v>
          </cell>
          <cell r="F794" t="str">
            <v>XXX</v>
          </cell>
          <cell r="G794" t="str">
            <v>XXX</v>
          </cell>
          <cell r="H794" t="str">
            <v>XXX</v>
          </cell>
          <cell r="I794">
            <v>0</v>
          </cell>
          <cell r="J794">
            <v>0</v>
          </cell>
          <cell r="K794" t="str">
            <v>XXX</v>
          </cell>
          <cell r="M794">
            <v>250000</v>
          </cell>
          <cell r="N794">
            <v>250000</v>
          </cell>
          <cell r="O794">
            <v>250000</v>
          </cell>
          <cell r="P794">
            <v>2500</v>
          </cell>
          <cell r="Q794">
            <v>10000</v>
          </cell>
          <cell r="R794">
            <v>0</v>
          </cell>
          <cell r="S794">
            <v>0</v>
          </cell>
          <cell r="T794">
            <v>2500</v>
          </cell>
          <cell r="U794">
            <v>10000</v>
          </cell>
          <cell r="V794" t="str">
            <v>SDN SUNGAI MIAI 7</v>
          </cell>
          <cell r="W794" t="str">
            <v>XXX</v>
          </cell>
          <cell r="X794" t="str">
            <v>XXX</v>
          </cell>
          <cell r="Y794" t="str">
            <v>XXX</v>
          </cell>
          <cell r="Z794" t="str">
            <v>U - 38</v>
          </cell>
          <cell r="AA794" t="str">
            <v>1460760661300023</v>
          </cell>
          <cell r="AC794">
            <v>11500</v>
          </cell>
          <cell r="AD794">
            <v>-9000</v>
          </cell>
        </row>
        <row r="795">
          <cell r="A795" t="str">
            <v>199303202022212006</v>
          </cell>
          <cell r="B795" t="str">
            <v>XXX</v>
          </cell>
          <cell r="C795" t="str">
            <v>XXX</v>
          </cell>
          <cell r="D795" t="str">
            <v>XXX</v>
          </cell>
          <cell r="E795" t="str">
            <v>XXX</v>
          </cell>
          <cell r="F795" t="str">
            <v>XXX</v>
          </cell>
          <cell r="G795" t="str">
            <v>XXX</v>
          </cell>
          <cell r="H795" t="str">
            <v>XXX</v>
          </cell>
          <cell r="I795">
            <v>0</v>
          </cell>
          <cell r="J795">
            <v>0</v>
          </cell>
          <cell r="K795" t="str">
            <v>XXX</v>
          </cell>
          <cell r="M795">
            <v>250000</v>
          </cell>
          <cell r="N795">
            <v>250000</v>
          </cell>
          <cell r="O795">
            <v>250000</v>
          </cell>
          <cell r="P795">
            <v>2500</v>
          </cell>
          <cell r="Q795">
            <v>10000</v>
          </cell>
          <cell r="R795">
            <v>0</v>
          </cell>
          <cell r="S795">
            <v>0</v>
          </cell>
          <cell r="T795">
            <v>2500</v>
          </cell>
          <cell r="U795">
            <v>10000</v>
          </cell>
          <cell r="V795" t="str">
            <v>SDN SUNGAI MIAI 7</v>
          </cell>
          <cell r="W795" t="str">
            <v>XXX</v>
          </cell>
          <cell r="X795" t="str">
            <v>XXX</v>
          </cell>
          <cell r="Y795" t="str">
            <v>XXX</v>
          </cell>
          <cell r="Z795" t="str">
            <v>U - 38</v>
          </cell>
          <cell r="AA795" t="str">
            <v>3652771672130012</v>
          </cell>
          <cell r="AC795">
            <v>11500</v>
          </cell>
          <cell r="AD795">
            <v>-9000</v>
          </cell>
        </row>
        <row r="796">
          <cell r="A796" t="str">
            <v>199609252022212003</v>
          </cell>
          <cell r="B796" t="str">
            <v>XXX</v>
          </cell>
          <cell r="C796" t="str">
            <v>XXX</v>
          </cell>
          <cell r="D796" t="str">
            <v>XXX</v>
          </cell>
          <cell r="E796" t="str">
            <v>XXX</v>
          </cell>
          <cell r="F796" t="str">
            <v>XXX</v>
          </cell>
          <cell r="G796" t="str">
            <v>XXX</v>
          </cell>
          <cell r="H796" t="str">
            <v>XXX</v>
          </cell>
          <cell r="I796">
            <v>0</v>
          </cell>
          <cell r="J796">
            <v>0</v>
          </cell>
          <cell r="K796" t="str">
            <v>XXX</v>
          </cell>
          <cell r="M796">
            <v>250000</v>
          </cell>
          <cell r="N796">
            <v>250000</v>
          </cell>
          <cell r="O796">
            <v>250000</v>
          </cell>
          <cell r="P796">
            <v>2500</v>
          </cell>
          <cell r="Q796">
            <v>10000</v>
          </cell>
          <cell r="R796">
            <v>0</v>
          </cell>
          <cell r="S796">
            <v>0</v>
          </cell>
          <cell r="T796">
            <v>2500</v>
          </cell>
          <cell r="U796">
            <v>10000</v>
          </cell>
          <cell r="V796" t="str">
            <v>SDN SUNGAI MIAI 7</v>
          </cell>
          <cell r="W796" t="str">
            <v>XXX</v>
          </cell>
          <cell r="X796" t="str">
            <v>XXX</v>
          </cell>
          <cell r="Y796" t="str">
            <v>XXX</v>
          </cell>
          <cell r="Z796" t="str">
            <v>U - 38</v>
          </cell>
          <cell r="AA796" t="str">
            <v>0257774675230103</v>
          </cell>
          <cell r="AC796">
            <v>11500</v>
          </cell>
          <cell r="AD796">
            <v>-9000</v>
          </cell>
        </row>
        <row r="797">
          <cell r="A797" t="str">
            <v>198209232022212014</v>
          </cell>
          <cell r="B797" t="str">
            <v>XXX</v>
          </cell>
          <cell r="C797" t="str">
            <v>XXX</v>
          </cell>
          <cell r="D797" t="str">
            <v>XXX</v>
          </cell>
          <cell r="E797" t="str">
            <v>XXX</v>
          </cell>
          <cell r="F797" t="str">
            <v>XXX</v>
          </cell>
          <cell r="G797" t="str">
            <v>XXX</v>
          </cell>
          <cell r="H797" t="str">
            <v>XXX</v>
          </cell>
          <cell r="I797">
            <v>0</v>
          </cell>
          <cell r="J797">
            <v>0</v>
          </cell>
          <cell r="K797" t="str">
            <v>XXX</v>
          </cell>
          <cell r="M797">
            <v>250000</v>
          </cell>
          <cell r="N797">
            <v>250000</v>
          </cell>
          <cell r="O797">
            <v>250000</v>
          </cell>
          <cell r="P797">
            <v>2500</v>
          </cell>
          <cell r="Q797">
            <v>10000</v>
          </cell>
          <cell r="R797">
            <v>0</v>
          </cell>
          <cell r="S797">
            <v>0</v>
          </cell>
          <cell r="T797">
            <v>2500</v>
          </cell>
          <cell r="U797">
            <v>10000</v>
          </cell>
          <cell r="V797" t="str">
            <v>SDN SUNGAI MIAI 8</v>
          </cell>
          <cell r="W797" t="str">
            <v>XXX</v>
          </cell>
          <cell r="X797" t="str">
            <v>XXX</v>
          </cell>
          <cell r="Y797" t="str">
            <v>XXX</v>
          </cell>
          <cell r="Z797" t="str">
            <v>U - 39</v>
          </cell>
          <cell r="AA797" t="str">
            <v>5255760661300083</v>
          </cell>
          <cell r="AC797">
            <v>11500</v>
          </cell>
          <cell r="AD797">
            <v>-9000</v>
          </cell>
        </row>
        <row r="798">
          <cell r="A798" t="str">
            <v>198305272022212012</v>
          </cell>
          <cell r="B798" t="str">
            <v>XXX</v>
          </cell>
          <cell r="C798" t="str">
            <v>XXX</v>
          </cell>
          <cell r="D798" t="str">
            <v>XXX</v>
          </cell>
          <cell r="E798" t="str">
            <v>XXX</v>
          </cell>
          <cell r="F798" t="str">
            <v>XXX</v>
          </cell>
          <cell r="G798" t="str">
            <v>XXX</v>
          </cell>
          <cell r="H798" t="str">
            <v>XXX</v>
          </cell>
          <cell r="I798">
            <v>0</v>
          </cell>
          <cell r="J798">
            <v>0</v>
          </cell>
          <cell r="K798" t="str">
            <v>XXX</v>
          </cell>
          <cell r="M798">
            <v>250000</v>
          </cell>
          <cell r="N798">
            <v>250000</v>
          </cell>
          <cell r="O798">
            <v>250000</v>
          </cell>
          <cell r="P798">
            <v>2500</v>
          </cell>
          <cell r="Q798">
            <v>10000</v>
          </cell>
          <cell r="R798">
            <v>0</v>
          </cell>
          <cell r="S798">
            <v>0</v>
          </cell>
          <cell r="T798">
            <v>2500</v>
          </cell>
          <cell r="U798">
            <v>10000</v>
          </cell>
          <cell r="V798" t="str">
            <v>SDN SUNGAI MIAI 8</v>
          </cell>
          <cell r="W798" t="str">
            <v>XXX</v>
          </cell>
          <cell r="X798" t="str">
            <v>XXX</v>
          </cell>
          <cell r="Y798" t="str">
            <v>XXX</v>
          </cell>
          <cell r="Z798" t="str">
            <v>U - 39</v>
          </cell>
          <cell r="AA798" t="str">
            <v>8859761662300122</v>
          </cell>
          <cell r="AC798">
            <v>11500</v>
          </cell>
          <cell r="AD798">
            <v>-9000</v>
          </cell>
        </row>
        <row r="799">
          <cell r="A799" t="str">
            <v>198601122022212025</v>
          </cell>
          <cell r="B799" t="str">
            <v>XXX</v>
          </cell>
          <cell r="C799" t="str">
            <v>XXX</v>
          </cell>
          <cell r="D799" t="str">
            <v>XXX</v>
          </cell>
          <cell r="E799" t="str">
            <v>XXX</v>
          </cell>
          <cell r="F799" t="str">
            <v>XXX</v>
          </cell>
          <cell r="G799" t="str">
            <v>XXX</v>
          </cell>
          <cell r="H799" t="str">
            <v>XXX</v>
          </cell>
          <cell r="I799">
            <v>0</v>
          </cell>
          <cell r="J799">
            <v>0</v>
          </cell>
          <cell r="K799" t="str">
            <v>XXX</v>
          </cell>
          <cell r="M799">
            <v>250000</v>
          </cell>
          <cell r="N799">
            <v>250000</v>
          </cell>
          <cell r="O799">
            <v>250000</v>
          </cell>
          <cell r="P799">
            <v>2500</v>
          </cell>
          <cell r="Q799">
            <v>10000</v>
          </cell>
          <cell r="R799">
            <v>0</v>
          </cell>
          <cell r="S799">
            <v>0</v>
          </cell>
          <cell r="T799">
            <v>2500</v>
          </cell>
          <cell r="U799">
            <v>10000</v>
          </cell>
          <cell r="V799" t="str">
            <v>SDN SUNGAI MIAI 8</v>
          </cell>
          <cell r="W799" t="str">
            <v>XXX</v>
          </cell>
          <cell r="X799" t="str">
            <v>XXX</v>
          </cell>
          <cell r="Y799" t="str">
            <v>XXX</v>
          </cell>
          <cell r="Z799" t="str">
            <v>U - 39</v>
          </cell>
          <cell r="AA799" t="str">
            <v>2444764665300032</v>
          </cell>
          <cell r="AC799">
            <v>11500</v>
          </cell>
          <cell r="AD799">
            <v>-9000</v>
          </cell>
        </row>
        <row r="800">
          <cell r="A800" t="str">
            <v>199109222022212014</v>
          </cell>
          <cell r="B800" t="str">
            <v>XXX</v>
          </cell>
          <cell r="C800" t="str">
            <v>XXX</v>
          </cell>
          <cell r="D800" t="str">
            <v>XXX</v>
          </cell>
          <cell r="E800" t="str">
            <v>XXX</v>
          </cell>
          <cell r="F800" t="str">
            <v>XXX</v>
          </cell>
          <cell r="G800" t="str">
            <v>XXX</v>
          </cell>
          <cell r="H800" t="str">
            <v>XXX</v>
          </cell>
          <cell r="I800">
            <v>0</v>
          </cell>
          <cell r="J800">
            <v>0</v>
          </cell>
          <cell r="K800" t="str">
            <v>XXX</v>
          </cell>
          <cell r="L800">
            <v>2966500</v>
          </cell>
          <cell r="N800">
            <v>2966500</v>
          </cell>
          <cell r="O800">
            <v>2966500</v>
          </cell>
          <cell r="P800">
            <v>29665</v>
          </cell>
          <cell r="Q800">
            <v>118660</v>
          </cell>
          <cell r="R800">
            <v>0</v>
          </cell>
          <cell r="S800">
            <v>0</v>
          </cell>
          <cell r="T800">
            <v>29665</v>
          </cell>
          <cell r="U800">
            <v>118660</v>
          </cell>
          <cell r="V800" t="str">
            <v>SDN SUNGAI MIAI 8</v>
          </cell>
          <cell r="W800" t="str">
            <v>XXX</v>
          </cell>
          <cell r="X800" t="str">
            <v>XXX</v>
          </cell>
          <cell r="Y800" t="str">
            <v>XXX</v>
          </cell>
          <cell r="Z800" t="str">
            <v>U - 39</v>
          </cell>
          <cell r="AA800" t="str">
            <v>5254769670130043</v>
          </cell>
          <cell r="AC800">
            <v>33665</v>
          </cell>
          <cell r="AD800">
            <v>-4000</v>
          </cell>
        </row>
        <row r="801">
          <cell r="A801" t="str">
            <v>198106102022212010</v>
          </cell>
          <cell r="B801" t="str">
            <v>XXX</v>
          </cell>
          <cell r="C801" t="str">
            <v>XXX</v>
          </cell>
          <cell r="D801" t="str">
            <v>XXX</v>
          </cell>
          <cell r="E801" t="str">
            <v>XXX</v>
          </cell>
          <cell r="F801" t="str">
            <v>XXX</v>
          </cell>
          <cell r="G801" t="str">
            <v>XXX</v>
          </cell>
          <cell r="H801" t="str">
            <v>XXX</v>
          </cell>
          <cell r="I801">
            <v>0</v>
          </cell>
          <cell r="J801">
            <v>0</v>
          </cell>
          <cell r="K801" t="str">
            <v>XXX</v>
          </cell>
          <cell r="M801">
            <v>250000</v>
          </cell>
          <cell r="N801">
            <v>250000</v>
          </cell>
          <cell r="O801">
            <v>250000</v>
          </cell>
          <cell r="P801">
            <v>2500</v>
          </cell>
          <cell r="Q801">
            <v>10000</v>
          </cell>
          <cell r="R801">
            <v>0</v>
          </cell>
          <cell r="S801">
            <v>0</v>
          </cell>
          <cell r="T801">
            <v>2500</v>
          </cell>
          <cell r="U801">
            <v>10000</v>
          </cell>
          <cell r="V801" t="str">
            <v>SDN SUNGAI MIAI 10</v>
          </cell>
          <cell r="W801" t="str">
            <v>XXX</v>
          </cell>
          <cell r="X801" t="str">
            <v>XXX</v>
          </cell>
          <cell r="Y801" t="str">
            <v>XXX</v>
          </cell>
          <cell r="Z801" t="str">
            <v>U - 41</v>
          </cell>
          <cell r="AA801" t="str">
            <v>6338759660300073</v>
          </cell>
          <cell r="AC801">
            <v>11500</v>
          </cell>
          <cell r="AD801">
            <v>-9000</v>
          </cell>
        </row>
        <row r="802">
          <cell r="A802" t="str">
            <v>198310102022211006</v>
          </cell>
          <cell r="B802" t="str">
            <v>XXX</v>
          </cell>
          <cell r="C802" t="str">
            <v>XXX</v>
          </cell>
          <cell r="D802" t="str">
            <v>XXX</v>
          </cell>
          <cell r="E802" t="str">
            <v>XXX</v>
          </cell>
          <cell r="F802" t="str">
            <v>XXX</v>
          </cell>
          <cell r="G802" t="str">
            <v>XXX</v>
          </cell>
          <cell r="H802" t="str">
            <v>XXX</v>
          </cell>
          <cell r="I802">
            <v>0</v>
          </cell>
          <cell r="J802">
            <v>0</v>
          </cell>
          <cell r="K802" t="str">
            <v>XXX</v>
          </cell>
          <cell r="L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 t="str">
            <v>SDN SUNGAI MIAI 10</v>
          </cell>
          <cell r="W802" t="str">
            <v>XXX</v>
          </cell>
          <cell r="X802" t="str">
            <v>XXX</v>
          </cell>
          <cell r="Y802" t="str">
            <v>XXX</v>
          </cell>
          <cell r="Z802" t="str">
            <v>U - 41</v>
          </cell>
          <cell r="AA802" t="str">
            <v>3342761663130313</v>
          </cell>
          <cell r="AB802" t="str">
            <v>serdik depag 24</v>
          </cell>
          <cell r="AC802">
            <v>4000</v>
          </cell>
          <cell r="AD802">
            <v>-4000</v>
          </cell>
        </row>
        <row r="803">
          <cell r="A803" t="str">
            <v>198511142022211009</v>
          </cell>
          <cell r="B803" t="str">
            <v>XXX</v>
          </cell>
          <cell r="C803" t="str">
            <v>XXX</v>
          </cell>
          <cell r="D803" t="str">
            <v>XXX</v>
          </cell>
          <cell r="E803" t="str">
            <v>XXX</v>
          </cell>
          <cell r="F803" t="str">
            <v>XXX</v>
          </cell>
          <cell r="G803" t="str">
            <v>XXX</v>
          </cell>
          <cell r="H803" t="str">
            <v>XXX</v>
          </cell>
          <cell r="I803">
            <v>0</v>
          </cell>
          <cell r="J803">
            <v>0</v>
          </cell>
          <cell r="K803" t="str">
            <v>XXX</v>
          </cell>
          <cell r="M803">
            <v>250000</v>
          </cell>
          <cell r="N803">
            <v>250000</v>
          </cell>
          <cell r="O803">
            <v>250000</v>
          </cell>
          <cell r="P803">
            <v>2500</v>
          </cell>
          <cell r="Q803">
            <v>10000</v>
          </cell>
          <cell r="R803">
            <v>0</v>
          </cell>
          <cell r="S803">
            <v>0</v>
          </cell>
          <cell r="T803">
            <v>2500</v>
          </cell>
          <cell r="U803">
            <v>10000</v>
          </cell>
          <cell r="V803" t="str">
            <v>SDN SUNGAI MIAI 10</v>
          </cell>
          <cell r="W803" t="str">
            <v>XXX</v>
          </cell>
          <cell r="X803" t="str">
            <v>XXX</v>
          </cell>
          <cell r="Y803" t="str">
            <v>XXX</v>
          </cell>
          <cell r="Z803" t="str">
            <v>U - 41</v>
          </cell>
          <cell r="AA803" t="str">
            <v>4446763665200023</v>
          </cell>
          <cell r="AC803">
            <v>11500</v>
          </cell>
          <cell r="AD803">
            <v>-9000</v>
          </cell>
        </row>
        <row r="804">
          <cell r="A804" t="str">
            <v>199207062022212001</v>
          </cell>
          <cell r="B804" t="str">
            <v>XXX</v>
          </cell>
          <cell r="C804" t="str">
            <v>XXX</v>
          </cell>
          <cell r="D804" t="str">
            <v>XXX</v>
          </cell>
          <cell r="E804" t="str">
            <v>XXX</v>
          </cell>
          <cell r="F804" t="str">
            <v>XXX</v>
          </cell>
          <cell r="G804" t="str">
            <v>XXX</v>
          </cell>
          <cell r="H804" t="str">
            <v>XXX</v>
          </cell>
          <cell r="I804">
            <v>0</v>
          </cell>
          <cell r="J804">
            <v>0</v>
          </cell>
          <cell r="K804" t="str">
            <v>XXX</v>
          </cell>
          <cell r="M804">
            <v>250000</v>
          </cell>
          <cell r="N804">
            <v>250000</v>
          </cell>
          <cell r="O804">
            <v>250000</v>
          </cell>
          <cell r="P804">
            <v>2500</v>
          </cell>
          <cell r="Q804">
            <v>10000</v>
          </cell>
          <cell r="R804">
            <v>0</v>
          </cell>
          <cell r="S804">
            <v>0</v>
          </cell>
          <cell r="T804">
            <v>2500</v>
          </cell>
          <cell r="U804">
            <v>10000</v>
          </cell>
          <cell r="V804" t="str">
            <v>SDN SUNGAI MIAI 10</v>
          </cell>
          <cell r="W804" t="str">
            <v>XXX</v>
          </cell>
          <cell r="X804" t="str">
            <v>XXX</v>
          </cell>
          <cell r="Y804" t="str">
            <v>XXX</v>
          </cell>
          <cell r="Z804" t="str">
            <v>U - 41</v>
          </cell>
          <cell r="AA804" t="str">
            <v>7038770671230253</v>
          </cell>
          <cell r="AC804">
            <v>11500</v>
          </cell>
          <cell r="AD804">
            <v>-9000</v>
          </cell>
        </row>
        <row r="805">
          <cell r="A805" t="str">
            <v>199302182022212005</v>
          </cell>
          <cell r="B805" t="str">
            <v>XXX</v>
          </cell>
          <cell r="C805" t="str">
            <v>XXX</v>
          </cell>
          <cell r="D805" t="str">
            <v>XXX</v>
          </cell>
          <cell r="E805" t="str">
            <v>XXX</v>
          </cell>
          <cell r="F805" t="str">
            <v>XXX</v>
          </cell>
          <cell r="G805" t="str">
            <v>XXX</v>
          </cell>
          <cell r="H805" t="str">
            <v>XXX</v>
          </cell>
          <cell r="I805">
            <v>0</v>
          </cell>
          <cell r="J805">
            <v>0</v>
          </cell>
          <cell r="K805" t="str">
            <v>XXX</v>
          </cell>
          <cell r="M805">
            <v>250000</v>
          </cell>
          <cell r="N805">
            <v>250000</v>
          </cell>
          <cell r="O805">
            <v>250000</v>
          </cell>
          <cell r="P805">
            <v>2500</v>
          </cell>
          <cell r="Q805">
            <v>10000</v>
          </cell>
          <cell r="R805">
            <v>0</v>
          </cell>
          <cell r="S805">
            <v>0</v>
          </cell>
          <cell r="T805">
            <v>2500</v>
          </cell>
          <cell r="U805">
            <v>10000</v>
          </cell>
          <cell r="V805" t="str">
            <v>SDN SUNGAI MIAI 10</v>
          </cell>
          <cell r="W805" t="str">
            <v>XXX</v>
          </cell>
          <cell r="X805" t="str">
            <v>XXX</v>
          </cell>
          <cell r="Y805" t="str">
            <v>XXX</v>
          </cell>
          <cell r="Z805" t="str">
            <v>U - 41</v>
          </cell>
          <cell r="AA805" t="str">
            <v>8550771672230182</v>
          </cell>
          <cell r="AC805">
            <v>11500</v>
          </cell>
          <cell r="AD805">
            <v>-9000</v>
          </cell>
        </row>
        <row r="806">
          <cell r="A806" t="str">
            <v>199302182022212006</v>
          </cell>
          <cell r="B806" t="str">
            <v>XXX</v>
          </cell>
          <cell r="C806" t="str">
            <v>XXX</v>
          </cell>
          <cell r="D806" t="str">
            <v>XXX</v>
          </cell>
          <cell r="E806" t="str">
            <v>XXX</v>
          </cell>
          <cell r="F806" t="str">
            <v>XXX</v>
          </cell>
          <cell r="G806" t="str">
            <v>XXX</v>
          </cell>
          <cell r="H806" t="str">
            <v>XXX</v>
          </cell>
          <cell r="I806">
            <v>0</v>
          </cell>
          <cell r="J806">
            <v>0</v>
          </cell>
          <cell r="K806" t="str">
            <v>XXX</v>
          </cell>
          <cell r="M806">
            <v>250000</v>
          </cell>
          <cell r="N806">
            <v>250000</v>
          </cell>
          <cell r="O806">
            <v>250000</v>
          </cell>
          <cell r="P806">
            <v>2500</v>
          </cell>
          <cell r="Q806">
            <v>10000</v>
          </cell>
          <cell r="R806">
            <v>0</v>
          </cell>
          <cell r="S806">
            <v>0</v>
          </cell>
          <cell r="T806">
            <v>2500</v>
          </cell>
          <cell r="U806">
            <v>10000</v>
          </cell>
          <cell r="V806" t="str">
            <v>SDN SUNGAI MIAI 10</v>
          </cell>
          <cell r="W806" t="str">
            <v>XXX</v>
          </cell>
          <cell r="X806" t="str">
            <v>XXX</v>
          </cell>
          <cell r="Y806" t="str">
            <v>XXX</v>
          </cell>
          <cell r="Z806" t="str">
            <v>U - 41</v>
          </cell>
          <cell r="AA806" t="str">
            <v>9550771672230182</v>
          </cell>
          <cell r="AC806">
            <v>11500</v>
          </cell>
          <cell r="AD806">
            <v>-9000</v>
          </cell>
        </row>
        <row r="807">
          <cell r="A807" t="str">
            <v>197201052022212004</v>
          </cell>
          <cell r="B807" t="str">
            <v>XXX</v>
          </cell>
          <cell r="C807" t="str">
            <v>XXX</v>
          </cell>
          <cell r="D807" t="str">
            <v>XXX</v>
          </cell>
          <cell r="E807" t="str">
            <v>XXX</v>
          </cell>
          <cell r="F807" t="str">
            <v>XXX</v>
          </cell>
          <cell r="G807" t="str">
            <v>XXX</v>
          </cell>
          <cell r="H807" t="str">
            <v>XXX</v>
          </cell>
          <cell r="I807">
            <v>0</v>
          </cell>
          <cell r="J807">
            <v>0</v>
          </cell>
          <cell r="K807" t="str">
            <v>XXX</v>
          </cell>
          <cell r="L807">
            <v>2966500</v>
          </cell>
          <cell r="N807">
            <v>2966500</v>
          </cell>
          <cell r="O807">
            <v>2966500</v>
          </cell>
          <cell r="P807">
            <v>29665</v>
          </cell>
          <cell r="Q807">
            <v>118660</v>
          </cell>
          <cell r="R807">
            <v>0</v>
          </cell>
          <cell r="S807">
            <v>0</v>
          </cell>
          <cell r="T807">
            <v>29665</v>
          </cell>
          <cell r="U807">
            <v>118660</v>
          </cell>
          <cell r="V807" t="str">
            <v>SDN SUNGAI MIAI 11</v>
          </cell>
          <cell r="W807" t="str">
            <v>XXX</v>
          </cell>
          <cell r="X807" t="str">
            <v>XXX</v>
          </cell>
          <cell r="Y807" t="str">
            <v>XXX</v>
          </cell>
          <cell r="Z807" t="str">
            <v>U - 42</v>
          </cell>
          <cell r="AA807" t="str">
            <v>2437750652300072</v>
          </cell>
          <cell r="AC807">
            <v>33665</v>
          </cell>
          <cell r="AD807">
            <v>-4000</v>
          </cell>
        </row>
        <row r="808">
          <cell r="A808" t="str">
            <v>197411102022212006</v>
          </cell>
          <cell r="B808" t="str">
            <v>XXX</v>
          </cell>
          <cell r="C808" t="str">
            <v>XXX</v>
          </cell>
          <cell r="D808" t="str">
            <v>XXX</v>
          </cell>
          <cell r="E808" t="str">
            <v>XXX</v>
          </cell>
          <cell r="F808" t="str">
            <v>XXX</v>
          </cell>
          <cell r="G808" t="str">
            <v>XXX</v>
          </cell>
          <cell r="H808" t="str">
            <v>XXX</v>
          </cell>
          <cell r="I808">
            <v>0</v>
          </cell>
          <cell r="J808">
            <v>0</v>
          </cell>
          <cell r="K808" t="str">
            <v>XXX</v>
          </cell>
          <cell r="L808">
            <v>2966500</v>
          </cell>
          <cell r="N808">
            <v>2966500</v>
          </cell>
          <cell r="O808">
            <v>2966500</v>
          </cell>
          <cell r="P808">
            <v>29665</v>
          </cell>
          <cell r="Q808">
            <v>118660</v>
          </cell>
          <cell r="R808">
            <v>0</v>
          </cell>
          <cell r="S808">
            <v>0</v>
          </cell>
          <cell r="T808">
            <v>29665</v>
          </cell>
          <cell r="U808">
            <v>118660</v>
          </cell>
          <cell r="V808" t="str">
            <v>SDN SUNGAI MIAI 11</v>
          </cell>
          <cell r="W808" t="str">
            <v>XXX</v>
          </cell>
          <cell r="X808" t="str">
            <v>XXX</v>
          </cell>
          <cell r="Y808" t="str">
            <v>XXX</v>
          </cell>
          <cell r="Z808" t="str">
            <v>U - 42</v>
          </cell>
          <cell r="AA808" t="str">
            <v>1442752654300043</v>
          </cell>
          <cell r="AC808">
            <v>33665</v>
          </cell>
          <cell r="AD808">
            <v>-4000</v>
          </cell>
        </row>
        <row r="809">
          <cell r="A809" t="str">
            <v>197710262022212003</v>
          </cell>
          <cell r="B809" t="str">
            <v>XXX</v>
          </cell>
          <cell r="C809" t="str">
            <v>XXX</v>
          </cell>
          <cell r="D809" t="str">
            <v>XXX</v>
          </cell>
          <cell r="E809" t="str">
            <v>XXX</v>
          </cell>
          <cell r="F809" t="str">
            <v>XXX</v>
          </cell>
          <cell r="G809" t="str">
            <v>XXX</v>
          </cell>
          <cell r="H809" t="str">
            <v>XXX</v>
          </cell>
          <cell r="I809">
            <v>0</v>
          </cell>
          <cell r="J809">
            <v>0</v>
          </cell>
          <cell r="K809" t="str">
            <v>XXX</v>
          </cell>
          <cell r="L809">
            <v>2966500</v>
          </cell>
          <cell r="N809">
            <v>2966500</v>
          </cell>
          <cell r="O809">
            <v>2966500</v>
          </cell>
          <cell r="P809">
            <v>29665</v>
          </cell>
          <cell r="Q809">
            <v>118660</v>
          </cell>
          <cell r="R809">
            <v>0</v>
          </cell>
          <cell r="S809">
            <v>0</v>
          </cell>
          <cell r="T809">
            <v>29665</v>
          </cell>
          <cell r="U809">
            <v>118660</v>
          </cell>
          <cell r="V809" t="str">
            <v>SDN SUNGAI MIAI 11</v>
          </cell>
          <cell r="W809" t="str">
            <v>XXX</v>
          </cell>
          <cell r="X809" t="str">
            <v>XXX</v>
          </cell>
          <cell r="Y809" t="str">
            <v>XXX</v>
          </cell>
          <cell r="Z809" t="str">
            <v>U - 42</v>
          </cell>
          <cell r="AA809" t="str">
            <v>6358755657300023</v>
          </cell>
          <cell r="AC809">
            <v>33665</v>
          </cell>
          <cell r="AD809">
            <v>-4000</v>
          </cell>
        </row>
        <row r="810">
          <cell r="A810" t="str">
            <v>198601152022212021</v>
          </cell>
          <cell r="B810" t="str">
            <v>XXX</v>
          </cell>
          <cell r="C810" t="str">
            <v>XXX</v>
          </cell>
          <cell r="D810" t="str">
            <v>XXX</v>
          </cell>
          <cell r="E810" t="str">
            <v>XXX</v>
          </cell>
          <cell r="F810" t="str">
            <v>XXX</v>
          </cell>
          <cell r="G810" t="str">
            <v>XXX</v>
          </cell>
          <cell r="H810" t="str">
            <v>XXX</v>
          </cell>
          <cell r="I810">
            <v>0</v>
          </cell>
          <cell r="J810">
            <v>0</v>
          </cell>
          <cell r="K810" t="str">
            <v>XXX</v>
          </cell>
          <cell r="M810">
            <v>250000</v>
          </cell>
          <cell r="N810">
            <v>250000</v>
          </cell>
          <cell r="O810">
            <v>250000</v>
          </cell>
          <cell r="P810">
            <v>2500</v>
          </cell>
          <cell r="Q810">
            <v>10000</v>
          </cell>
          <cell r="R810">
            <v>0</v>
          </cell>
          <cell r="S810">
            <v>0</v>
          </cell>
          <cell r="T810">
            <v>2500</v>
          </cell>
          <cell r="U810">
            <v>10000</v>
          </cell>
          <cell r="V810" t="str">
            <v>SDN SUNGAI MIAI 11</v>
          </cell>
          <cell r="W810" t="str">
            <v>XXX</v>
          </cell>
          <cell r="X810" t="str">
            <v>XXX</v>
          </cell>
          <cell r="Y810" t="str">
            <v>XXX</v>
          </cell>
          <cell r="Z810" t="str">
            <v>U - 42</v>
          </cell>
          <cell r="AA810" t="str">
            <v>2447764664300022</v>
          </cell>
          <cell r="AC810">
            <v>11500</v>
          </cell>
          <cell r="AD810">
            <v>-9000</v>
          </cell>
        </row>
        <row r="811">
          <cell r="A811" t="str">
            <v>198611142022212005</v>
          </cell>
          <cell r="B811" t="str">
            <v>XXX</v>
          </cell>
          <cell r="C811" t="str">
            <v>XXX</v>
          </cell>
          <cell r="D811" t="str">
            <v>XXX</v>
          </cell>
          <cell r="E811" t="str">
            <v>XXX</v>
          </cell>
          <cell r="F811" t="str">
            <v>XXX</v>
          </cell>
          <cell r="G811" t="str">
            <v>XXX</v>
          </cell>
          <cell r="H811" t="str">
            <v>XXX</v>
          </cell>
          <cell r="I811">
            <v>0</v>
          </cell>
          <cell r="J811">
            <v>0</v>
          </cell>
          <cell r="K811" t="str">
            <v>XXX</v>
          </cell>
          <cell r="M811">
            <v>250000</v>
          </cell>
          <cell r="N811">
            <v>250000</v>
          </cell>
          <cell r="O811">
            <v>250000</v>
          </cell>
          <cell r="P811">
            <v>2500</v>
          </cell>
          <cell r="Q811">
            <v>10000</v>
          </cell>
          <cell r="R811">
            <v>0</v>
          </cell>
          <cell r="S811">
            <v>0</v>
          </cell>
          <cell r="T811">
            <v>2500</v>
          </cell>
          <cell r="U811">
            <v>10000</v>
          </cell>
          <cell r="V811" t="str">
            <v>SDN SUNGAI MIAI 11</v>
          </cell>
          <cell r="W811" t="str">
            <v>XXX</v>
          </cell>
          <cell r="X811" t="str">
            <v>XXX</v>
          </cell>
          <cell r="Y811" t="str">
            <v>XXX</v>
          </cell>
          <cell r="Z811" t="str">
            <v>U - 42</v>
          </cell>
          <cell r="AA811" t="str">
            <v>4445764665210073</v>
          </cell>
          <cell r="AC811">
            <v>11500</v>
          </cell>
          <cell r="AD811">
            <v>-9000</v>
          </cell>
        </row>
        <row r="812">
          <cell r="A812" t="str">
            <v>198107012022212014</v>
          </cell>
          <cell r="B812" t="str">
            <v>XXX</v>
          </cell>
          <cell r="C812" t="str">
            <v>XXX</v>
          </cell>
          <cell r="D812" t="str">
            <v>XXX</v>
          </cell>
          <cell r="E812" t="str">
            <v>XXX</v>
          </cell>
          <cell r="F812" t="str">
            <v>XXX</v>
          </cell>
          <cell r="G812" t="str">
            <v>XXX</v>
          </cell>
          <cell r="H812" t="str">
            <v>XXX</v>
          </cell>
          <cell r="I812">
            <v>0</v>
          </cell>
          <cell r="J812">
            <v>0</v>
          </cell>
          <cell r="K812" t="str">
            <v>XXX</v>
          </cell>
          <cell r="M812">
            <v>250000</v>
          </cell>
          <cell r="N812">
            <v>250000</v>
          </cell>
          <cell r="O812">
            <v>250000</v>
          </cell>
          <cell r="P812">
            <v>2500</v>
          </cell>
          <cell r="Q812">
            <v>10000</v>
          </cell>
          <cell r="R812">
            <v>0</v>
          </cell>
          <cell r="S812">
            <v>0</v>
          </cell>
          <cell r="T812">
            <v>2500</v>
          </cell>
          <cell r="U812">
            <v>10000</v>
          </cell>
          <cell r="V812" t="str">
            <v>SDN SURGI MUFTI 1</v>
          </cell>
          <cell r="W812" t="str">
            <v>XXX</v>
          </cell>
          <cell r="X812" t="str">
            <v>XXX</v>
          </cell>
          <cell r="Y812" t="str">
            <v>XXX</v>
          </cell>
          <cell r="Z812" t="str">
            <v>U - 43</v>
          </cell>
          <cell r="AA812" t="str">
            <v>4033759661130163</v>
          </cell>
          <cell r="AC812">
            <v>11500</v>
          </cell>
          <cell r="AD812">
            <v>-9000</v>
          </cell>
        </row>
        <row r="813">
          <cell r="A813" t="str">
            <v>198211162022212015</v>
          </cell>
          <cell r="B813" t="str">
            <v>XXX</v>
          </cell>
          <cell r="C813" t="str">
            <v>XXX</v>
          </cell>
          <cell r="D813" t="str">
            <v>XXX</v>
          </cell>
          <cell r="E813" t="str">
            <v>XXX</v>
          </cell>
          <cell r="F813" t="str">
            <v>XXX</v>
          </cell>
          <cell r="G813" t="str">
            <v>XXX</v>
          </cell>
          <cell r="H813" t="str">
            <v>XXX</v>
          </cell>
          <cell r="I813">
            <v>0</v>
          </cell>
          <cell r="J813">
            <v>0</v>
          </cell>
          <cell r="K813" t="str">
            <v>XXX</v>
          </cell>
          <cell r="M813">
            <v>250000</v>
          </cell>
          <cell r="N813">
            <v>250000</v>
          </cell>
          <cell r="O813">
            <v>250000</v>
          </cell>
          <cell r="P813">
            <v>2500</v>
          </cell>
          <cell r="Q813">
            <v>10000</v>
          </cell>
          <cell r="R813">
            <v>0</v>
          </cell>
          <cell r="S813">
            <v>0</v>
          </cell>
          <cell r="T813">
            <v>2500</v>
          </cell>
          <cell r="U813">
            <v>10000</v>
          </cell>
          <cell r="V813" t="str">
            <v>SDN SURGI MUFTI 1</v>
          </cell>
          <cell r="W813" t="str">
            <v>XXX</v>
          </cell>
          <cell r="X813" t="str">
            <v>XXX</v>
          </cell>
          <cell r="Y813" t="str">
            <v>XXX</v>
          </cell>
          <cell r="Z813" t="str">
            <v>U - 43</v>
          </cell>
          <cell r="AA813" t="str">
            <v>4448760662300053</v>
          </cell>
          <cell r="AC813">
            <v>11500</v>
          </cell>
          <cell r="AD813">
            <v>-9000</v>
          </cell>
        </row>
        <row r="814">
          <cell r="A814" t="str">
            <v>198303262022211005</v>
          </cell>
          <cell r="B814" t="str">
            <v>XXX</v>
          </cell>
          <cell r="C814" t="str">
            <v>XXX</v>
          </cell>
          <cell r="D814" t="str">
            <v>XXX</v>
          </cell>
          <cell r="E814" t="str">
            <v>XXX</v>
          </cell>
          <cell r="F814" t="str">
            <v>XXX</v>
          </cell>
          <cell r="G814" t="str">
            <v>XXX</v>
          </cell>
          <cell r="H814" t="str">
            <v>XXX</v>
          </cell>
          <cell r="I814">
            <v>0</v>
          </cell>
          <cell r="J814">
            <v>0</v>
          </cell>
          <cell r="K814" t="str">
            <v>XXX</v>
          </cell>
          <cell r="M814">
            <v>250000</v>
          </cell>
          <cell r="N814">
            <v>250000</v>
          </cell>
          <cell r="O814">
            <v>250000</v>
          </cell>
          <cell r="P814">
            <v>2500</v>
          </cell>
          <cell r="Q814">
            <v>10000</v>
          </cell>
          <cell r="R814">
            <v>0</v>
          </cell>
          <cell r="S814">
            <v>0</v>
          </cell>
          <cell r="T814">
            <v>2500</v>
          </cell>
          <cell r="U814">
            <v>10000</v>
          </cell>
          <cell r="V814" t="str">
            <v>SDN SURGI MUFTI 1</v>
          </cell>
          <cell r="W814" t="str">
            <v>XXX</v>
          </cell>
          <cell r="X814" t="str">
            <v>XXX</v>
          </cell>
          <cell r="Y814" t="str">
            <v>XXX</v>
          </cell>
          <cell r="Z814" t="str">
            <v>U - 43</v>
          </cell>
          <cell r="AA814" t="str">
            <v>6658761662200042</v>
          </cell>
          <cell r="AC814">
            <v>11500</v>
          </cell>
          <cell r="AD814">
            <v>-9000</v>
          </cell>
        </row>
        <row r="815">
          <cell r="A815" t="str">
            <v>198503292022212014</v>
          </cell>
          <cell r="B815" t="str">
            <v>XXX</v>
          </cell>
          <cell r="C815" t="str">
            <v>XXX</v>
          </cell>
          <cell r="D815" t="str">
            <v>XXX</v>
          </cell>
          <cell r="E815" t="str">
            <v>XXX</v>
          </cell>
          <cell r="F815" t="str">
            <v>XXX</v>
          </cell>
          <cell r="G815" t="str">
            <v>XXX</v>
          </cell>
          <cell r="H815" t="str">
            <v>XXX</v>
          </cell>
          <cell r="I815">
            <v>0</v>
          </cell>
          <cell r="J815">
            <v>0</v>
          </cell>
          <cell r="K815" t="str">
            <v>XXX</v>
          </cell>
          <cell r="M815">
            <v>250000</v>
          </cell>
          <cell r="N815">
            <v>250000</v>
          </cell>
          <cell r="O815">
            <v>250000</v>
          </cell>
          <cell r="P815">
            <v>2500</v>
          </cell>
          <cell r="Q815">
            <v>10000</v>
          </cell>
          <cell r="R815">
            <v>0</v>
          </cell>
          <cell r="S815">
            <v>0</v>
          </cell>
          <cell r="T815">
            <v>2500</v>
          </cell>
          <cell r="U815">
            <v>10000</v>
          </cell>
          <cell r="V815" t="str">
            <v>SDN SURGI MUFTI 1</v>
          </cell>
          <cell r="W815" t="str">
            <v>XXX</v>
          </cell>
          <cell r="X815" t="str">
            <v>XXX</v>
          </cell>
          <cell r="Y815" t="str">
            <v>XXX</v>
          </cell>
          <cell r="Z815" t="str">
            <v>U - 43</v>
          </cell>
          <cell r="AA815" t="str">
            <v>9661763664300042</v>
          </cell>
          <cell r="AC815">
            <v>11500</v>
          </cell>
          <cell r="AD815">
            <v>-9000</v>
          </cell>
        </row>
        <row r="816">
          <cell r="A816" t="str">
            <v>199411122022212007</v>
          </cell>
          <cell r="B816" t="str">
            <v>XXX</v>
          </cell>
          <cell r="C816" t="str">
            <v>XXX</v>
          </cell>
          <cell r="D816" t="str">
            <v>XXX</v>
          </cell>
          <cell r="E816" t="str">
            <v>XXX</v>
          </cell>
          <cell r="F816" t="str">
            <v>XXX</v>
          </cell>
          <cell r="G816" t="str">
            <v>XXX</v>
          </cell>
          <cell r="H816" t="str">
            <v>XXX</v>
          </cell>
          <cell r="I816">
            <v>0</v>
          </cell>
          <cell r="J816">
            <v>0</v>
          </cell>
          <cell r="K816" t="str">
            <v>XXX</v>
          </cell>
          <cell r="M816">
            <v>250000</v>
          </cell>
          <cell r="N816">
            <v>250000</v>
          </cell>
          <cell r="O816">
            <v>250000</v>
          </cell>
          <cell r="P816">
            <v>2500</v>
          </cell>
          <cell r="Q816">
            <v>10000</v>
          </cell>
          <cell r="R816">
            <v>0</v>
          </cell>
          <cell r="S816">
            <v>0</v>
          </cell>
          <cell r="T816">
            <v>2500</v>
          </cell>
          <cell r="U816">
            <v>10000</v>
          </cell>
          <cell r="V816" t="str">
            <v>SDN SURGI MUFTI 1</v>
          </cell>
          <cell r="W816" t="str">
            <v>XXX</v>
          </cell>
          <cell r="X816" t="str">
            <v>XXX</v>
          </cell>
          <cell r="Y816" t="str">
            <v>XXX</v>
          </cell>
          <cell r="Z816" t="str">
            <v>U - 43</v>
          </cell>
          <cell r="AA816" t="str">
            <v>3444772673130013</v>
          </cell>
          <cell r="AC816">
            <v>11500</v>
          </cell>
          <cell r="AD816">
            <v>-9000</v>
          </cell>
        </row>
        <row r="817">
          <cell r="A817" t="str">
            <v>199411142022211002</v>
          </cell>
          <cell r="B817" t="str">
            <v>XXX</v>
          </cell>
          <cell r="C817" t="str">
            <v>XXX</v>
          </cell>
          <cell r="D817" t="str">
            <v>XXX</v>
          </cell>
          <cell r="E817" t="str">
            <v>XXX</v>
          </cell>
          <cell r="F817" t="str">
            <v>XXX</v>
          </cell>
          <cell r="G817" t="str">
            <v>XXX</v>
          </cell>
          <cell r="H817" t="str">
            <v>XXX</v>
          </cell>
          <cell r="I817">
            <v>0</v>
          </cell>
          <cell r="J817">
            <v>0</v>
          </cell>
          <cell r="K817" t="str">
            <v>XXX</v>
          </cell>
          <cell r="M817">
            <v>250000</v>
          </cell>
          <cell r="N817">
            <v>250000</v>
          </cell>
          <cell r="O817">
            <v>250000</v>
          </cell>
          <cell r="P817">
            <v>2500</v>
          </cell>
          <cell r="Q817">
            <v>10000</v>
          </cell>
          <cell r="R817">
            <v>0</v>
          </cell>
          <cell r="S817">
            <v>0</v>
          </cell>
          <cell r="T817">
            <v>2500</v>
          </cell>
          <cell r="U817">
            <v>10000</v>
          </cell>
          <cell r="V817" t="str">
            <v>SDN SURGI MUFTI 1</v>
          </cell>
          <cell r="W817" t="str">
            <v>XXX</v>
          </cell>
          <cell r="X817" t="str">
            <v>XXX</v>
          </cell>
          <cell r="Y817" t="str">
            <v>XXX</v>
          </cell>
          <cell r="Z817" t="str">
            <v>U - 43</v>
          </cell>
          <cell r="AA817" t="str">
            <v>9446772673130073</v>
          </cell>
          <cell r="AC817">
            <v>11500</v>
          </cell>
          <cell r="AD817">
            <v>-9000</v>
          </cell>
        </row>
        <row r="818">
          <cell r="A818" t="str">
            <v>199611062022211004</v>
          </cell>
          <cell r="B818" t="str">
            <v>XXX</v>
          </cell>
          <cell r="C818" t="str">
            <v>XXX</v>
          </cell>
          <cell r="D818" t="str">
            <v>XXX</v>
          </cell>
          <cell r="E818" t="str">
            <v>XXX</v>
          </cell>
          <cell r="F818" t="str">
            <v>XXX</v>
          </cell>
          <cell r="G818" t="str">
            <v>XXX</v>
          </cell>
          <cell r="H818" t="str">
            <v>XXX</v>
          </cell>
          <cell r="I818">
            <v>0</v>
          </cell>
          <cell r="J818">
            <v>0</v>
          </cell>
          <cell r="K818" t="str">
            <v>XXX</v>
          </cell>
          <cell r="M818">
            <v>250000</v>
          </cell>
          <cell r="N818">
            <v>250000</v>
          </cell>
          <cell r="O818">
            <v>250000</v>
          </cell>
          <cell r="P818">
            <v>2500</v>
          </cell>
          <cell r="Q818">
            <v>10000</v>
          </cell>
          <cell r="R818">
            <v>0</v>
          </cell>
          <cell r="S818">
            <v>0</v>
          </cell>
          <cell r="T818">
            <v>2500</v>
          </cell>
          <cell r="U818">
            <v>10000</v>
          </cell>
          <cell r="V818" t="str">
            <v>SDN SURGI MUFTI 1</v>
          </cell>
          <cell r="W818" t="str">
            <v>XXX</v>
          </cell>
          <cell r="X818" t="str">
            <v>XXX</v>
          </cell>
          <cell r="Y818" t="str">
            <v>XXX</v>
          </cell>
          <cell r="Z818" t="str">
            <v>U - 43</v>
          </cell>
          <cell r="AA818" t="str">
            <v>7438774675130073</v>
          </cell>
          <cell r="AC818">
            <v>11500</v>
          </cell>
          <cell r="AD818">
            <v>-9000</v>
          </cell>
        </row>
        <row r="819">
          <cell r="A819" t="str">
            <v>199702262022212003</v>
          </cell>
          <cell r="B819" t="str">
            <v>XXX</v>
          </cell>
          <cell r="C819" t="str">
            <v>XXX</v>
          </cell>
          <cell r="D819" t="str">
            <v>XXX</v>
          </cell>
          <cell r="E819" t="str">
            <v>XXX</v>
          </cell>
          <cell r="F819" t="str">
            <v>XXX</v>
          </cell>
          <cell r="G819" t="str">
            <v>XXX</v>
          </cell>
          <cell r="H819" t="str">
            <v>XXX</v>
          </cell>
          <cell r="I819">
            <v>0</v>
          </cell>
          <cell r="J819">
            <v>0</v>
          </cell>
          <cell r="K819" t="str">
            <v>XXX</v>
          </cell>
          <cell r="M819">
            <v>250000</v>
          </cell>
          <cell r="N819">
            <v>250000</v>
          </cell>
          <cell r="O819">
            <v>250000</v>
          </cell>
          <cell r="P819">
            <v>2500</v>
          </cell>
          <cell r="Q819">
            <v>10000</v>
          </cell>
          <cell r="R819">
            <v>0</v>
          </cell>
          <cell r="S819">
            <v>0</v>
          </cell>
          <cell r="T819">
            <v>2500</v>
          </cell>
          <cell r="U819">
            <v>10000</v>
          </cell>
          <cell r="V819" t="str">
            <v>SDN SURGI MUFTI 1</v>
          </cell>
          <cell r="W819" t="str">
            <v>XXX</v>
          </cell>
          <cell r="X819" t="str">
            <v>XXX</v>
          </cell>
          <cell r="Y819" t="str">
            <v>XXX</v>
          </cell>
          <cell r="Z819" t="str">
            <v>U - 43</v>
          </cell>
          <cell r="AA819" t="str">
            <v>2558775676230052</v>
          </cell>
          <cell r="AC819">
            <v>11500</v>
          </cell>
          <cell r="AD819">
            <v>-9000</v>
          </cell>
        </row>
        <row r="820">
          <cell r="A820" t="str">
            <v>197505292022212003</v>
          </cell>
          <cell r="B820" t="str">
            <v>XXX</v>
          </cell>
          <cell r="C820" t="str">
            <v>XXX</v>
          </cell>
          <cell r="D820" t="str">
            <v>XXX</v>
          </cell>
          <cell r="E820" t="str">
            <v>XXX</v>
          </cell>
          <cell r="F820" t="str">
            <v>XXX</v>
          </cell>
          <cell r="G820" t="str">
            <v>XXX</v>
          </cell>
          <cell r="H820" t="str">
            <v>XXX</v>
          </cell>
          <cell r="I820">
            <v>0</v>
          </cell>
          <cell r="J820">
            <v>0</v>
          </cell>
          <cell r="K820" t="str">
            <v>XXX</v>
          </cell>
          <cell r="L820">
            <v>2966500</v>
          </cell>
          <cell r="N820">
            <v>2966500</v>
          </cell>
          <cell r="O820">
            <v>2966500</v>
          </cell>
          <cell r="P820">
            <v>29665</v>
          </cell>
          <cell r="Q820">
            <v>118660</v>
          </cell>
          <cell r="R820">
            <v>0</v>
          </cell>
          <cell r="S820">
            <v>0</v>
          </cell>
          <cell r="T820">
            <v>29665</v>
          </cell>
          <cell r="U820">
            <v>118660</v>
          </cell>
          <cell r="V820" t="str">
            <v>SDN SUNGAI ANDAI 3</v>
          </cell>
          <cell r="W820" t="str">
            <v>XXX</v>
          </cell>
          <cell r="X820" t="str">
            <v>XXX</v>
          </cell>
          <cell r="Y820" t="str">
            <v>XXX</v>
          </cell>
          <cell r="Z820" t="str">
            <v>U - 49</v>
          </cell>
          <cell r="AA820" t="str">
            <v>4861753655300012</v>
          </cell>
          <cell r="AC820">
            <v>33665</v>
          </cell>
          <cell r="AD820">
            <v>-4000</v>
          </cell>
        </row>
        <row r="821">
          <cell r="A821" t="str">
            <v>198107012022212015</v>
          </cell>
          <cell r="B821" t="str">
            <v>XXX</v>
          </cell>
          <cell r="C821" t="str">
            <v>XXX</v>
          </cell>
          <cell r="D821" t="str">
            <v>XXX</v>
          </cell>
          <cell r="E821" t="str">
            <v>XXX</v>
          </cell>
          <cell r="F821" t="str">
            <v>XXX</v>
          </cell>
          <cell r="G821" t="str">
            <v>XXX</v>
          </cell>
          <cell r="H821" t="str">
            <v>XXX</v>
          </cell>
          <cell r="I821">
            <v>0</v>
          </cell>
          <cell r="J821">
            <v>0</v>
          </cell>
          <cell r="K821" t="str">
            <v>XXX</v>
          </cell>
          <cell r="L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 t="str">
            <v>SDN SUNGAI ANDAI 3</v>
          </cell>
          <cell r="W821" t="str">
            <v>XXX</v>
          </cell>
          <cell r="X821" t="str">
            <v>XXX</v>
          </cell>
          <cell r="Y821" t="str">
            <v>XXX</v>
          </cell>
          <cell r="Z821" t="str">
            <v>U - 49</v>
          </cell>
          <cell r="AA821" t="str">
            <v>1033759661300033</v>
          </cell>
          <cell r="AB821" t="str">
            <v>serdik depag 24</v>
          </cell>
          <cell r="AC821">
            <v>4000</v>
          </cell>
          <cell r="AD821">
            <v>-4000</v>
          </cell>
        </row>
        <row r="822">
          <cell r="A822" t="str">
            <v>199002092022212011</v>
          </cell>
          <cell r="B822" t="str">
            <v>XXX</v>
          </cell>
          <cell r="C822" t="str">
            <v>XXX</v>
          </cell>
          <cell r="D822" t="str">
            <v>XXX</v>
          </cell>
          <cell r="E822" t="str">
            <v>XXX</v>
          </cell>
          <cell r="F822" t="str">
            <v>XXX</v>
          </cell>
          <cell r="G822" t="str">
            <v>XXX</v>
          </cell>
          <cell r="H822" t="str">
            <v>XXX</v>
          </cell>
          <cell r="I822">
            <v>0</v>
          </cell>
          <cell r="J822">
            <v>0</v>
          </cell>
          <cell r="K822" t="str">
            <v>XXX</v>
          </cell>
          <cell r="M822">
            <v>250000</v>
          </cell>
          <cell r="N822">
            <v>250000</v>
          </cell>
          <cell r="O822">
            <v>250000</v>
          </cell>
          <cell r="P822">
            <v>2500</v>
          </cell>
          <cell r="Q822">
            <v>10000</v>
          </cell>
          <cell r="R822">
            <v>0</v>
          </cell>
          <cell r="S822">
            <v>0</v>
          </cell>
          <cell r="T822">
            <v>2500</v>
          </cell>
          <cell r="U822">
            <v>10000</v>
          </cell>
          <cell r="V822" t="str">
            <v>SDN SUNGAI ANDAI 3</v>
          </cell>
          <cell r="W822" t="str">
            <v>XXX</v>
          </cell>
          <cell r="X822" t="str">
            <v>XXX</v>
          </cell>
          <cell r="Y822" t="str">
            <v>XXX</v>
          </cell>
          <cell r="Z822" t="str">
            <v>U - 49</v>
          </cell>
          <cell r="AA822" t="str">
            <v>4541768668130072</v>
          </cell>
          <cell r="AC822">
            <v>11500</v>
          </cell>
          <cell r="AD822">
            <v>-9000</v>
          </cell>
        </row>
        <row r="823">
          <cell r="A823" t="str">
            <v>199008152022212009</v>
          </cell>
          <cell r="B823" t="str">
            <v>XXX</v>
          </cell>
          <cell r="C823" t="str">
            <v>XXX</v>
          </cell>
          <cell r="D823" t="str">
            <v>XXX</v>
          </cell>
          <cell r="E823" t="str">
            <v>XXX</v>
          </cell>
          <cell r="F823" t="str">
            <v>XXX</v>
          </cell>
          <cell r="G823" t="str">
            <v>XXX</v>
          </cell>
          <cell r="H823" t="str">
            <v>XXX</v>
          </cell>
          <cell r="I823">
            <v>0</v>
          </cell>
          <cell r="J823">
            <v>0</v>
          </cell>
          <cell r="K823" t="str">
            <v>XXX</v>
          </cell>
          <cell r="M823">
            <v>250000</v>
          </cell>
          <cell r="N823">
            <v>250000</v>
          </cell>
          <cell r="O823">
            <v>250000</v>
          </cell>
          <cell r="P823">
            <v>2500</v>
          </cell>
          <cell r="Q823">
            <v>10000</v>
          </cell>
          <cell r="R823">
            <v>0</v>
          </cell>
          <cell r="S823">
            <v>0</v>
          </cell>
          <cell r="T823">
            <v>2500</v>
          </cell>
          <cell r="U823">
            <v>10000</v>
          </cell>
          <cell r="V823" t="str">
            <v>SDN SUNGAI ANDAI 3</v>
          </cell>
          <cell r="W823" t="str">
            <v>XXX</v>
          </cell>
          <cell r="X823" t="str">
            <v>XXX</v>
          </cell>
          <cell r="Y823" t="str">
            <v>XXX</v>
          </cell>
          <cell r="Z823" t="str">
            <v>U - 49</v>
          </cell>
          <cell r="AA823" t="str">
            <v>1147768669210023</v>
          </cell>
          <cell r="AC823">
            <v>11500</v>
          </cell>
          <cell r="AD823">
            <v>-9000</v>
          </cell>
        </row>
        <row r="824">
          <cell r="A824" t="str">
            <v>199303222022212009</v>
          </cell>
          <cell r="B824" t="str">
            <v>XXX</v>
          </cell>
          <cell r="C824" t="str">
            <v>XXX</v>
          </cell>
          <cell r="D824" t="str">
            <v>XXX</v>
          </cell>
          <cell r="E824" t="str">
            <v>XXX</v>
          </cell>
          <cell r="F824" t="str">
            <v>XXX</v>
          </cell>
          <cell r="G824" t="str">
            <v>XXX</v>
          </cell>
          <cell r="H824" t="str">
            <v>XXX</v>
          </cell>
          <cell r="I824">
            <v>0</v>
          </cell>
          <cell r="J824">
            <v>0</v>
          </cell>
          <cell r="K824" t="str">
            <v>XXX</v>
          </cell>
          <cell r="L824">
            <v>2966500</v>
          </cell>
          <cell r="N824">
            <v>2966500</v>
          </cell>
          <cell r="O824">
            <v>2966500</v>
          </cell>
          <cell r="P824">
            <v>29665</v>
          </cell>
          <cell r="Q824">
            <v>118660</v>
          </cell>
          <cell r="R824">
            <v>0</v>
          </cell>
          <cell r="S824">
            <v>0</v>
          </cell>
          <cell r="T824">
            <v>29665</v>
          </cell>
          <cell r="U824">
            <v>118660</v>
          </cell>
          <cell r="V824" t="str">
            <v>SDN SUNGAI ANDAI 3</v>
          </cell>
          <cell r="W824" t="str">
            <v>XXX</v>
          </cell>
          <cell r="X824" t="str">
            <v>XXX</v>
          </cell>
          <cell r="Y824" t="str">
            <v>XXX</v>
          </cell>
          <cell r="Z824" t="str">
            <v>U - 49</v>
          </cell>
          <cell r="AA824" t="str">
            <v>2654771672130032</v>
          </cell>
          <cell r="AC824">
            <v>33665</v>
          </cell>
          <cell r="AD824">
            <v>-4000</v>
          </cell>
        </row>
        <row r="825">
          <cell r="A825" t="str">
            <v>199307252022212008</v>
          </cell>
          <cell r="B825" t="str">
            <v>XXX</v>
          </cell>
          <cell r="C825" t="str">
            <v>XXX</v>
          </cell>
          <cell r="D825" t="str">
            <v>XXX</v>
          </cell>
          <cell r="E825" t="str">
            <v>XXX</v>
          </cell>
          <cell r="F825" t="str">
            <v>XXX</v>
          </cell>
          <cell r="G825" t="str">
            <v>XXX</v>
          </cell>
          <cell r="H825" t="str">
            <v>XXX</v>
          </cell>
          <cell r="I825">
            <v>0</v>
          </cell>
          <cell r="J825">
            <v>0</v>
          </cell>
          <cell r="K825" t="str">
            <v>XXX</v>
          </cell>
          <cell r="L825">
            <v>2966500</v>
          </cell>
          <cell r="N825">
            <v>2966500</v>
          </cell>
          <cell r="O825">
            <v>2966500</v>
          </cell>
          <cell r="P825">
            <v>29665</v>
          </cell>
          <cell r="Q825">
            <v>118660</v>
          </cell>
          <cell r="R825">
            <v>0</v>
          </cell>
          <cell r="S825">
            <v>0</v>
          </cell>
          <cell r="T825">
            <v>29665</v>
          </cell>
          <cell r="U825">
            <v>118660</v>
          </cell>
          <cell r="V825" t="str">
            <v>SDN SUNGAI ANDAI 3</v>
          </cell>
          <cell r="W825" t="str">
            <v>XXX</v>
          </cell>
          <cell r="X825" t="str">
            <v>XXX</v>
          </cell>
          <cell r="Y825" t="str">
            <v>XXX</v>
          </cell>
          <cell r="Z825" t="str">
            <v>U - 49</v>
          </cell>
          <cell r="AA825" t="str">
            <v>9057771672130033</v>
          </cell>
          <cell r="AC825">
            <v>33665</v>
          </cell>
          <cell r="AD825">
            <v>-4000</v>
          </cell>
        </row>
        <row r="826">
          <cell r="A826" t="str">
            <v>199512152022211002</v>
          </cell>
          <cell r="B826" t="str">
            <v>XXX</v>
          </cell>
          <cell r="C826" t="str">
            <v>XXX</v>
          </cell>
          <cell r="D826" t="str">
            <v>XXX</v>
          </cell>
          <cell r="E826" t="str">
            <v>XXX</v>
          </cell>
          <cell r="F826" t="str">
            <v>XXX</v>
          </cell>
          <cell r="G826" t="str">
            <v>XXX</v>
          </cell>
          <cell r="H826" t="str">
            <v>XXX</v>
          </cell>
          <cell r="I826">
            <v>0</v>
          </cell>
          <cell r="J826">
            <v>0</v>
          </cell>
          <cell r="K826" t="str">
            <v>XXX</v>
          </cell>
          <cell r="M826">
            <v>250000</v>
          </cell>
          <cell r="N826">
            <v>250000</v>
          </cell>
          <cell r="O826">
            <v>250000</v>
          </cell>
          <cell r="P826">
            <v>2500</v>
          </cell>
          <cell r="Q826">
            <v>10000</v>
          </cell>
          <cell r="R826">
            <v>0</v>
          </cell>
          <cell r="S826">
            <v>0</v>
          </cell>
          <cell r="T826">
            <v>2500</v>
          </cell>
          <cell r="U826">
            <v>10000</v>
          </cell>
          <cell r="V826" t="str">
            <v>SDN SUNGAI ANDAI 3</v>
          </cell>
          <cell r="W826" t="str">
            <v>XXX</v>
          </cell>
          <cell r="X826" t="str">
            <v>XXX</v>
          </cell>
          <cell r="Y826" t="str">
            <v>XXX</v>
          </cell>
          <cell r="Z826" t="str">
            <v>U - 49</v>
          </cell>
          <cell r="AA826" t="str">
            <v>5547773674130013</v>
          </cell>
          <cell r="AC826">
            <v>11500</v>
          </cell>
          <cell r="AD826">
            <v>-9000</v>
          </cell>
        </row>
        <row r="827">
          <cell r="A827" t="str">
            <v>199611242022212004</v>
          </cell>
          <cell r="B827" t="str">
            <v>XXX</v>
          </cell>
          <cell r="C827" t="str">
            <v>XXX</v>
          </cell>
          <cell r="D827" t="str">
            <v>XXX</v>
          </cell>
          <cell r="E827" t="str">
            <v>XXX</v>
          </cell>
          <cell r="F827" t="str">
            <v>XXX</v>
          </cell>
          <cell r="G827" t="str">
            <v>XXX</v>
          </cell>
          <cell r="H827" t="str">
            <v>XXX</v>
          </cell>
          <cell r="I827">
            <v>0</v>
          </cell>
          <cell r="J827">
            <v>0</v>
          </cell>
          <cell r="K827" t="str">
            <v>XXX</v>
          </cell>
          <cell r="M827">
            <v>250000</v>
          </cell>
          <cell r="N827">
            <v>250000</v>
          </cell>
          <cell r="O827">
            <v>250000</v>
          </cell>
          <cell r="P827">
            <v>2500</v>
          </cell>
          <cell r="Q827">
            <v>10000</v>
          </cell>
          <cell r="R827">
            <v>0</v>
          </cell>
          <cell r="S827">
            <v>0</v>
          </cell>
          <cell r="T827">
            <v>2500</v>
          </cell>
          <cell r="U827">
            <v>10000</v>
          </cell>
          <cell r="V827" t="str">
            <v>SDN SUNGAI ANDAI 3</v>
          </cell>
          <cell r="W827" t="str">
            <v>XXX</v>
          </cell>
          <cell r="X827" t="str">
            <v>XXX</v>
          </cell>
          <cell r="Y827" t="str">
            <v>XXX</v>
          </cell>
          <cell r="Z827" t="str">
            <v>U - 49</v>
          </cell>
          <cell r="AA827" t="str">
            <v>4456774675130003</v>
          </cell>
          <cell r="AC827">
            <v>11500</v>
          </cell>
          <cell r="AD827">
            <v>-9000</v>
          </cell>
        </row>
        <row r="828">
          <cell r="A828" t="str">
            <v>199612152022211004</v>
          </cell>
          <cell r="B828" t="str">
            <v>XXX</v>
          </cell>
          <cell r="C828" t="str">
            <v>XXX</v>
          </cell>
          <cell r="D828" t="str">
            <v>XXX</v>
          </cell>
          <cell r="E828" t="str">
            <v>XXX</v>
          </cell>
          <cell r="F828" t="str">
            <v>XXX</v>
          </cell>
          <cell r="G828" t="str">
            <v>XXX</v>
          </cell>
          <cell r="H828" t="str">
            <v>XXX</v>
          </cell>
          <cell r="I828">
            <v>0</v>
          </cell>
          <cell r="J828">
            <v>0</v>
          </cell>
          <cell r="K828" t="str">
            <v>XXX</v>
          </cell>
          <cell r="M828">
            <v>250000</v>
          </cell>
          <cell r="N828">
            <v>250000</v>
          </cell>
          <cell r="O828">
            <v>250000</v>
          </cell>
          <cell r="P828">
            <v>2500</v>
          </cell>
          <cell r="Q828">
            <v>10000</v>
          </cell>
          <cell r="R828">
            <v>0</v>
          </cell>
          <cell r="S828">
            <v>0</v>
          </cell>
          <cell r="T828">
            <v>2500</v>
          </cell>
          <cell r="U828">
            <v>10000</v>
          </cell>
          <cell r="V828" t="str">
            <v>SDN SUNGAI ANDAI 3</v>
          </cell>
          <cell r="W828" t="str">
            <v>XXX</v>
          </cell>
          <cell r="X828" t="str">
            <v>XXX</v>
          </cell>
          <cell r="Y828" t="str">
            <v>XXX</v>
          </cell>
          <cell r="Z828" t="str">
            <v>U - 49</v>
          </cell>
          <cell r="AA828" t="str">
            <v>1547774675130053</v>
          </cell>
          <cell r="AC828">
            <v>11500</v>
          </cell>
          <cell r="AD828">
            <v>-9000</v>
          </cell>
        </row>
        <row r="829">
          <cell r="A829" t="str">
            <v>199612312022212007</v>
          </cell>
          <cell r="B829" t="str">
            <v>XXX</v>
          </cell>
          <cell r="C829" t="str">
            <v>XXX</v>
          </cell>
          <cell r="D829" t="str">
            <v>XXX</v>
          </cell>
          <cell r="E829" t="str">
            <v>XXX</v>
          </cell>
          <cell r="F829" t="str">
            <v>XXX</v>
          </cell>
          <cell r="G829" t="str">
            <v>XXX</v>
          </cell>
          <cell r="H829" t="str">
            <v>XXX</v>
          </cell>
          <cell r="I829">
            <v>0</v>
          </cell>
          <cell r="J829">
            <v>0</v>
          </cell>
          <cell r="K829" t="str">
            <v>XXX</v>
          </cell>
          <cell r="L829">
            <v>2966500</v>
          </cell>
          <cell r="N829">
            <v>2966500</v>
          </cell>
          <cell r="O829">
            <v>2966500</v>
          </cell>
          <cell r="P829">
            <v>29665</v>
          </cell>
          <cell r="Q829">
            <v>118660</v>
          </cell>
          <cell r="R829">
            <v>0</v>
          </cell>
          <cell r="S829">
            <v>0</v>
          </cell>
          <cell r="T829">
            <v>29665</v>
          </cell>
          <cell r="U829">
            <v>118660</v>
          </cell>
          <cell r="V829" t="str">
            <v>SDN SUNGAI ANDAI 3</v>
          </cell>
          <cell r="W829" t="str">
            <v>XXX</v>
          </cell>
          <cell r="X829" t="str">
            <v>XXX</v>
          </cell>
          <cell r="Y829" t="str">
            <v>XXX</v>
          </cell>
          <cell r="Z829" t="str">
            <v>U - 49</v>
          </cell>
          <cell r="AA829" t="str">
            <v>5563774675130003</v>
          </cell>
          <cell r="AC829">
            <v>33665</v>
          </cell>
          <cell r="AD829">
            <v>-4000</v>
          </cell>
        </row>
        <row r="830">
          <cell r="A830" t="str">
            <v>199706272022212003</v>
          </cell>
          <cell r="B830" t="str">
            <v>XXX</v>
          </cell>
          <cell r="C830" t="str">
            <v>XXX</v>
          </cell>
          <cell r="D830" t="str">
            <v>XXX</v>
          </cell>
          <cell r="E830" t="str">
            <v>XXX</v>
          </cell>
          <cell r="F830" t="str">
            <v>XXX</v>
          </cell>
          <cell r="G830" t="str">
            <v>XXX</v>
          </cell>
          <cell r="H830" t="str">
            <v>XXX</v>
          </cell>
          <cell r="I830">
            <v>0</v>
          </cell>
          <cell r="J830">
            <v>0</v>
          </cell>
          <cell r="K830" t="str">
            <v>XXX</v>
          </cell>
          <cell r="M830">
            <v>250000</v>
          </cell>
          <cell r="N830">
            <v>250000</v>
          </cell>
          <cell r="O830">
            <v>250000</v>
          </cell>
          <cell r="P830">
            <v>2500</v>
          </cell>
          <cell r="Q830">
            <v>10000</v>
          </cell>
          <cell r="R830">
            <v>0</v>
          </cell>
          <cell r="S830">
            <v>0</v>
          </cell>
          <cell r="T830">
            <v>2500</v>
          </cell>
          <cell r="U830">
            <v>10000</v>
          </cell>
          <cell r="V830" t="str">
            <v>SDN SUNGAI ANDAI 3</v>
          </cell>
          <cell r="W830" t="str">
            <v>XXX</v>
          </cell>
          <cell r="X830" t="str">
            <v>XXX</v>
          </cell>
          <cell r="Y830" t="str">
            <v>XXX</v>
          </cell>
          <cell r="Z830" t="str">
            <v>U - 49</v>
          </cell>
          <cell r="AA830" t="str">
            <v>6959775676230042</v>
          </cell>
          <cell r="AC830">
            <v>11500</v>
          </cell>
          <cell r="AD830">
            <v>-9000</v>
          </cell>
        </row>
        <row r="831">
          <cell r="A831" t="str">
            <v>199708242022212002</v>
          </cell>
          <cell r="B831" t="str">
            <v>XXX</v>
          </cell>
          <cell r="C831" t="str">
            <v>XXX</v>
          </cell>
          <cell r="D831" t="str">
            <v>XXX</v>
          </cell>
          <cell r="E831" t="str">
            <v>XXX</v>
          </cell>
          <cell r="F831" t="str">
            <v>XXX</v>
          </cell>
          <cell r="G831" t="str">
            <v>XXX</v>
          </cell>
          <cell r="H831" t="str">
            <v>XXX</v>
          </cell>
          <cell r="I831">
            <v>0</v>
          </cell>
          <cell r="J831">
            <v>0</v>
          </cell>
          <cell r="K831" t="str">
            <v>XXX</v>
          </cell>
          <cell r="L831">
            <v>2966500</v>
          </cell>
          <cell r="N831">
            <v>2966500</v>
          </cell>
          <cell r="O831">
            <v>2966500</v>
          </cell>
          <cell r="P831">
            <v>29665</v>
          </cell>
          <cell r="Q831">
            <v>118660</v>
          </cell>
          <cell r="R831">
            <v>0</v>
          </cell>
          <cell r="S831">
            <v>0</v>
          </cell>
          <cell r="T831">
            <v>29665</v>
          </cell>
          <cell r="U831">
            <v>118660</v>
          </cell>
          <cell r="V831" t="str">
            <v>SDN SUNGAI ANDAI 3</v>
          </cell>
          <cell r="W831" t="str">
            <v>XXX</v>
          </cell>
          <cell r="X831" t="str">
            <v>XXX</v>
          </cell>
          <cell r="Y831" t="str">
            <v>XXX</v>
          </cell>
          <cell r="Z831" t="str">
            <v>U - 49</v>
          </cell>
          <cell r="AA831" t="str">
            <v>1156775676230033</v>
          </cell>
          <cell r="AC831">
            <v>33665</v>
          </cell>
          <cell r="AD831">
            <v>-4000</v>
          </cell>
        </row>
        <row r="832">
          <cell r="A832" t="str">
            <v>199802062022212004</v>
          </cell>
          <cell r="B832" t="str">
            <v>XXX</v>
          </cell>
          <cell r="C832" t="str">
            <v>XXX</v>
          </cell>
          <cell r="D832" t="str">
            <v>XXX</v>
          </cell>
          <cell r="E832" t="str">
            <v>XXX</v>
          </cell>
          <cell r="F832" t="str">
            <v>XXX</v>
          </cell>
          <cell r="G832" t="str">
            <v>XXX</v>
          </cell>
          <cell r="H832" t="str">
            <v>XXX</v>
          </cell>
          <cell r="I832">
            <v>0</v>
          </cell>
          <cell r="J832">
            <v>0</v>
          </cell>
          <cell r="K832" t="str">
            <v>XXX</v>
          </cell>
          <cell r="M832">
            <v>250000</v>
          </cell>
          <cell r="N832">
            <v>250000</v>
          </cell>
          <cell r="O832">
            <v>250000</v>
          </cell>
          <cell r="P832">
            <v>2500</v>
          </cell>
          <cell r="Q832">
            <v>10000</v>
          </cell>
          <cell r="R832">
            <v>0</v>
          </cell>
          <cell r="S832">
            <v>0</v>
          </cell>
          <cell r="T832">
            <v>2500</v>
          </cell>
          <cell r="U832">
            <v>10000</v>
          </cell>
          <cell r="V832" t="str">
            <v>SDN SUNGAI ANDAI 3</v>
          </cell>
          <cell r="W832" t="str">
            <v>XXX</v>
          </cell>
          <cell r="X832" t="str">
            <v>XXX</v>
          </cell>
          <cell r="Y832" t="str">
            <v>XXX</v>
          </cell>
          <cell r="Z832" t="str">
            <v>U - 49</v>
          </cell>
          <cell r="AA832" t="str">
            <v>8538776677230022</v>
          </cell>
          <cell r="AC832">
            <v>11500</v>
          </cell>
          <cell r="AD832">
            <v>-9000</v>
          </cell>
        </row>
        <row r="833">
          <cell r="A833" t="str">
            <v>199806132022212005</v>
          </cell>
          <cell r="B833" t="str">
            <v>XXX</v>
          </cell>
          <cell r="C833" t="str">
            <v>XXX</v>
          </cell>
          <cell r="D833" t="str">
            <v>XXX</v>
          </cell>
          <cell r="E833" t="str">
            <v>XXX</v>
          </cell>
          <cell r="F833" t="str">
            <v>XXX</v>
          </cell>
          <cell r="G833" t="str">
            <v>XXX</v>
          </cell>
          <cell r="H833" t="str">
            <v>XXX</v>
          </cell>
          <cell r="I833">
            <v>0</v>
          </cell>
          <cell r="J833">
            <v>0</v>
          </cell>
          <cell r="K833" t="str">
            <v>XXX</v>
          </cell>
          <cell r="M833">
            <v>250000</v>
          </cell>
          <cell r="N833">
            <v>250000</v>
          </cell>
          <cell r="O833">
            <v>250000</v>
          </cell>
          <cell r="P833">
            <v>2500</v>
          </cell>
          <cell r="Q833">
            <v>10000</v>
          </cell>
          <cell r="R833">
            <v>0</v>
          </cell>
          <cell r="S833">
            <v>0</v>
          </cell>
          <cell r="T833">
            <v>2500</v>
          </cell>
          <cell r="U833">
            <v>10000</v>
          </cell>
          <cell r="V833" t="str">
            <v>SDN SUNGAI ANDAI 3</v>
          </cell>
          <cell r="W833" t="str">
            <v>XXX</v>
          </cell>
          <cell r="X833" t="str">
            <v>XXX</v>
          </cell>
          <cell r="Y833" t="str">
            <v>XXX</v>
          </cell>
          <cell r="Z833" t="str">
            <v>U - 49</v>
          </cell>
          <cell r="AA833" t="str">
            <v>5945776677230012</v>
          </cell>
          <cell r="AC833">
            <v>11500</v>
          </cell>
          <cell r="AD833">
            <v>-9000</v>
          </cell>
        </row>
        <row r="834">
          <cell r="A834" t="str">
            <v>196807032022212004</v>
          </cell>
          <cell r="B834" t="str">
            <v>XXX</v>
          </cell>
          <cell r="C834" t="str">
            <v>XXX</v>
          </cell>
          <cell r="D834" t="str">
            <v>XXX</v>
          </cell>
          <cell r="E834" t="str">
            <v>XXX</v>
          </cell>
          <cell r="F834" t="str">
            <v>XXX</v>
          </cell>
          <cell r="G834" t="str">
            <v>XXX</v>
          </cell>
          <cell r="H834" t="str">
            <v>XXX</v>
          </cell>
          <cell r="I834">
            <v>0</v>
          </cell>
          <cell r="J834">
            <v>0</v>
          </cell>
          <cell r="K834" t="str">
            <v>XXX</v>
          </cell>
          <cell r="L834">
            <v>2966500</v>
          </cell>
          <cell r="N834">
            <v>2966500</v>
          </cell>
          <cell r="O834">
            <v>2966500</v>
          </cell>
          <cell r="P834">
            <v>29665</v>
          </cell>
          <cell r="Q834">
            <v>118660</v>
          </cell>
          <cell r="R834">
            <v>0</v>
          </cell>
          <cell r="S834">
            <v>0</v>
          </cell>
          <cell r="T834">
            <v>29665</v>
          </cell>
          <cell r="U834">
            <v>118660</v>
          </cell>
          <cell r="V834" t="str">
            <v>SDN SUNGAI ANDAI 4</v>
          </cell>
          <cell r="W834" t="str">
            <v>XXX</v>
          </cell>
          <cell r="X834" t="str">
            <v>XXX</v>
          </cell>
          <cell r="Y834" t="str">
            <v>XXX</v>
          </cell>
          <cell r="Z834" t="str">
            <v>U - 51</v>
          </cell>
          <cell r="AA834" t="str">
            <v>1035746649300033</v>
          </cell>
          <cell r="AC834">
            <v>33665</v>
          </cell>
          <cell r="AD834">
            <v>-4000</v>
          </cell>
        </row>
        <row r="835">
          <cell r="A835" t="str">
            <v>196807072022211002</v>
          </cell>
          <cell r="B835" t="str">
            <v>XXX</v>
          </cell>
          <cell r="C835" t="str">
            <v>XXX</v>
          </cell>
          <cell r="D835" t="str">
            <v>XXX</v>
          </cell>
          <cell r="E835" t="str">
            <v>XXX</v>
          </cell>
          <cell r="F835" t="str">
            <v>XXX</v>
          </cell>
          <cell r="G835" t="str">
            <v>XXX</v>
          </cell>
          <cell r="H835" t="str">
            <v>XXX</v>
          </cell>
          <cell r="I835">
            <v>0</v>
          </cell>
          <cell r="J835">
            <v>0</v>
          </cell>
          <cell r="K835" t="str">
            <v>XXX</v>
          </cell>
          <cell r="L835">
            <v>2966500</v>
          </cell>
          <cell r="N835">
            <v>2966500</v>
          </cell>
          <cell r="O835">
            <v>2966500</v>
          </cell>
          <cell r="P835">
            <v>29665</v>
          </cell>
          <cell r="Q835">
            <v>118660</v>
          </cell>
          <cell r="R835">
            <v>0</v>
          </cell>
          <cell r="S835">
            <v>0</v>
          </cell>
          <cell r="T835">
            <v>29665</v>
          </cell>
          <cell r="U835">
            <v>118660</v>
          </cell>
          <cell r="V835" t="str">
            <v>SDN SUNGAI ANDAI 4</v>
          </cell>
          <cell r="W835" t="str">
            <v>XXX</v>
          </cell>
          <cell r="X835" t="str">
            <v>XXX</v>
          </cell>
          <cell r="Y835" t="str">
            <v>XXX</v>
          </cell>
          <cell r="Z835" t="str">
            <v>U - 51</v>
          </cell>
          <cell r="AA835" t="str">
            <v>1039746659200003</v>
          </cell>
          <cell r="AC835">
            <v>33665</v>
          </cell>
          <cell r="AD835">
            <v>-4000</v>
          </cell>
        </row>
        <row r="836">
          <cell r="A836" t="str">
            <v>197205232022212002</v>
          </cell>
          <cell r="B836" t="str">
            <v>XXX</v>
          </cell>
          <cell r="C836" t="str">
            <v>XXX</v>
          </cell>
          <cell r="D836" t="str">
            <v>XXX</v>
          </cell>
          <cell r="E836" t="str">
            <v>XXX</v>
          </cell>
          <cell r="F836" t="str">
            <v>XXX</v>
          </cell>
          <cell r="G836" t="str">
            <v>XXX</v>
          </cell>
          <cell r="H836" t="str">
            <v>XXX</v>
          </cell>
          <cell r="I836">
            <v>0</v>
          </cell>
          <cell r="J836">
            <v>0</v>
          </cell>
          <cell r="K836" t="str">
            <v>XXX</v>
          </cell>
          <cell r="L836">
            <v>2966500</v>
          </cell>
          <cell r="N836">
            <v>2966500</v>
          </cell>
          <cell r="O836">
            <v>2966500</v>
          </cell>
          <cell r="P836">
            <v>29665</v>
          </cell>
          <cell r="Q836">
            <v>118660</v>
          </cell>
          <cell r="R836">
            <v>0</v>
          </cell>
          <cell r="S836">
            <v>0</v>
          </cell>
          <cell r="T836">
            <v>29665</v>
          </cell>
          <cell r="U836">
            <v>118660</v>
          </cell>
          <cell r="V836" t="str">
            <v>SDN SUNGAI ANDAI 4</v>
          </cell>
          <cell r="W836" t="str">
            <v>XXX</v>
          </cell>
          <cell r="X836" t="str">
            <v>XXX</v>
          </cell>
          <cell r="Y836" t="str">
            <v>XXX</v>
          </cell>
          <cell r="Z836" t="str">
            <v>U - 51</v>
          </cell>
          <cell r="AA836" t="str">
            <v>3855750653300012</v>
          </cell>
          <cell r="AC836">
            <v>33665</v>
          </cell>
          <cell r="AD836">
            <v>-4000</v>
          </cell>
        </row>
        <row r="837">
          <cell r="A837" t="str">
            <v>197512202022212005</v>
          </cell>
          <cell r="B837" t="str">
            <v>XXX</v>
          </cell>
          <cell r="C837" t="str">
            <v>XXX</v>
          </cell>
          <cell r="D837" t="str">
            <v>XXX</v>
          </cell>
          <cell r="E837" t="str">
            <v>XXX</v>
          </cell>
          <cell r="F837" t="str">
            <v>XXX</v>
          </cell>
          <cell r="G837" t="str">
            <v>XXX</v>
          </cell>
          <cell r="H837" t="str">
            <v>XXX</v>
          </cell>
          <cell r="I837">
            <v>0</v>
          </cell>
          <cell r="J837">
            <v>0</v>
          </cell>
          <cell r="K837" t="str">
            <v>XXX</v>
          </cell>
          <cell r="L837">
            <v>2966500</v>
          </cell>
          <cell r="N837">
            <v>2966500</v>
          </cell>
          <cell r="O837">
            <v>2966500</v>
          </cell>
          <cell r="P837">
            <v>29665</v>
          </cell>
          <cell r="Q837">
            <v>118660</v>
          </cell>
          <cell r="R837">
            <v>0</v>
          </cell>
          <cell r="S837">
            <v>0</v>
          </cell>
          <cell r="T837">
            <v>29665</v>
          </cell>
          <cell r="U837">
            <v>118660</v>
          </cell>
          <cell r="V837" t="str">
            <v>SDN SUNGAI ANDAI 4</v>
          </cell>
          <cell r="W837" t="str">
            <v>XXX</v>
          </cell>
          <cell r="X837" t="str">
            <v>XXX</v>
          </cell>
          <cell r="Y837" t="str">
            <v>XXX</v>
          </cell>
          <cell r="Z837" t="str">
            <v>U - 51</v>
          </cell>
          <cell r="AA837" t="str">
            <v>2552753655300023</v>
          </cell>
          <cell r="AC837">
            <v>33665</v>
          </cell>
          <cell r="AD837">
            <v>-4000</v>
          </cell>
        </row>
        <row r="838">
          <cell r="A838" t="str">
            <v>198305072022212020</v>
          </cell>
          <cell r="B838" t="str">
            <v>XXX</v>
          </cell>
          <cell r="C838" t="str">
            <v>XXX</v>
          </cell>
          <cell r="D838" t="str">
            <v>XXX</v>
          </cell>
          <cell r="E838" t="str">
            <v>XXX</v>
          </cell>
          <cell r="F838" t="str">
            <v>XXX</v>
          </cell>
          <cell r="G838" t="str">
            <v>XXX</v>
          </cell>
          <cell r="H838" t="str">
            <v>XXX</v>
          </cell>
          <cell r="I838">
            <v>0</v>
          </cell>
          <cell r="J838">
            <v>0</v>
          </cell>
          <cell r="K838" t="str">
            <v>XXX</v>
          </cell>
          <cell r="L838">
            <v>2966500</v>
          </cell>
          <cell r="N838">
            <v>2966500</v>
          </cell>
          <cell r="O838">
            <v>2966500</v>
          </cell>
          <cell r="P838">
            <v>29665</v>
          </cell>
          <cell r="Q838">
            <v>118660</v>
          </cell>
          <cell r="R838">
            <v>0</v>
          </cell>
          <cell r="S838">
            <v>0</v>
          </cell>
          <cell r="T838">
            <v>29665</v>
          </cell>
          <cell r="U838">
            <v>118660</v>
          </cell>
          <cell r="V838" t="str">
            <v>SDN SUNGAI ANDAI 4</v>
          </cell>
          <cell r="W838" t="str">
            <v>XXX</v>
          </cell>
          <cell r="X838" t="str">
            <v>XXX</v>
          </cell>
          <cell r="Y838" t="str">
            <v>XXX</v>
          </cell>
          <cell r="Z838" t="str">
            <v>U - 51</v>
          </cell>
          <cell r="AA838" t="str">
            <v>4839761663300112</v>
          </cell>
          <cell r="AC838">
            <v>33665</v>
          </cell>
          <cell r="AD838">
            <v>-4000</v>
          </cell>
        </row>
        <row r="839">
          <cell r="A839" t="str">
            <v>199109112022212006</v>
          </cell>
          <cell r="B839" t="str">
            <v>XXX</v>
          </cell>
          <cell r="C839" t="str">
            <v>XXX</v>
          </cell>
          <cell r="D839" t="str">
            <v>XXX</v>
          </cell>
          <cell r="E839" t="str">
            <v>XXX</v>
          </cell>
          <cell r="F839" t="str">
            <v>XXX</v>
          </cell>
          <cell r="G839" t="str">
            <v>XXX</v>
          </cell>
          <cell r="H839" t="str">
            <v>XXX</v>
          </cell>
          <cell r="I839">
            <v>0</v>
          </cell>
          <cell r="J839">
            <v>0</v>
          </cell>
          <cell r="K839" t="str">
            <v>XXX</v>
          </cell>
          <cell r="L839">
            <v>2966500</v>
          </cell>
          <cell r="N839">
            <v>2966500</v>
          </cell>
          <cell r="O839">
            <v>2966500</v>
          </cell>
          <cell r="P839">
            <v>29665</v>
          </cell>
          <cell r="Q839">
            <v>118660</v>
          </cell>
          <cell r="R839">
            <v>0</v>
          </cell>
          <cell r="S839">
            <v>0</v>
          </cell>
          <cell r="T839">
            <v>29665</v>
          </cell>
          <cell r="U839">
            <v>118660</v>
          </cell>
          <cell r="V839" t="str">
            <v>SDN SUNGAI ANDAI 4</v>
          </cell>
          <cell r="W839" t="str">
            <v>XXX</v>
          </cell>
          <cell r="X839" t="str">
            <v>XXX</v>
          </cell>
          <cell r="Y839" t="str">
            <v>XXX</v>
          </cell>
          <cell r="Z839" t="str">
            <v>U - 51</v>
          </cell>
          <cell r="AA839" t="str">
            <v>7243769670130043</v>
          </cell>
          <cell r="AC839">
            <v>33665</v>
          </cell>
          <cell r="AD839">
            <v>-4000</v>
          </cell>
        </row>
        <row r="840">
          <cell r="A840" t="str">
            <v>199301302022212008</v>
          </cell>
          <cell r="B840" t="str">
            <v>XXX</v>
          </cell>
          <cell r="C840" t="str">
            <v>XXX</v>
          </cell>
          <cell r="D840" t="str">
            <v>XXX</v>
          </cell>
          <cell r="E840" t="str">
            <v>XXX</v>
          </cell>
          <cell r="F840" t="str">
            <v>XXX</v>
          </cell>
          <cell r="G840" t="str">
            <v>XXX</v>
          </cell>
          <cell r="H840" t="str">
            <v>XXX</v>
          </cell>
          <cell r="I840">
            <v>0</v>
          </cell>
          <cell r="J840">
            <v>0</v>
          </cell>
          <cell r="K840" t="str">
            <v>XXX</v>
          </cell>
          <cell r="M840">
            <v>250000</v>
          </cell>
          <cell r="N840">
            <v>250000</v>
          </cell>
          <cell r="O840">
            <v>250000</v>
          </cell>
          <cell r="P840">
            <v>2500</v>
          </cell>
          <cell r="Q840">
            <v>10000</v>
          </cell>
          <cell r="R840">
            <v>0</v>
          </cell>
          <cell r="S840">
            <v>0</v>
          </cell>
          <cell r="T840">
            <v>2500</v>
          </cell>
          <cell r="U840">
            <v>10000</v>
          </cell>
          <cell r="V840" t="str">
            <v>SDN SUNGAI ANDAI 4</v>
          </cell>
          <cell r="W840" t="str">
            <v>XXX</v>
          </cell>
          <cell r="X840" t="str">
            <v>XXX</v>
          </cell>
          <cell r="Y840" t="str">
            <v>XXX</v>
          </cell>
          <cell r="Z840" t="str">
            <v>U - 51</v>
          </cell>
          <cell r="AA840" t="str">
            <v>1462771672130012</v>
          </cell>
          <cell r="AC840">
            <v>11500</v>
          </cell>
          <cell r="AD840">
            <v>-9000</v>
          </cell>
        </row>
        <row r="841">
          <cell r="A841" t="str">
            <v>199302082022212006</v>
          </cell>
          <cell r="B841" t="str">
            <v>XXX</v>
          </cell>
          <cell r="C841" t="str">
            <v>XXX</v>
          </cell>
          <cell r="D841" t="str">
            <v>XXX</v>
          </cell>
          <cell r="E841" t="str">
            <v>XXX</v>
          </cell>
          <cell r="F841" t="str">
            <v>XXX</v>
          </cell>
          <cell r="G841" t="str">
            <v>XXX</v>
          </cell>
          <cell r="H841" t="str">
            <v>XXX</v>
          </cell>
          <cell r="I841">
            <v>0</v>
          </cell>
          <cell r="J841">
            <v>0</v>
          </cell>
          <cell r="K841" t="str">
            <v>XXX</v>
          </cell>
          <cell r="M841">
            <v>250000</v>
          </cell>
          <cell r="N841">
            <v>250000</v>
          </cell>
          <cell r="O841">
            <v>250000</v>
          </cell>
          <cell r="P841">
            <v>2500</v>
          </cell>
          <cell r="Q841">
            <v>10000</v>
          </cell>
          <cell r="R841">
            <v>0</v>
          </cell>
          <cell r="S841">
            <v>0</v>
          </cell>
          <cell r="T841">
            <v>2500</v>
          </cell>
          <cell r="U841">
            <v>10000</v>
          </cell>
          <cell r="V841" t="str">
            <v>SDN SUNGAI ANDAI 4</v>
          </cell>
          <cell r="W841" t="str">
            <v>XXX</v>
          </cell>
          <cell r="X841" t="str">
            <v>XXX</v>
          </cell>
          <cell r="Y841" t="str">
            <v>XXX</v>
          </cell>
          <cell r="Z841" t="str">
            <v>U - 51</v>
          </cell>
          <cell r="AA841" t="str">
            <v>2540771672130012</v>
          </cell>
          <cell r="AC841">
            <v>11500</v>
          </cell>
          <cell r="AD841">
            <v>-9000</v>
          </cell>
        </row>
        <row r="842">
          <cell r="A842" t="str">
            <v>199408122022212009</v>
          </cell>
          <cell r="B842" t="str">
            <v>XXX</v>
          </cell>
          <cell r="C842" t="str">
            <v>XXX</v>
          </cell>
          <cell r="D842" t="str">
            <v>XXX</v>
          </cell>
          <cell r="E842" t="str">
            <v>XXX</v>
          </cell>
          <cell r="F842" t="str">
            <v>XXX</v>
          </cell>
          <cell r="G842" t="str">
            <v>XXX</v>
          </cell>
          <cell r="H842" t="str">
            <v>XXX</v>
          </cell>
          <cell r="I842">
            <v>0</v>
          </cell>
          <cell r="J842">
            <v>0</v>
          </cell>
          <cell r="K842" t="str">
            <v>XXX</v>
          </cell>
          <cell r="L842">
            <v>2966500</v>
          </cell>
          <cell r="N842">
            <v>2966500</v>
          </cell>
          <cell r="O842">
            <v>2966500</v>
          </cell>
          <cell r="P842">
            <v>29665</v>
          </cell>
          <cell r="Q842">
            <v>118660</v>
          </cell>
          <cell r="R842">
            <v>0</v>
          </cell>
          <cell r="S842">
            <v>0</v>
          </cell>
          <cell r="T842">
            <v>29665</v>
          </cell>
          <cell r="U842">
            <v>118660</v>
          </cell>
          <cell r="V842" t="str">
            <v>SDN SUNGAI ANDAI 4</v>
          </cell>
          <cell r="W842" t="str">
            <v>XXX</v>
          </cell>
          <cell r="X842" t="str">
            <v>XXX</v>
          </cell>
          <cell r="Y842" t="str">
            <v>XXX</v>
          </cell>
          <cell r="Z842" t="str">
            <v>U - 51</v>
          </cell>
          <cell r="AA842" t="str">
            <v>3144772673230173</v>
          </cell>
          <cell r="AC842">
            <v>33665</v>
          </cell>
          <cell r="AD842">
            <v>-4000</v>
          </cell>
        </row>
        <row r="843">
          <cell r="A843" t="str">
            <v>199511282022211003</v>
          </cell>
          <cell r="B843" t="str">
            <v>XXX</v>
          </cell>
          <cell r="C843" t="str">
            <v>XXX</v>
          </cell>
          <cell r="D843" t="str">
            <v>XXX</v>
          </cell>
          <cell r="E843" t="str">
            <v>XXX</v>
          </cell>
          <cell r="F843" t="str">
            <v>XXX</v>
          </cell>
          <cell r="G843" t="str">
            <v>XXX</v>
          </cell>
          <cell r="H843" t="str">
            <v>XXX</v>
          </cell>
          <cell r="I843">
            <v>0</v>
          </cell>
          <cell r="J843">
            <v>0</v>
          </cell>
          <cell r="K843" t="str">
            <v>XXX</v>
          </cell>
          <cell r="L843">
            <v>2966500</v>
          </cell>
          <cell r="N843">
            <v>2966500</v>
          </cell>
          <cell r="O843">
            <v>2966500</v>
          </cell>
          <cell r="P843">
            <v>29665</v>
          </cell>
          <cell r="Q843">
            <v>118660</v>
          </cell>
          <cell r="R843">
            <v>0</v>
          </cell>
          <cell r="S843">
            <v>0</v>
          </cell>
          <cell r="T843">
            <v>29665</v>
          </cell>
          <cell r="U843">
            <v>118660</v>
          </cell>
          <cell r="V843" t="str">
            <v>SDN SUNGAI ANDAI 4</v>
          </cell>
          <cell r="W843" t="str">
            <v>XXX</v>
          </cell>
          <cell r="X843" t="str">
            <v>XXX</v>
          </cell>
          <cell r="Y843" t="str">
            <v>XXX</v>
          </cell>
          <cell r="Z843" t="str">
            <v>U - 51</v>
          </cell>
          <cell r="AA843" t="str">
            <v>2460773674130023</v>
          </cell>
          <cell r="AC843">
            <v>33665</v>
          </cell>
          <cell r="AD843">
            <v>-4000</v>
          </cell>
        </row>
        <row r="845">
          <cell r="A845">
            <v>134</v>
          </cell>
          <cell r="B845" t="str">
            <v>JUMLAH ASN PPPK GURU SD B.UTARA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106794000</v>
          </cell>
          <cell r="M845">
            <v>23500000</v>
          </cell>
          <cell r="N845">
            <v>130294000</v>
          </cell>
          <cell r="O845">
            <v>130294000</v>
          </cell>
          <cell r="P845">
            <v>1302940</v>
          </cell>
          <cell r="Q845">
            <v>5211760</v>
          </cell>
          <cell r="R845">
            <v>0</v>
          </cell>
          <cell r="S845">
            <v>0</v>
          </cell>
          <cell r="T845">
            <v>1302940</v>
          </cell>
          <cell r="U845">
            <v>5211760</v>
          </cell>
          <cell r="AC845">
            <v>2308940</v>
          </cell>
        </row>
        <row r="848">
          <cell r="A848" t="str">
            <v>FORMAT PERHITUNGAN PEMBAYARAN IURAN JAMINAN KESEHATAN ( GAJI &amp; TUNJANGAN )</v>
          </cell>
          <cell r="T848" t="str">
            <v>APR dbyr MEI</v>
          </cell>
          <cell r="AC848" t="str">
            <v>MAR dbyr APR</v>
          </cell>
        </row>
        <row r="849">
          <cell r="A849" t="str">
            <v>SKPD DINAS PENDIDIKAN  (ASN PPPK GURU SMPN BANJARMASIN)</v>
          </cell>
        </row>
        <row r="850">
          <cell r="A850" t="str">
            <v>BULAN : GAJI APRIL 2023  (TPP dibayar MEI 2023)</v>
          </cell>
        </row>
        <row r="852">
          <cell r="A852">
            <v>1</v>
          </cell>
          <cell r="B852">
            <v>2</v>
          </cell>
          <cell r="C852">
            <v>3</v>
          </cell>
          <cell r="D852">
            <v>4</v>
          </cell>
          <cell r="E852">
            <v>5</v>
          </cell>
          <cell r="F852">
            <v>6</v>
          </cell>
          <cell r="G852">
            <v>7</v>
          </cell>
          <cell r="H852">
            <v>8</v>
          </cell>
          <cell r="I852">
            <v>9</v>
          </cell>
          <cell r="J852">
            <v>10</v>
          </cell>
          <cell r="K852">
            <v>11</v>
          </cell>
          <cell r="L852">
            <v>12</v>
          </cell>
          <cell r="M852">
            <v>13</v>
          </cell>
          <cell r="N852">
            <v>14</v>
          </cell>
          <cell r="O852">
            <v>15</v>
          </cell>
          <cell r="P852">
            <v>16</v>
          </cell>
          <cell r="Q852">
            <v>17</v>
          </cell>
          <cell r="R852">
            <v>18</v>
          </cell>
          <cell r="S852">
            <v>19</v>
          </cell>
          <cell r="T852">
            <v>20</v>
          </cell>
          <cell r="U852">
            <v>21</v>
          </cell>
          <cell r="V852">
            <v>22</v>
          </cell>
          <cell r="W852">
            <v>23</v>
          </cell>
          <cell r="X852">
            <v>24</v>
          </cell>
          <cell r="Y852">
            <v>25</v>
          </cell>
          <cell r="Z852">
            <v>26</v>
          </cell>
          <cell r="AA852">
            <v>27</v>
          </cell>
          <cell r="AC852">
            <v>20</v>
          </cell>
        </row>
        <row r="853">
          <cell r="A853" t="str">
            <v>NIP</v>
          </cell>
          <cell r="B853" t="str">
            <v>NAMA</v>
          </cell>
          <cell r="C853" t="str">
            <v xml:space="preserve">JUMLAH </v>
          </cell>
          <cell r="E853" t="str">
            <v>GAJI GAPOK</v>
          </cell>
          <cell r="F853" t="str">
            <v>TJKLUARGA</v>
          </cell>
          <cell r="G853" t="str">
            <v>TJFUNGSIONAL</v>
          </cell>
          <cell r="H853" t="str">
            <v>TJUMUM</v>
          </cell>
          <cell r="I853" t="str">
            <v>Jumlah
Gaji</v>
          </cell>
          <cell r="J853" t="str">
            <v>TUNJANGAN LAINNYA</v>
          </cell>
          <cell r="N853" t="str">
            <v>Jumlah
Tunjangan</v>
          </cell>
          <cell r="O853" t="str">
            <v>Jumlah Penghasilan</v>
          </cell>
          <cell r="P853" t="str">
            <v>Total Iuran BPJS
( GJ + TJ )</v>
          </cell>
          <cell r="R853" t="str">
            <v>IWP Gaji (BPJS)</v>
          </cell>
          <cell r="T853" t="str">
            <v>IWP TPP (BPJS)</v>
          </cell>
          <cell r="V853" t="str">
            <v>SKPD</v>
          </cell>
          <cell r="W853" t="str">
            <v>NO KPE</v>
          </cell>
          <cell r="X853" t="str">
            <v>noktp</v>
          </cell>
          <cell r="Y853" t="str">
            <v>npwp</v>
          </cell>
          <cell r="Z853" t="str">
            <v>kode gaji</v>
          </cell>
          <cell r="AA853" t="str">
            <v>nuptk</v>
          </cell>
          <cell r="AC853" t="str">
            <v>IWP TPP (BPJS)</v>
          </cell>
          <cell r="AD853" t="str">
            <v>SELISIH</v>
          </cell>
        </row>
        <row r="854">
          <cell r="C854" t="str">
            <v>ISTERI / SUAMI</v>
          </cell>
          <cell r="D854" t="str">
            <v>ANAK</v>
          </cell>
          <cell r="J854" t="str">
            <v>TUKIN</v>
          </cell>
          <cell r="K854" t="str">
            <v>TPP</v>
          </cell>
          <cell r="L854" t="str">
            <v>SERTIFIKASI</v>
          </cell>
          <cell r="M854" t="str">
            <v>TAMSIL</v>
          </cell>
          <cell r="P854" t="str">
            <v>IWP1%</v>
          </cell>
          <cell r="Q854" t="str">
            <v>IWP4%</v>
          </cell>
          <cell r="R854" t="str">
            <v>1% ( sdh dibayar )</v>
          </cell>
          <cell r="S854" t="str">
            <v>IWP4%</v>
          </cell>
          <cell r="T854">
            <v>0.01</v>
          </cell>
          <cell r="U854">
            <v>0.04</v>
          </cell>
          <cell r="AC854">
            <v>0.01</v>
          </cell>
        </row>
        <row r="855">
          <cell r="A855" t="str">
            <v>199101052022212009</v>
          </cell>
          <cell r="B855" t="str">
            <v>XXX</v>
          </cell>
          <cell r="C855" t="str">
            <v>XXX</v>
          </cell>
          <cell r="D855" t="str">
            <v>XXX</v>
          </cell>
          <cell r="E855" t="str">
            <v>XXX</v>
          </cell>
          <cell r="F855" t="str">
            <v>XXX</v>
          </cell>
          <cell r="G855" t="str">
            <v>XXX</v>
          </cell>
          <cell r="H855" t="str">
            <v>XXX</v>
          </cell>
          <cell r="I855">
            <v>0</v>
          </cell>
          <cell r="J855">
            <v>0</v>
          </cell>
          <cell r="K855" t="str">
            <v>XXX</v>
          </cell>
          <cell r="M855">
            <v>250000</v>
          </cell>
          <cell r="N855">
            <v>250000</v>
          </cell>
          <cell r="O855">
            <v>250000</v>
          </cell>
          <cell r="P855">
            <v>2500</v>
          </cell>
          <cell r="Q855">
            <v>10000</v>
          </cell>
          <cell r="R855">
            <v>0</v>
          </cell>
          <cell r="S855">
            <v>0</v>
          </cell>
          <cell r="T855">
            <v>2500</v>
          </cell>
          <cell r="U855">
            <v>10000</v>
          </cell>
          <cell r="V855" t="str">
            <v>SMP NEGERI 1</v>
          </cell>
          <cell r="W855" t="str">
            <v>XXX</v>
          </cell>
          <cell r="X855" t="str">
            <v>XXX</v>
          </cell>
          <cell r="Y855" t="str">
            <v>XXX</v>
          </cell>
          <cell r="Z855" t="str">
            <v>SMP-01</v>
          </cell>
          <cell r="AA855" t="str">
            <v>6437769670130082</v>
          </cell>
          <cell r="AC855">
            <v>11500</v>
          </cell>
          <cell r="AD855">
            <v>-9000</v>
          </cell>
        </row>
        <row r="856">
          <cell r="A856" t="str">
            <v>199207022022212010</v>
          </cell>
          <cell r="B856" t="str">
            <v>XXX</v>
          </cell>
          <cell r="C856" t="str">
            <v>XXX</v>
          </cell>
          <cell r="D856" t="str">
            <v>XXX</v>
          </cell>
          <cell r="E856" t="str">
            <v>XXX</v>
          </cell>
          <cell r="F856" t="str">
            <v>XXX</v>
          </cell>
          <cell r="G856" t="str">
            <v>XXX</v>
          </cell>
          <cell r="H856" t="str">
            <v>XXX</v>
          </cell>
          <cell r="I856">
            <v>0</v>
          </cell>
          <cell r="J856">
            <v>0</v>
          </cell>
          <cell r="K856" t="str">
            <v>XXX</v>
          </cell>
          <cell r="M856">
            <v>250000</v>
          </cell>
          <cell r="N856">
            <v>250000</v>
          </cell>
          <cell r="O856">
            <v>250000</v>
          </cell>
          <cell r="P856">
            <v>2500</v>
          </cell>
          <cell r="Q856">
            <v>10000</v>
          </cell>
          <cell r="R856">
            <v>0</v>
          </cell>
          <cell r="S856">
            <v>0</v>
          </cell>
          <cell r="T856">
            <v>2500</v>
          </cell>
          <cell r="U856">
            <v>10000</v>
          </cell>
          <cell r="V856" t="str">
            <v>SMP NEGERI 1</v>
          </cell>
          <cell r="W856" t="str">
            <v>XXX</v>
          </cell>
          <cell r="X856" t="str">
            <v>XXX</v>
          </cell>
          <cell r="Y856" t="str">
            <v>XXX</v>
          </cell>
          <cell r="Z856" t="str">
            <v>SMP-01</v>
          </cell>
          <cell r="AA856" t="str">
            <v>4034770671130073</v>
          </cell>
          <cell r="AC856">
            <v>11500</v>
          </cell>
          <cell r="AD856">
            <v>-9000</v>
          </cell>
        </row>
        <row r="857">
          <cell r="A857" t="str">
            <v>199310302022212005</v>
          </cell>
          <cell r="B857" t="str">
            <v>XXX</v>
          </cell>
          <cell r="C857" t="str">
            <v>XXX</v>
          </cell>
          <cell r="D857" t="str">
            <v>XXX</v>
          </cell>
          <cell r="E857" t="str">
            <v>XXX</v>
          </cell>
          <cell r="F857" t="str">
            <v>XXX</v>
          </cell>
          <cell r="G857" t="str">
            <v>XXX</v>
          </cell>
          <cell r="H857" t="str">
            <v>XXX</v>
          </cell>
          <cell r="I857">
            <v>0</v>
          </cell>
          <cell r="J857">
            <v>0</v>
          </cell>
          <cell r="K857" t="str">
            <v>XXX</v>
          </cell>
          <cell r="L857">
            <v>2966500</v>
          </cell>
          <cell r="N857">
            <v>2966500</v>
          </cell>
          <cell r="O857">
            <v>2966500</v>
          </cell>
          <cell r="P857">
            <v>29665</v>
          </cell>
          <cell r="Q857">
            <v>118660</v>
          </cell>
          <cell r="R857">
            <v>0</v>
          </cell>
          <cell r="S857">
            <v>0</v>
          </cell>
          <cell r="T857">
            <v>29665</v>
          </cell>
          <cell r="U857">
            <v>118660</v>
          </cell>
          <cell r="V857" t="str">
            <v>SMP NEGERI 1</v>
          </cell>
          <cell r="W857" t="str">
            <v>XXX</v>
          </cell>
          <cell r="X857" t="str">
            <v>XXX</v>
          </cell>
          <cell r="Y857" t="str">
            <v>XXX</v>
          </cell>
          <cell r="Z857" t="str">
            <v>SMP-01</v>
          </cell>
          <cell r="AA857" t="str">
            <v>0362771672130033</v>
          </cell>
          <cell r="AC857">
            <v>33665</v>
          </cell>
          <cell r="AD857">
            <v>-4000</v>
          </cell>
        </row>
        <row r="858">
          <cell r="A858" t="str">
            <v>199411142022212008</v>
          </cell>
          <cell r="B858" t="str">
            <v>XXX</v>
          </cell>
          <cell r="C858" t="str">
            <v>XXX</v>
          </cell>
          <cell r="D858" t="str">
            <v>XXX</v>
          </cell>
          <cell r="E858" t="str">
            <v>XXX</v>
          </cell>
          <cell r="F858" t="str">
            <v>XXX</v>
          </cell>
          <cell r="G858" t="str">
            <v>XXX</v>
          </cell>
          <cell r="H858" t="str">
            <v>XXX</v>
          </cell>
          <cell r="I858">
            <v>0</v>
          </cell>
          <cell r="J858">
            <v>0</v>
          </cell>
          <cell r="K858" t="str">
            <v>XXX</v>
          </cell>
          <cell r="M858">
            <v>250000</v>
          </cell>
          <cell r="N858">
            <v>250000</v>
          </cell>
          <cell r="O858">
            <v>250000</v>
          </cell>
          <cell r="P858">
            <v>2500</v>
          </cell>
          <cell r="Q858">
            <v>10000</v>
          </cell>
          <cell r="R858">
            <v>0</v>
          </cell>
          <cell r="S858">
            <v>0</v>
          </cell>
          <cell r="T858">
            <v>2500</v>
          </cell>
          <cell r="U858">
            <v>10000</v>
          </cell>
          <cell r="V858" t="str">
            <v>SMP NEGERI 1</v>
          </cell>
          <cell r="W858" t="str">
            <v>XXX</v>
          </cell>
          <cell r="X858" t="str">
            <v>XXX</v>
          </cell>
          <cell r="Y858" t="str">
            <v>XXX</v>
          </cell>
          <cell r="Z858" t="str">
            <v>SMP-01</v>
          </cell>
          <cell r="AA858" t="str">
            <v>0446772673130023</v>
          </cell>
          <cell r="AC858">
            <v>11500</v>
          </cell>
          <cell r="AD858">
            <v>-9000</v>
          </cell>
        </row>
        <row r="859">
          <cell r="A859" t="str">
            <v>199504052022212010</v>
          </cell>
          <cell r="B859" t="str">
            <v>XXX</v>
          </cell>
          <cell r="C859" t="str">
            <v>XXX</v>
          </cell>
          <cell r="D859" t="str">
            <v>XXX</v>
          </cell>
          <cell r="E859" t="str">
            <v>XXX</v>
          </cell>
          <cell r="F859" t="str">
            <v>XXX</v>
          </cell>
          <cell r="G859" t="str">
            <v>XXX</v>
          </cell>
          <cell r="H859" t="str">
            <v>XXX</v>
          </cell>
          <cell r="I859">
            <v>0</v>
          </cell>
          <cell r="J859">
            <v>0</v>
          </cell>
          <cell r="K859" t="str">
            <v>XXX</v>
          </cell>
          <cell r="M859">
            <v>250000</v>
          </cell>
          <cell r="N859">
            <v>250000</v>
          </cell>
          <cell r="O859">
            <v>250000</v>
          </cell>
          <cell r="P859">
            <v>2500</v>
          </cell>
          <cell r="Q859">
            <v>10000</v>
          </cell>
          <cell r="R859">
            <v>0</v>
          </cell>
          <cell r="S859">
            <v>0</v>
          </cell>
          <cell r="T859">
            <v>2500</v>
          </cell>
          <cell r="U859">
            <v>10000</v>
          </cell>
          <cell r="V859" t="str">
            <v>SMP NEGERI 1</v>
          </cell>
          <cell r="W859" t="str">
            <v>XXX</v>
          </cell>
          <cell r="X859" t="str">
            <v>XXX</v>
          </cell>
          <cell r="Y859" t="str">
            <v>XXX</v>
          </cell>
          <cell r="Z859" t="str">
            <v>SMP-01</v>
          </cell>
          <cell r="AA859" t="str">
            <v>9737773674130062</v>
          </cell>
          <cell r="AC859">
            <v>11500</v>
          </cell>
          <cell r="AD859">
            <v>-9000</v>
          </cell>
        </row>
        <row r="860">
          <cell r="A860" t="str">
            <v>199811012022212002</v>
          </cell>
          <cell r="B860" t="str">
            <v>XXX</v>
          </cell>
          <cell r="C860" t="str">
            <v>XXX</v>
          </cell>
          <cell r="D860" t="str">
            <v>XXX</v>
          </cell>
          <cell r="E860" t="str">
            <v>XXX</v>
          </cell>
          <cell r="F860" t="str">
            <v>XXX</v>
          </cell>
          <cell r="G860" t="str">
            <v>XXX</v>
          </cell>
          <cell r="H860" t="str">
            <v>XXX</v>
          </cell>
          <cell r="I860">
            <v>0</v>
          </cell>
          <cell r="J860">
            <v>0</v>
          </cell>
          <cell r="K860" t="str">
            <v>XXX</v>
          </cell>
          <cell r="M860">
            <v>250000</v>
          </cell>
          <cell r="N860">
            <v>250000</v>
          </cell>
          <cell r="O860">
            <v>250000</v>
          </cell>
          <cell r="P860">
            <v>2500</v>
          </cell>
          <cell r="Q860">
            <v>10000</v>
          </cell>
          <cell r="R860">
            <v>0</v>
          </cell>
          <cell r="S860">
            <v>0</v>
          </cell>
          <cell r="T860">
            <v>2500</v>
          </cell>
          <cell r="U860">
            <v>10000</v>
          </cell>
          <cell r="V860" t="str">
            <v>SMP NEGERI 1</v>
          </cell>
          <cell r="W860" t="str">
            <v>XXX</v>
          </cell>
          <cell r="X860" t="str">
            <v>XXX</v>
          </cell>
          <cell r="Y860" t="str">
            <v>XXX</v>
          </cell>
          <cell r="Z860" t="str">
            <v>SMP-01</v>
          </cell>
          <cell r="AA860" t="str">
            <v>8433776677230003</v>
          </cell>
          <cell r="AC860">
            <v>11500</v>
          </cell>
          <cell r="AD860">
            <v>-9000</v>
          </cell>
        </row>
        <row r="861">
          <cell r="A861" t="str">
            <v>196901122022212003</v>
          </cell>
          <cell r="B861" t="str">
            <v>XXX</v>
          </cell>
          <cell r="C861" t="str">
            <v>XXX</v>
          </cell>
          <cell r="D861" t="str">
            <v>XXX</v>
          </cell>
          <cell r="E861" t="str">
            <v>XXX</v>
          </cell>
          <cell r="F861" t="str">
            <v>XXX</v>
          </cell>
          <cell r="G861" t="str">
            <v>XXX</v>
          </cell>
          <cell r="H861" t="str">
            <v>XXX</v>
          </cell>
          <cell r="I861">
            <v>0</v>
          </cell>
          <cell r="J861">
            <v>0</v>
          </cell>
          <cell r="K861" t="str">
            <v>XXX</v>
          </cell>
          <cell r="L861">
            <v>2966500</v>
          </cell>
          <cell r="N861">
            <v>2966500</v>
          </cell>
          <cell r="O861">
            <v>2966500</v>
          </cell>
          <cell r="P861">
            <v>29665</v>
          </cell>
          <cell r="Q861">
            <v>118660</v>
          </cell>
          <cell r="R861">
            <v>0</v>
          </cell>
          <cell r="S861">
            <v>0</v>
          </cell>
          <cell r="T861">
            <v>29665</v>
          </cell>
          <cell r="U861">
            <v>118660</v>
          </cell>
          <cell r="V861" t="str">
            <v>SMP NEGERI 2</v>
          </cell>
          <cell r="W861" t="str">
            <v>XXX</v>
          </cell>
          <cell r="X861" t="str">
            <v>XXX</v>
          </cell>
          <cell r="Y861" t="str">
            <v>XXX</v>
          </cell>
          <cell r="Z861" t="str">
            <v>SMP-02</v>
          </cell>
          <cell r="AA861" t="str">
            <v>4544743648300002</v>
          </cell>
          <cell r="AC861">
            <v>33665</v>
          </cell>
          <cell r="AD861">
            <v>-4000</v>
          </cell>
        </row>
        <row r="862">
          <cell r="A862" t="str">
            <v>197204212022211001</v>
          </cell>
          <cell r="B862" t="str">
            <v>XXX</v>
          </cell>
          <cell r="C862" t="str">
            <v>XXX</v>
          </cell>
          <cell r="D862" t="str">
            <v>XXX</v>
          </cell>
          <cell r="E862" t="str">
            <v>XXX</v>
          </cell>
          <cell r="F862" t="str">
            <v>XXX</v>
          </cell>
          <cell r="G862" t="str">
            <v>XXX</v>
          </cell>
          <cell r="H862" t="str">
            <v>XXX</v>
          </cell>
          <cell r="I862">
            <v>0</v>
          </cell>
          <cell r="J862">
            <v>0</v>
          </cell>
          <cell r="K862" t="str">
            <v>XXX</v>
          </cell>
          <cell r="L862">
            <v>2966500</v>
          </cell>
          <cell r="N862">
            <v>2966500</v>
          </cell>
          <cell r="O862">
            <v>2966500</v>
          </cell>
          <cell r="P862">
            <v>29665</v>
          </cell>
          <cell r="Q862">
            <v>118660</v>
          </cell>
          <cell r="R862">
            <v>0</v>
          </cell>
          <cell r="S862">
            <v>0</v>
          </cell>
          <cell r="T862">
            <v>29665</v>
          </cell>
          <cell r="U862">
            <v>118660</v>
          </cell>
          <cell r="V862" t="str">
            <v>SMP NEGERI 2</v>
          </cell>
          <cell r="W862" t="str">
            <v>XXX</v>
          </cell>
          <cell r="X862" t="str">
            <v>XXX</v>
          </cell>
          <cell r="Y862" t="str">
            <v>XXX</v>
          </cell>
          <cell r="Z862" t="str">
            <v>SMP-02</v>
          </cell>
          <cell r="AA862" t="str">
            <v>7753750652200002</v>
          </cell>
          <cell r="AC862">
            <v>33665</v>
          </cell>
          <cell r="AD862">
            <v>-4000</v>
          </cell>
        </row>
        <row r="863">
          <cell r="A863" t="str">
            <v>198312232022211003</v>
          </cell>
          <cell r="B863" t="str">
            <v>XXX</v>
          </cell>
          <cell r="C863" t="str">
            <v>XXX</v>
          </cell>
          <cell r="D863" t="str">
            <v>XXX</v>
          </cell>
          <cell r="E863" t="str">
            <v>XXX</v>
          </cell>
          <cell r="F863" t="str">
            <v>XXX</v>
          </cell>
          <cell r="G863" t="str">
            <v>XXX</v>
          </cell>
          <cell r="H863" t="str">
            <v>XXX</v>
          </cell>
          <cell r="I863">
            <v>0</v>
          </cell>
          <cell r="J863">
            <v>0</v>
          </cell>
          <cell r="K863" t="str">
            <v>XXX</v>
          </cell>
          <cell r="M863">
            <v>250000</v>
          </cell>
          <cell r="N863">
            <v>250000</v>
          </cell>
          <cell r="O863">
            <v>250000</v>
          </cell>
          <cell r="P863">
            <v>2500</v>
          </cell>
          <cell r="Q863">
            <v>10000</v>
          </cell>
          <cell r="R863">
            <v>0</v>
          </cell>
          <cell r="S863">
            <v>0</v>
          </cell>
          <cell r="T863">
            <v>2500</v>
          </cell>
          <cell r="U863">
            <v>10000</v>
          </cell>
          <cell r="V863" t="str">
            <v>SMP NEGERI 2</v>
          </cell>
          <cell r="W863" t="str">
            <v>XXX</v>
          </cell>
          <cell r="X863" t="str">
            <v>XXX</v>
          </cell>
          <cell r="Y863" t="str">
            <v>XXX</v>
          </cell>
          <cell r="Z863" t="str">
            <v>SMP-02</v>
          </cell>
          <cell r="AA863" t="str">
            <v>3555760663200013</v>
          </cell>
          <cell r="AC863">
            <v>11500</v>
          </cell>
          <cell r="AD863">
            <v>-9000</v>
          </cell>
        </row>
        <row r="864">
          <cell r="A864" t="str">
            <v>198606202022212029</v>
          </cell>
          <cell r="B864" t="str">
            <v>XXX</v>
          </cell>
          <cell r="C864" t="str">
            <v>XXX</v>
          </cell>
          <cell r="D864" t="str">
            <v>XXX</v>
          </cell>
          <cell r="E864" t="str">
            <v>XXX</v>
          </cell>
          <cell r="F864" t="str">
            <v>XXX</v>
          </cell>
          <cell r="G864" t="str">
            <v>XXX</v>
          </cell>
          <cell r="H864" t="str">
            <v>XXX</v>
          </cell>
          <cell r="I864">
            <v>0</v>
          </cell>
          <cell r="J864">
            <v>0</v>
          </cell>
          <cell r="K864" t="str">
            <v>XXX</v>
          </cell>
          <cell r="M864">
            <v>250000</v>
          </cell>
          <cell r="N864">
            <v>250000</v>
          </cell>
          <cell r="O864">
            <v>250000</v>
          </cell>
          <cell r="P864">
            <v>2500</v>
          </cell>
          <cell r="Q864">
            <v>10000</v>
          </cell>
          <cell r="R864">
            <v>0</v>
          </cell>
          <cell r="S864">
            <v>0</v>
          </cell>
          <cell r="T864">
            <v>2500</v>
          </cell>
          <cell r="U864">
            <v>10000</v>
          </cell>
          <cell r="V864" t="str">
            <v>SMP NEGERI 2</v>
          </cell>
          <cell r="W864" t="str">
            <v>XXX</v>
          </cell>
          <cell r="X864" t="str">
            <v>XXX</v>
          </cell>
          <cell r="Y864" t="str">
            <v>XXX</v>
          </cell>
          <cell r="Z864" t="str">
            <v>SMP-02</v>
          </cell>
          <cell r="AA864" t="str">
            <v>8952764665130232</v>
          </cell>
          <cell r="AC864">
            <v>11500</v>
          </cell>
          <cell r="AD864">
            <v>-9000</v>
          </cell>
        </row>
        <row r="865">
          <cell r="A865" t="str">
            <v>198910202022212009</v>
          </cell>
          <cell r="B865" t="str">
            <v>XXX</v>
          </cell>
          <cell r="C865" t="str">
            <v>XXX</v>
          </cell>
          <cell r="D865" t="str">
            <v>XXX</v>
          </cell>
          <cell r="E865" t="str">
            <v>XXX</v>
          </cell>
          <cell r="F865" t="str">
            <v>XXX</v>
          </cell>
          <cell r="G865" t="str">
            <v>XXX</v>
          </cell>
          <cell r="H865" t="str">
            <v>XXX</v>
          </cell>
          <cell r="I865">
            <v>0</v>
          </cell>
          <cell r="J865">
            <v>0</v>
          </cell>
          <cell r="K865" t="str">
            <v>XXX</v>
          </cell>
          <cell r="L865">
            <v>2966500</v>
          </cell>
          <cell r="N865">
            <v>2966500</v>
          </cell>
          <cell r="O865">
            <v>2966500</v>
          </cell>
          <cell r="P865">
            <v>29665</v>
          </cell>
          <cell r="Q865">
            <v>118660</v>
          </cell>
          <cell r="R865">
            <v>0</v>
          </cell>
          <cell r="S865">
            <v>0</v>
          </cell>
          <cell r="T865">
            <v>29665</v>
          </cell>
          <cell r="U865">
            <v>118660</v>
          </cell>
          <cell r="V865" t="str">
            <v>SMP NEGERI 2</v>
          </cell>
          <cell r="W865" t="str">
            <v>XXX</v>
          </cell>
          <cell r="X865" t="str">
            <v>XXX</v>
          </cell>
          <cell r="Y865" t="str">
            <v>XXX</v>
          </cell>
          <cell r="Z865" t="str">
            <v>SMP-02</v>
          </cell>
          <cell r="AA865" t="str">
            <v>2352767668230073</v>
          </cell>
          <cell r="AC865">
            <v>33665</v>
          </cell>
          <cell r="AD865">
            <v>-4000</v>
          </cell>
        </row>
        <row r="866">
          <cell r="A866" t="str">
            <v>199007262022211001</v>
          </cell>
          <cell r="B866" t="str">
            <v>XXX</v>
          </cell>
          <cell r="C866" t="str">
            <v>XXX</v>
          </cell>
          <cell r="D866" t="str">
            <v>XXX</v>
          </cell>
          <cell r="E866" t="str">
            <v>XXX</v>
          </cell>
          <cell r="F866" t="str">
            <v>XXX</v>
          </cell>
          <cell r="G866" t="str">
            <v>XXX</v>
          </cell>
          <cell r="H866" t="str">
            <v>XXX</v>
          </cell>
          <cell r="I866">
            <v>0</v>
          </cell>
          <cell r="J866">
            <v>0</v>
          </cell>
          <cell r="K866" t="str">
            <v>XXX</v>
          </cell>
          <cell r="M866">
            <v>250000</v>
          </cell>
          <cell r="N866">
            <v>250000</v>
          </cell>
          <cell r="O866">
            <v>250000</v>
          </cell>
          <cell r="P866">
            <v>2500</v>
          </cell>
          <cell r="Q866">
            <v>10000</v>
          </cell>
          <cell r="R866">
            <v>0</v>
          </cell>
          <cell r="S866">
            <v>0</v>
          </cell>
          <cell r="T866">
            <v>2500</v>
          </cell>
          <cell r="U866">
            <v>10000</v>
          </cell>
          <cell r="V866" t="str">
            <v>SMP NEGERI 2</v>
          </cell>
          <cell r="W866" t="str">
            <v>XXX</v>
          </cell>
          <cell r="X866" t="str">
            <v>XXX</v>
          </cell>
          <cell r="Y866" t="str">
            <v>XXX</v>
          </cell>
          <cell r="Z866" t="str">
            <v>SMP-02</v>
          </cell>
          <cell r="AA866" t="str">
            <v>0058768669130213</v>
          </cell>
          <cell r="AC866">
            <v>11500</v>
          </cell>
          <cell r="AD866">
            <v>-9000</v>
          </cell>
        </row>
        <row r="867">
          <cell r="A867" t="str">
            <v>199106022022211006</v>
          </cell>
          <cell r="B867" t="str">
            <v>XXX</v>
          </cell>
          <cell r="C867" t="str">
            <v>XXX</v>
          </cell>
          <cell r="D867" t="str">
            <v>XXX</v>
          </cell>
          <cell r="E867" t="str">
            <v>XXX</v>
          </cell>
          <cell r="F867" t="str">
            <v>XXX</v>
          </cell>
          <cell r="G867" t="str">
            <v>XXX</v>
          </cell>
          <cell r="H867" t="str">
            <v>XXX</v>
          </cell>
          <cell r="I867">
            <v>0</v>
          </cell>
          <cell r="J867">
            <v>0</v>
          </cell>
          <cell r="K867" t="str">
            <v>XXX</v>
          </cell>
          <cell r="M867">
            <v>250000</v>
          </cell>
          <cell r="N867">
            <v>250000</v>
          </cell>
          <cell r="O867">
            <v>250000</v>
          </cell>
          <cell r="P867">
            <v>2500</v>
          </cell>
          <cell r="Q867">
            <v>10000</v>
          </cell>
          <cell r="R867">
            <v>0</v>
          </cell>
          <cell r="S867">
            <v>0</v>
          </cell>
          <cell r="T867">
            <v>2500</v>
          </cell>
          <cell r="U867">
            <v>10000</v>
          </cell>
          <cell r="V867" t="str">
            <v>SMP NEGERI 2</v>
          </cell>
          <cell r="W867" t="str">
            <v>XXX</v>
          </cell>
          <cell r="X867" t="str">
            <v>XXX</v>
          </cell>
          <cell r="Y867" t="str">
            <v>XXX</v>
          </cell>
          <cell r="Z867" t="str">
            <v>SMP-02</v>
          </cell>
          <cell r="AA867" t="str">
            <v>2934769670130112</v>
          </cell>
          <cell r="AC867">
            <v>11500</v>
          </cell>
          <cell r="AD867">
            <v>-9000</v>
          </cell>
        </row>
        <row r="868">
          <cell r="A868" t="str">
            <v>199204202022211005</v>
          </cell>
          <cell r="B868" t="str">
            <v>XXX</v>
          </cell>
          <cell r="C868" t="str">
            <v>XXX</v>
          </cell>
          <cell r="D868" t="str">
            <v>XXX</v>
          </cell>
          <cell r="E868" t="str">
            <v>XXX</v>
          </cell>
          <cell r="F868" t="str">
            <v>XXX</v>
          </cell>
          <cell r="G868" t="str">
            <v>XXX</v>
          </cell>
          <cell r="H868" t="str">
            <v>XXX</v>
          </cell>
          <cell r="I868">
            <v>0</v>
          </cell>
          <cell r="J868">
            <v>0</v>
          </cell>
          <cell r="K868" t="str">
            <v>XXX</v>
          </cell>
          <cell r="M868">
            <v>250000</v>
          </cell>
          <cell r="N868">
            <v>250000</v>
          </cell>
          <cell r="O868">
            <v>250000</v>
          </cell>
          <cell r="P868">
            <v>2500</v>
          </cell>
          <cell r="Q868">
            <v>10000</v>
          </cell>
          <cell r="R868">
            <v>0</v>
          </cell>
          <cell r="S868">
            <v>0</v>
          </cell>
          <cell r="T868">
            <v>2500</v>
          </cell>
          <cell r="U868">
            <v>10000</v>
          </cell>
          <cell r="V868" t="str">
            <v>SMP NEGERI 2</v>
          </cell>
          <cell r="W868" t="str">
            <v>XXX</v>
          </cell>
          <cell r="X868" t="str">
            <v>XXX</v>
          </cell>
          <cell r="Y868" t="str">
            <v>XXX</v>
          </cell>
          <cell r="Z868" t="str">
            <v>SMP-02</v>
          </cell>
          <cell r="AA868" t="str">
            <v>0752770671130082</v>
          </cell>
          <cell r="AC868">
            <v>11500</v>
          </cell>
          <cell r="AD868">
            <v>-9000</v>
          </cell>
        </row>
        <row r="869">
          <cell r="A869" t="str">
            <v>199512122022212005</v>
          </cell>
          <cell r="B869" t="str">
            <v>XXX</v>
          </cell>
          <cell r="C869" t="str">
            <v>XXX</v>
          </cell>
          <cell r="D869" t="str">
            <v>XXX</v>
          </cell>
          <cell r="E869" t="str">
            <v>XXX</v>
          </cell>
          <cell r="F869" t="str">
            <v>XXX</v>
          </cell>
          <cell r="G869" t="str">
            <v>XXX</v>
          </cell>
          <cell r="H869" t="str">
            <v>XXX</v>
          </cell>
          <cell r="I869">
            <v>0</v>
          </cell>
          <cell r="J869">
            <v>0</v>
          </cell>
          <cell r="K869" t="str">
            <v>XXX</v>
          </cell>
          <cell r="M869">
            <v>250000</v>
          </cell>
          <cell r="N869">
            <v>250000</v>
          </cell>
          <cell r="O869">
            <v>250000</v>
          </cell>
          <cell r="P869">
            <v>2500</v>
          </cell>
          <cell r="Q869">
            <v>10000</v>
          </cell>
          <cell r="R869">
            <v>0</v>
          </cell>
          <cell r="S869">
            <v>0</v>
          </cell>
          <cell r="T869">
            <v>2500</v>
          </cell>
          <cell r="U869">
            <v>10000</v>
          </cell>
          <cell r="V869" t="str">
            <v>SMP NEGERI 2</v>
          </cell>
          <cell r="W869" t="str">
            <v>XXX</v>
          </cell>
          <cell r="X869" t="str">
            <v>XXX</v>
          </cell>
          <cell r="Y869" t="str">
            <v>XXX</v>
          </cell>
          <cell r="Z869" t="str">
            <v>SMP-02</v>
          </cell>
          <cell r="AA869" t="str">
            <v>1544773674130013</v>
          </cell>
          <cell r="AC869">
            <v>11500</v>
          </cell>
          <cell r="AD869">
            <v>-9000</v>
          </cell>
        </row>
        <row r="870">
          <cell r="A870" t="str">
            <v>199705112022211003</v>
          </cell>
          <cell r="B870" t="str">
            <v>XXX</v>
          </cell>
          <cell r="C870" t="str">
            <v>XXX</v>
          </cell>
          <cell r="D870" t="str">
            <v>XXX</v>
          </cell>
          <cell r="E870" t="str">
            <v>XXX</v>
          </cell>
          <cell r="F870" t="str">
            <v>XXX</v>
          </cell>
          <cell r="G870" t="str">
            <v>XXX</v>
          </cell>
          <cell r="H870" t="str">
            <v>XXX</v>
          </cell>
          <cell r="I870">
            <v>0</v>
          </cell>
          <cell r="J870">
            <v>0</v>
          </cell>
          <cell r="K870" t="str">
            <v>XXX</v>
          </cell>
          <cell r="M870">
            <v>250000</v>
          </cell>
          <cell r="N870">
            <v>250000</v>
          </cell>
          <cell r="O870">
            <v>250000</v>
          </cell>
          <cell r="P870">
            <v>2500</v>
          </cell>
          <cell r="Q870">
            <v>10000</v>
          </cell>
          <cell r="R870">
            <v>0</v>
          </cell>
          <cell r="S870">
            <v>0</v>
          </cell>
          <cell r="T870">
            <v>2500</v>
          </cell>
          <cell r="U870">
            <v>10000</v>
          </cell>
          <cell r="V870" t="str">
            <v>SMP NEGERI 2</v>
          </cell>
          <cell r="W870" t="str">
            <v>XXX</v>
          </cell>
          <cell r="X870" t="str">
            <v>XXX</v>
          </cell>
          <cell r="Y870" t="str">
            <v>XXX</v>
          </cell>
          <cell r="Z870" t="str">
            <v>SMP-02</v>
          </cell>
          <cell r="AA870" t="str">
            <v>7843775676130072</v>
          </cell>
          <cell r="AC870">
            <v>11500</v>
          </cell>
          <cell r="AD870">
            <v>-9000</v>
          </cell>
        </row>
        <row r="871">
          <cell r="A871" t="str">
            <v>199709092022212011</v>
          </cell>
          <cell r="B871" t="str">
            <v>XXX</v>
          </cell>
          <cell r="C871" t="str">
            <v>XXX</v>
          </cell>
          <cell r="D871" t="str">
            <v>XXX</v>
          </cell>
          <cell r="E871" t="str">
            <v>XXX</v>
          </cell>
          <cell r="F871" t="str">
            <v>XXX</v>
          </cell>
          <cell r="G871" t="str">
            <v>XXX</v>
          </cell>
          <cell r="H871" t="str">
            <v>XXX</v>
          </cell>
          <cell r="I871">
            <v>0</v>
          </cell>
          <cell r="J871">
            <v>0</v>
          </cell>
          <cell r="K871" t="str">
            <v>XXX</v>
          </cell>
          <cell r="M871">
            <v>250000</v>
          </cell>
          <cell r="N871">
            <v>250000</v>
          </cell>
          <cell r="O871">
            <v>250000</v>
          </cell>
          <cell r="P871">
            <v>2500</v>
          </cell>
          <cell r="Q871">
            <v>10000</v>
          </cell>
          <cell r="R871">
            <v>0</v>
          </cell>
          <cell r="S871">
            <v>0</v>
          </cell>
          <cell r="T871">
            <v>2500</v>
          </cell>
          <cell r="U871">
            <v>10000</v>
          </cell>
          <cell r="V871" t="str">
            <v>SMP NEGERI 2</v>
          </cell>
          <cell r="W871" t="str">
            <v>XXX</v>
          </cell>
          <cell r="X871" t="str">
            <v>XXX</v>
          </cell>
          <cell r="Y871" t="str">
            <v>XXX</v>
          </cell>
          <cell r="Z871" t="str">
            <v>SMP-02</v>
          </cell>
          <cell r="AA871" t="str">
            <v>9241775676230073</v>
          </cell>
          <cell r="AC871">
            <v>11500</v>
          </cell>
          <cell r="AD871">
            <v>-9000</v>
          </cell>
        </row>
        <row r="872">
          <cell r="A872" t="str">
            <v>199306272022211003</v>
          </cell>
          <cell r="B872" t="str">
            <v>XXX</v>
          </cell>
          <cell r="C872" t="str">
            <v>XXX</v>
          </cell>
          <cell r="D872" t="str">
            <v>XXX</v>
          </cell>
          <cell r="E872" t="str">
            <v>XXX</v>
          </cell>
          <cell r="F872" t="str">
            <v>XXX</v>
          </cell>
          <cell r="G872" t="str">
            <v>XXX</v>
          </cell>
          <cell r="H872" t="str">
            <v>XXX</v>
          </cell>
          <cell r="I872">
            <v>0</v>
          </cell>
          <cell r="J872">
            <v>0</v>
          </cell>
          <cell r="K872" t="str">
            <v>XXX</v>
          </cell>
          <cell r="M872">
            <v>250000</v>
          </cell>
          <cell r="N872">
            <v>250000</v>
          </cell>
          <cell r="O872">
            <v>250000</v>
          </cell>
          <cell r="P872">
            <v>2500</v>
          </cell>
          <cell r="Q872">
            <v>10000</v>
          </cell>
          <cell r="R872">
            <v>0</v>
          </cell>
          <cell r="S872">
            <v>0</v>
          </cell>
          <cell r="T872">
            <v>2500</v>
          </cell>
          <cell r="U872">
            <v>10000</v>
          </cell>
          <cell r="V872" t="str">
            <v>SMP NEGERI 3</v>
          </cell>
          <cell r="W872" t="str">
            <v>XXX</v>
          </cell>
          <cell r="X872" t="str">
            <v>XXX</v>
          </cell>
          <cell r="Y872" t="str">
            <v>XXX</v>
          </cell>
          <cell r="Z872" t="str">
            <v>SMP-03</v>
          </cell>
          <cell r="AA872" t="str">
            <v>3959771672130192</v>
          </cell>
          <cell r="AC872">
            <v>11500</v>
          </cell>
          <cell r="AD872">
            <v>-9000</v>
          </cell>
        </row>
        <row r="873">
          <cell r="A873" t="str">
            <v>199712222022212002</v>
          </cell>
          <cell r="B873" t="str">
            <v>XXX</v>
          </cell>
          <cell r="C873" t="str">
            <v>XXX</v>
          </cell>
          <cell r="D873" t="str">
            <v>XXX</v>
          </cell>
          <cell r="E873" t="str">
            <v>XXX</v>
          </cell>
          <cell r="F873" t="str">
            <v>XXX</v>
          </cell>
          <cell r="G873" t="str">
            <v>XXX</v>
          </cell>
          <cell r="H873" t="str">
            <v>XXX</v>
          </cell>
          <cell r="I873">
            <v>0</v>
          </cell>
          <cell r="J873">
            <v>0</v>
          </cell>
          <cell r="K873" t="str">
            <v>XXX</v>
          </cell>
          <cell r="M873">
            <v>250000</v>
          </cell>
          <cell r="N873">
            <v>250000</v>
          </cell>
          <cell r="O873">
            <v>250000</v>
          </cell>
          <cell r="P873">
            <v>2500</v>
          </cell>
          <cell r="Q873">
            <v>10000</v>
          </cell>
          <cell r="R873">
            <v>0</v>
          </cell>
          <cell r="S873">
            <v>0</v>
          </cell>
          <cell r="T873">
            <v>2500</v>
          </cell>
          <cell r="U873">
            <v>10000</v>
          </cell>
          <cell r="V873" t="str">
            <v>SMP NEGERI 3</v>
          </cell>
          <cell r="W873" t="str">
            <v>XXX</v>
          </cell>
          <cell r="X873" t="str">
            <v>XXX</v>
          </cell>
          <cell r="Y873" t="str">
            <v>XXX</v>
          </cell>
          <cell r="Z873" t="str">
            <v>SMP-03</v>
          </cell>
          <cell r="AA873" t="str">
            <v>6554775676230023</v>
          </cell>
          <cell r="AC873">
            <v>11500</v>
          </cell>
          <cell r="AD873">
            <v>-9000</v>
          </cell>
        </row>
        <row r="874">
          <cell r="A874" t="str">
            <v>197505152022212006</v>
          </cell>
          <cell r="B874" t="str">
            <v>XXX</v>
          </cell>
          <cell r="C874" t="str">
            <v>XXX</v>
          </cell>
          <cell r="D874" t="str">
            <v>XXX</v>
          </cell>
          <cell r="E874" t="str">
            <v>XXX</v>
          </cell>
          <cell r="F874" t="str">
            <v>XXX</v>
          </cell>
          <cell r="G874" t="str">
            <v>XXX</v>
          </cell>
          <cell r="H874" t="str">
            <v>XXX</v>
          </cell>
          <cell r="I874">
            <v>0</v>
          </cell>
          <cell r="J874">
            <v>0</v>
          </cell>
          <cell r="K874" t="str">
            <v>XXX</v>
          </cell>
          <cell r="M874">
            <v>250000</v>
          </cell>
          <cell r="N874">
            <v>250000</v>
          </cell>
          <cell r="O874">
            <v>250000</v>
          </cell>
          <cell r="P874">
            <v>2500</v>
          </cell>
          <cell r="Q874">
            <v>10000</v>
          </cell>
          <cell r="R874">
            <v>0</v>
          </cell>
          <cell r="S874">
            <v>0</v>
          </cell>
          <cell r="T874">
            <v>2500</v>
          </cell>
          <cell r="U874">
            <v>10000</v>
          </cell>
          <cell r="V874" t="str">
            <v>SMP NEGERI 4</v>
          </cell>
          <cell r="W874" t="str">
            <v>XXX</v>
          </cell>
          <cell r="X874" t="str">
            <v>XXX</v>
          </cell>
          <cell r="Y874" t="str">
            <v>XXX</v>
          </cell>
          <cell r="Z874" t="str">
            <v>SMP-04</v>
          </cell>
          <cell r="AA874" t="str">
            <v>4847753656300032</v>
          </cell>
          <cell r="AC874">
            <v>11500</v>
          </cell>
          <cell r="AD874">
            <v>-9000</v>
          </cell>
        </row>
        <row r="875">
          <cell r="A875" t="str">
            <v>197906262022211004</v>
          </cell>
          <cell r="B875" t="str">
            <v>XXX</v>
          </cell>
          <cell r="C875" t="str">
            <v>XXX</v>
          </cell>
          <cell r="D875" t="str">
            <v>XXX</v>
          </cell>
          <cell r="E875" t="str">
            <v>XXX</v>
          </cell>
          <cell r="F875" t="str">
            <v>XXX</v>
          </cell>
          <cell r="G875" t="str">
            <v>XXX</v>
          </cell>
          <cell r="H875" t="str">
            <v>XXX</v>
          </cell>
          <cell r="I875">
            <v>0</v>
          </cell>
          <cell r="J875">
            <v>0</v>
          </cell>
          <cell r="K875" t="str">
            <v>XXX</v>
          </cell>
          <cell r="L875">
            <v>2966500</v>
          </cell>
          <cell r="N875">
            <v>2966500</v>
          </cell>
          <cell r="O875">
            <v>2966500</v>
          </cell>
          <cell r="P875">
            <v>29665</v>
          </cell>
          <cell r="Q875">
            <v>118660</v>
          </cell>
          <cell r="R875">
            <v>0</v>
          </cell>
          <cell r="S875">
            <v>0</v>
          </cell>
          <cell r="T875">
            <v>29665</v>
          </cell>
          <cell r="U875">
            <v>118660</v>
          </cell>
          <cell r="V875" t="str">
            <v>SMP NEGERI 4</v>
          </cell>
          <cell r="W875" t="str">
            <v>XXX</v>
          </cell>
          <cell r="X875" t="str">
            <v>XXX</v>
          </cell>
          <cell r="Y875" t="str">
            <v>XXX</v>
          </cell>
          <cell r="Z875" t="str">
            <v>SMP-04</v>
          </cell>
          <cell r="AA875" t="str">
            <v>8958757660200012</v>
          </cell>
          <cell r="AC875">
            <v>33665</v>
          </cell>
          <cell r="AD875">
            <v>-4000</v>
          </cell>
        </row>
        <row r="876">
          <cell r="A876" t="str">
            <v>198207142022211004</v>
          </cell>
          <cell r="B876" t="str">
            <v>XXX</v>
          </cell>
          <cell r="C876" t="str">
            <v>XXX</v>
          </cell>
          <cell r="D876" t="str">
            <v>XXX</v>
          </cell>
          <cell r="E876" t="str">
            <v>XXX</v>
          </cell>
          <cell r="F876" t="str">
            <v>XXX</v>
          </cell>
          <cell r="G876" t="str">
            <v>XXX</v>
          </cell>
          <cell r="H876" t="str">
            <v>XXX</v>
          </cell>
          <cell r="I876">
            <v>0</v>
          </cell>
          <cell r="J876">
            <v>0</v>
          </cell>
          <cell r="K876" t="str">
            <v>XXX</v>
          </cell>
          <cell r="M876">
            <v>250000</v>
          </cell>
          <cell r="N876">
            <v>250000</v>
          </cell>
          <cell r="O876">
            <v>250000</v>
          </cell>
          <cell r="P876">
            <v>2500</v>
          </cell>
          <cell r="Q876">
            <v>10000</v>
          </cell>
          <cell r="R876">
            <v>0</v>
          </cell>
          <cell r="S876">
            <v>0</v>
          </cell>
          <cell r="T876">
            <v>2500</v>
          </cell>
          <cell r="U876">
            <v>10000</v>
          </cell>
          <cell r="V876" t="str">
            <v>SMP NEGERI 4</v>
          </cell>
          <cell r="W876" t="str">
            <v>XXX</v>
          </cell>
          <cell r="X876" t="str">
            <v>XXX</v>
          </cell>
          <cell r="Y876" t="str">
            <v>XXX</v>
          </cell>
          <cell r="Z876" t="str">
            <v>SMP-04</v>
          </cell>
          <cell r="AA876" t="str">
            <v>5046760661130213</v>
          </cell>
          <cell r="AC876">
            <v>11500</v>
          </cell>
          <cell r="AD876">
            <v>-9000</v>
          </cell>
        </row>
        <row r="877">
          <cell r="A877" t="str">
            <v>199101182022212004</v>
          </cell>
          <cell r="B877" t="str">
            <v>XXX</v>
          </cell>
          <cell r="C877" t="str">
            <v>XXX</v>
          </cell>
          <cell r="D877" t="str">
            <v>XXX</v>
          </cell>
          <cell r="E877" t="str">
            <v>XXX</v>
          </cell>
          <cell r="F877" t="str">
            <v>XXX</v>
          </cell>
          <cell r="G877" t="str">
            <v>XXX</v>
          </cell>
          <cell r="H877" t="str">
            <v>XXX</v>
          </cell>
          <cell r="I877">
            <v>0</v>
          </cell>
          <cell r="J877">
            <v>0</v>
          </cell>
          <cell r="K877" t="str">
            <v>XXX</v>
          </cell>
          <cell r="M877">
            <v>250000</v>
          </cell>
          <cell r="N877">
            <v>250000</v>
          </cell>
          <cell r="O877">
            <v>250000</v>
          </cell>
          <cell r="P877">
            <v>2500</v>
          </cell>
          <cell r="Q877">
            <v>10000</v>
          </cell>
          <cell r="R877">
            <v>0</v>
          </cell>
          <cell r="S877">
            <v>0</v>
          </cell>
          <cell r="T877">
            <v>2500</v>
          </cell>
          <cell r="U877">
            <v>10000</v>
          </cell>
          <cell r="V877" t="str">
            <v>SMP NEGERI 4</v>
          </cell>
          <cell r="W877" t="str">
            <v>XXX</v>
          </cell>
          <cell r="X877" t="str">
            <v>XXX</v>
          </cell>
          <cell r="Y877" t="str">
            <v>XXX</v>
          </cell>
          <cell r="Z877" t="str">
            <v>SMP-04</v>
          </cell>
          <cell r="AA877" t="str">
            <v>8450769670230202</v>
          </cell>
          <cell r="AC877">
            <v>11500</v>
          </cell>
          <cell r="AD877">
            <v>-9000</v>
          </cell>
        </row>
        <row r="878">
          <cell r="A878" t="str">
            <v>199611202022212005</v>
          </cell>
          <cell r="B878" t="str">
            <v>XXX</v>
          </cell>
          <cell r="C878" t="str">
            <v>XXX</v>
          </cell>
          <cell r="D878" t="str">
            <v>XXX</v>
          </cell>
          <cell r="E878" t="str">
            <v>XXX</v>
          </cell>
          <cell r="F878" t="str">
            <v>XXX</v>
          </cell>
          <cell r="G878" t="str">
            <v>XXX</v>
          </cell>
          <cell r="H878" t="str">
            <v>XXX</v>
          </cell>
          <cell r="I878">
            <v>0</v>
          </cell>
          <cell r="J878">
            <v>0</v>
          </cell>
          <cell r="K878" t="str">
            <v>XXX</v>
          </cell>
          <cell r="M878">
            <v>250000</v>
          </cell>
          <cell r="N878">
            <v>250000</v>
          </cell>
          <cell r="O878">
            <v>250000</v>
          </cell>
          <cell r="P878">
            <v>2500</v>
          </cell>
          <cell r="Q878">
            <v>10000</v>
          </cell>
          <cell r="R878">
            <v>0</v>
          </cell>
          <cell r="S878">
            <v>0</v>
          </cell>
          <cell r="T878">
            <v>2500</v>
          </cell>
          <cell r="U878">
            <v>10000</v>
          </cell>
          <cell r="V878" t="str">
            <v>SMP NEGERI 4</v>
          </cell>
          <cell r="W878" t="str">
            <v>XXX</v>
          </cell>
          <cell r="X878" t="str">
            <v>XXX</v>
          </cell>
          <cell r="Y878" t="str">
            <v>XXX</v>
          </cell>
          <cell r="Z878" t="str">
            <v>SMP-04</v>
          </cell>
          <cell r="AA878" t="str">
            <v>6452774675230073</v>
          </cell>
          <cell r="AC878">
            <v>11500</v>
          </cell>
          <cell r="AD878">
            <v>-9000</v>
          </cell>
        </row>
        <row r="879">
          <cell r="A879" t="str">
            <v>198107272022211005</v>
          </cell>
          <cell r="B879" t="str">
            <v>XXX</v>
          </cell>
          <cell r="C879" t="str">
            <v>XXX</v>
          </cell>
          <cell r="D879" t="str">
            <v>XXX</v>
          </cell>
          <cell r="E879" t="str">
            <v>XXX</v>
          </cell>
          <cell r="F879" t="str">
            <v>XXX</v>
          </cell>
          <cell r="G879" t="str">
            <v>XXX</v>
          </cell>
          <cell r="H879" t="str">
            <v>XXX</v>
          </cell>
          <cell r="I879">
            <v>0</v>
          </cell>
          <cell r="J879">
            <v>0</v>
          </cell>
          <cell r="K879" t="str">
            <v>XXX</v>
          </cell>
          <cell r="M879">
            <v>250000</v>
          </cell>
          <cell r="N879">
            <v>250000</v>
          </cell>
          <cell r="O879">
            <v>250000</v>
          </cell>
          <cell r="P879">
            <v>2500</v>
          </cell>
          <cell r="Q879">
            <v>10000</v>
          </cell>
          <cell r="R879">
            <v>0</v>
          </cell>
          <cell r="S879">
            <v>0</v>
          </cell>
          <cell r="T879">
            <v>2500</v>
          </cell>
          <cell r="U879">
            <v>10000</v>
          </cell>
          <cell r="V879" t="str">
            <v>SMP NEGERI 5</v>
          </cell>
          <cell r="W879" t="str">
            <v>XXX</v>
          </cell>
          <cell r="X879" t="str">
            <v>XXX</v>
          </cell>
          <cell r="Y879" t="str">
            <v>XXX</v>
          </cell>
          <cell r="Z879" t="str">
            <v>SMP-05</v>
          </cell>
          <cell r="AA879" t="str">
            <v>3059759661200033</v>
          </cell>
          <cell r="AC879">
            <v>11500</v>
          </cell>
          <cell r="AD879">
            <v>-9000</v>
          </cell>
        </row>
        <row r="880">
          <cell r="A880" t="str">
            <v>198202192022211007</v>
          </cell>
          <cell r="B880" t="str">
            <v>XXX</v>
          </cell>
          <cell r="C880" t="str">
            <v>XXX</v>
          </cell>
          <cell r="D880" t="str">
            <v>XXX</v>
          </cell>
          <cell r="E880" t="str">
            <v>XXX</v>
          </cell>
          <cell r="F880" t="str">
            <v>XXX</v>
          </cell>
          <cell r="G880" t="str">
            <v>XXX</v>
          </cell>
          <cell r="H880" t="str">
            <v>XXX</v>
          </cell>
          <cell r="I880">
            <v>0</v>
          </cell>
          <cell r="J880">
            <v>0</v>
          </cell>
          <cell r="K880" t="str">
            <v>XXX</v>
          </cell>
          <cell r="M880">
            <v>250000</v>
          </cell>
          <cell r="N880">
            <v>250000</v>
          </cell>
          <cell r="O880">
            <v>250000</v>
          </cell>
          <cell r="P880">
            <v>2500</v>
          </cell>
          <cell r="Q880">
            <v>10000</v>
          </cell>
          <cell r="R880">
            <v>0</v>
          </cell>
          <cell r="S880">
            <v>0</v>
          </cell>
          <cell r="T880">
            <v>2500</v>
          </cell>
          <cell r="U880">
            <v>10000</v>
          </cell>
          <cell r="V880" t="str">
            <v>SMP NEGERI 5</v>
          </cell>
          <cell r="W880" t="str">
            <v>XXX</v>
          </cell>
          <cell r="X880" t="str">
            <v>XXX</v>
          </cell>
          <cell r="Y880" t="str">
            <v>XXX</v>
          </cell>
          <cell r="Z880" t="str">
            <v>SMP-05</v>
          </cell>
          <cell r="AA880" t="str">
            <v>1551760661110062</v>
          </cell>
          <cell r="AC880">
            <v>11500</v>
          </cell>
          <cell r="AD880">
            <v>-9000</v>
          </cell>
        </row>
        <row r="881">
          <cell r="A881" t="str">
            <v>198212262022212008</v>
          </cell>
          <cell r="B881" t="str">
            <v>XXX</v>
          </cell>
          <cell r="C881" t="str">
            <v>XXX</v>
          </cell>
          <cell r="D881" t="str">
            <v>XXX</v>
          </cell>
          <cell r="E881" t="str">
            <v>XXX</v>
          </cell>
          <cell r="F881" t="str">
            <v>XXX</v>
          </cell>
          <cell r="G881" t="str">
            <v>XXX</v>
          </cell>
          <cell r="H881" t="str">
            <v>XXX</v>
          </cell>
          <cell r="I881">
            <v>0</v>
          </cell>
          <cell r="J881">
            <v>0</v>
          </cell>
          <cell r="K881" t="str">
            <v>XXX</v>
          </cell>
          <cell r="M881">
            <v>250000</v>
          </cell>
          <cell r="N881">
            <v>250000</v>
          </cell>
          <cell r="O881">
            <v>250000</v>
          </cell>
          <cell r="P881">
            <v>2500</v>
          </cell>
          <cell r="Q881">
            <v>10000</v>
          </cell>
          <cell r="R881">
            <v>0</v>
          </cell>
          <cell r="S881">
            <v>0</v>
          </cell>
          <cell r="T881">
            <v>2500</v>
          </cell>
          <cell r="U881">
            <v>10000</v>
          </cell>
          <cell r="V881" t="str">
            <v>SMP NEGERI 5</v>
          </cell>
          <cell r="W881" t="str">
            <v>XXX</v>
          </cell>
          <cell r="X881" t="str">
            <v>XXX</v>
          </cell>
          <cell r="Y881" t="str">
            <v>XXX</v>
          </cell>
          <cell r="Z881" t="str">
            <v>SMP-05</v>
          </cell>
          <cell r="AA881" t="str">
            <v>7558760662300003</v>
          </cell>
          <cell r="AC881">
            <v>11500</v>
          </cell>
          <cell r="AD881">
            <v>-9000</v>
          </cell>
        </row>
        <row r="882">
          <cell r="A882" t="str">
            <v>198801292022212004</v>
          </cell>
          <cell r="B882" t="str">
            <v>XXX</v>
          </cell>
          <cell r="C882" t="str">
            <v>XXX</v>
          </cell>
          <cell r="D882" t="str">
            <v>XXX</v>
          </cell>
          <cell r="E882" t="str">
            <v>XXX</v>
          </cell>
          <cell r="F882" t="str">
            <v>XXX</v>
          </cell>
          <cell r="G882" t="str">
            <v>XXX</v>
          </cell>
          <cell r="H882" t="str">
            <v>XXX</v>
          </cell>
          <cell r="I882">
            <v>0</v>
          </cell>
          <cell r="J882">
            <v>0</v>
          </cell>
          <cell r="K882" t="str">
            <v>XXX</v>
          </cell>
          <cell r="M882">
            <v>250000</v>
          </cell>
          <cell r="N882">
            <v>250000</v>
          </cell>
          <cell r="O882">
            <v>250000</v>
          </cell>
          <cell r="P882">
            <v>2500</v>
          </cell>
          <cell r="Q882">
            <v>10000</v>
          </cell>
          <cell r="R882">
            <v>0</v>
          </cell>
          <cell r="S882">
            <v>0</v>
          </cell>
          <cell r="T882">
            <v>2500</v>
          </cell>
          <cell r="U882">
            <v>10000</v>
          </cell>
          <cell r="V882" t="str">
            <v>SMP NEGERI 5</v>
          </cell>
          <cell r="W882" t="str">
            <v>XXX</v>
          </cell>
          <cell r="X882" t="str">
            <v>XXX</v>
          </cell>
          <cell r="Y882" t="str">
            <v>XXX</v>
          </cell>
          <cell r="Z882" t="str">
            <v>SMP-05</v>
          </cell>
          <cell r="AA882" t="str">
            <v>7461766667230162</v>
          </cell>
          <cell r="AC882">
            <v>11500</v>
          </cell>
          <cell r="AD882">
            <v>-9000</v>
          </cell>
        </row>
        <row r="883">
          <cell r="A883" t="str">
            <v>199305232022212006</v>
          </cell>
          <cell r="B883" t="str">
            <v>XXX</v>
          </cell>
          <cell r="C883" t="str">
            <v>XXX</v>
          </cell>
          <cell r="D883" t="str">
            <v>XXX</v>
          </cell>
          <cell r="E883" t="str">
            <v>XXX</v>
          </cell>
          <cell r="F883" t="str">
            <v>XXX</v>
          </cell>
          <cell r="G883" t="str">
            <v>XXX</v>
          </cell>
          <cell r="H883" t="str">
            <v>XXX</v>
          </cell>
          <cell r="I883">
            <v>0</v>
          </cell>
          <cell r="J883">
            <v>0</v>
          </cell>
          <cell r="K883" t="str">
            <v>XXX</v>
          </cell>
          <cell r="M883">
            <v>250000</v>
          </cell>
          <cell r="N883">
            <v>250000</v>
          </cell>
          <cell r="O883">
            <v>250000</v>
          </cell>
          <cell r="P883">
            <v>2500</v>
          </cell>
          <cell r="Q883">
            <v>10000</v>
          </cell>
          <cell r="R883">
            <v>0</v>
          </cell>
          <cell r="S883">
            <v>0</v>
          </cell>
          <cell r="T883">
            <v>2500</v>
          </cell>
          <cell r="U883">
            <v>10000</v>
          </cell>
          <cell r="V883" t="str">
            <v>SMP NEGERI 5</v>
          </cell>
          <cell r="W883" t="str">
            <v>XXX</v>
          </cell>
          <cell r="X883" t="str">
            <v>XXX</v>
          </cell>
          <cell r="Y883" t="str">
            <v>XXX</v>
          </cell>
          <cell r="Z883" t="str">
            <v>SMP-05</v>
          </cell>
          <cell r="AA883" t="str">
            <v>4855771672230172</v>
          </cell>
          <cell r="AC883">
            <v>11500</v>
          </cell>
          <cell r="AD883">
            <v>-9000</v>
          </cell>
        </row>
        <row r="884">
          <cell r="A884" t="str">
            <v>199501252022212006</v>
          </cell>
          <cell r="B884" t="str">
            <v>XXX</v>
          </cell>
          <cell r="C884" t="str">
            <v>XXX</v>
          </cell>
          <cell r="D884" t="str">
            <v>XXX</v>
          </cell>
          <cell r="E884" t="str">
            <v>XXX</v>
          </cell>
          <cell r="F884" t="str">
            <v>XXX</v>
          </cell>
          <cell r="G884" t="str">
            <v>XXX</v>
          </cell>
          <cell r="H884" t="str">
            <v>XXX</v>
          </cell>
          <cell r="I884">
            <v>0</v>
          </cell>
          <cell r="J884">
            <v>0</v>
          </cell>
          <cell r="K884" t="str">
            <v>XXX</v>
          </cell>
          <cell r="M884">
            <v>250000</v>
          </cell>
          <cell r="N884">
            <v>250000</v>
          </cell>
          <cell r="O884">
            <v>250000</v>
          </cell>
          <cell r="P884">
            <v>2500</v>
          </cell>
          <cell r="Q884">
            <v>10000</v>
          </cell>
          <cell r="R884">
            <v>0</v>
          </cell>
          <cell r="S884">
            <v>0</v>
          </cell>
          <cell r="T884">
            <v>2500</v>
          </cell>
          <cell r="U884">
            <v>10000</v>
          </cell>
          <cell r="V884" t="str">
            <v>SMP NEGERI 5</v>
          </cell>
          <cell r="W884" t="str">
            <v>XXX</v>
          </cell>
          <cell r="X884" t="str">
            <v>XXX</v>
          </cell>
          <cell r="Y884" t="str">
            <v>XXX</v>
          </cell>
          <cell r="Z884" t="str">
            <v>SMP-05</v>
          </cell>
          <cell r="AA884" t="str">
            <v>9457773674230132</v>
          </cell>
          <cell r="AC884">
            <v>11500</v>
          </cell>
          <cell r="AD884">
            <v>-9000</v>
          </cell>
        </row>
        <row r="885">
          <cell r="A885" t="str">
            <v>199502112022212007</v>
          </cell>
          <cell r="B885" t="str">
            <v>XXX</v>
          </cell>
          <cell r="C885" t="str">
            <v>XXX</v>
          </cell>
          <cell r="D885" t="str">
            <v>XXX</v>
          </cell>
          <cell r="E885" t="str">
            <v>XXX</v>
          </cell>
          <cell r="F885" t="str">
            <v>XXX</v>
          </cell>
          <cell r="G885" t="str">
            <v>XXX</v>
          </cell>
          <cell r="H885" t="str">
            <v>XXX</v>
          </cell>
          <cell r="I885">
            <v>0</v>
          </cell>
          <cell r="J885">
            <v>0</v>
          </cell>
          <cell r="K885" t="str">
            <v>XXX</v>
          </cell>
          <cell r="M885">
            <v>250000</v>
          </cell>
          <cell r="N885">
            <v>250000</v>
          </cell>
          <cell r="O885">
            <v>250000</v>
          </cell>
          <cell r="P885">
            <v>2500</v>
          </cell>
          <cell r="Q885">
            <v>10000</v>
          </cell>
          <cell r="R885">
            <v>0</v>
          </cell>
          <cell r="S885">
            <v>0</v>
          </cell>
          <cell r="T885">
            <v>2500</v>
          </cell>
          <cell r="U885">
            <v>10000</v>
          </cell>
          <cell r="V885" t="str">
            <v>SMP NEGERI 5</v>
          </cell>
          <cell r="W885" t="str">
            <v>XXX</v>
          </cell>
          <cell r="X885" t="str">
            <v>XXX</v>
          </cell>
          <cell r="Y885" t="str">
            <v>XXX</v>
          </cell>
          <cell r="Z885" t="str">
            <v>SMP-05</v>
          </cell>
          <cell r="AA885" t="str">
            <v>6543773674130022</v>
          </cell>
          <cell r="AC885">
            <v>11500</v>
          </cell>
          <cell r="AD885">
            <v>-9000</v>
          </cell>
        </row>
        <row r="886">
          <cell r="A886" t="str">
            <v>199502172022212005</v>
          </cell>
          <cell r="B886" t="str">
            <v>XXX</v>
          </cell>
          <cell r="C886" t="str">
            <v>XXX</v>
          </cell>
          <cell r="D886" t="str">
            <v>XXX</v>
          </cell>
          <cell r="E886" t="str">
            <v>XXX</v>
          </cell>
          <cell r="F886" t="str">
            <v>XXX</v>
          </cell>
          <cell r="G886" t="str">
            <v>XXX</v>
          </cell>
          <cell r="H886" t="str">
            <v>XXX</v>
          </cell>
          <cell r="I886">
            <v>0</v>
          </cell>
          <cell r="J886">
            <v>0</v>
          </cell>
          <cell r="K886" t="str">
            <v>XXX</v>
          </cell>
          <cell r="M886">
            <v>250000</v>
          </cell>
          <cell r="N886">
            <v>250000</v>
          </cell>
          <cell r="O886">
            <v>250000</v>
          </cell>
          <cell r="P886">
            <v>2500</v>
          </cell>
          <cell r="Q886">
            <v>10000</v>
          </cell>
          <cell r="R886">
            <v>0</v>
          </cell>
          <cell r="S886">
            <v>0</v>
          </cell>
          <cell r="T886">
            <v>2500</v>
          </cell>
          <cell r="U886">
            <v>10000</v>
          </cell>
          <cell r="V886" t="str">
            <v>SMP NEGERI 5</v>
          </cell>
          <cell r="W886" t="str">
            <v>XXX</v>
          </cell>
          <cell r="X886" t="str">
            <v>XXX</v>
          </cell>
          <cell r="Y886" t="str">
            <v>XXX</v>
          </cell>
          <cell r="Z886" t="str">
            <v>SMP-05</v>
          </cell>
          <cell r="AA886" t="str">
            <v>9549773674130052</v>
          </cell>
          <cell r="AC886">
            <v>11500</v>
          </cell>
          <cell r="AD886">
            <v>-9000</v>
          </cell>
        </row>
        <row r="887">
          <cell r="A887" t="str">
            <v>197112142022212001</v>
          </cell>
          <cell r="B887" t="str">
            <v>XXX</v>
          </cell>
          <cell r="C887" t="str">
            <v>XXX</v>
          </cell>
          <cell r="D887" t="str">
            <v>XXX</v>
          </cell>
          <cell r="E887" t="str">
            <v>XXX</v>
          </cell>
          <cell r="F887" t="str">
            <v>XXX</v>
          </cell>
          <cell r="G887" t="str">
            <v>XXX</v>
          </cell>
          <cell r="H887" t="str">
            <v>XXX</v>
          </cell>
          <cell r="I887">
            <v>0</v>
          </cell>
          <cell r="J887">
            <v>0</v>
          </cell>
          <cell r="K887" t="str">
            <v>XXX</v>
          </cell>
          <cell r="L887">
            <v>2966500</v>
          </cell>
          <cell r="N887">
            <v>2966500</v>
          </cell>
          <cell r="O887">
            <v>2966500</v>
          </cell>
          <cell r="P887">
            <v>29665</v>
          </cell>
          <cell r="Q887">
            <v>118660</v>
          </cell>
          <cell r="R887">
            <v>0</v>
          </cell>
          <cell r="S887">
            <v>0</v>
          </cell>
          <cell r="T887">
            <v>29665</v>
          </cell>
          <cell r="U887">
            <v>118660</v>
          </cell>
          <cell r="V887" t="str">
            <v>SMP NEGERI 6</v>
          </cell>
          <cell r="W887" t="str">
            <v>XXX</v>
          </cell>
          <cell r="X887" t="str">
            <v>XXX</v>
          </cell>
          <cell r="Y887" t="str">
            <v>XXX</v>
          </cell>
          <cell r="Z887" t="str">
            <v>SMP-06</v>
          </cell>
          <cell r="AA887" t="str">
            <v>9546749650300003</v>
          </cell>
          <cell r="AC887">
            <v>33665</v>
          </cell>
          <cell r="AD887">
            <v>-4000</v>
          </cell>
        </row>
        <row r="888">
          <cell r="A888" t="str">
            <v>197609112022212007</v>
          </cell>
          <cell r="B888" t="str">
            <v>XXX</v>
          </cell>
          <cell r="C888" t="str">
            <v>XXX</v>
          </cell>
          <cell r="D888" t="str">
            <v>XXX</v>
          </cell>
          <cell r="E888" t="str">
            <v>XXX</v>
          </cell>
          <cell r="F888" t="str">
            <v>XXX</v>
          </cell>
          <cell r="G888" t="str">
            <v>XXX</v>
          </cell>
          <cell r="H888" t="str">
            <v>XXX</v>
          </cell>
          <cell r="I888">
            <v>0</v>
          </cell>
          <cell r="J888">
            <v>0</v>
          </cell>
          <cell r="K888" t="str">
            <v>XXX</v>
          </cell>
          <cell r="L888">
            <v>2966500</v>
          </cell>
          <cell r="N888">
            <v>2966500</v>
          </cell>
          <cell r="O888">
            <v>2966500</v>
          </cell>
          <cell r="P888">
            <v>29665</v>
          </cell>
          <cell r="Q888">
            <v>118660</v>
          </cell>
          <cell r="R888">
            <v>0</v>
          </cell>
          <cell r="S888">
            <v>0</v>
          </cell>
          <cell r="T888">
            <v>29665</v>
          </cell>
          <cell r="U888">
            <v>118660</v>
          </cell>
          <cell r="V888" t="str">
            <v>SMP NEGERI 6</v>
          </cell>
          <cell r="W888" t="str">
            <v>XXX</v>
          </cell>
          <cell r="X888" t="str">
            <v>XXX</v>
          </cell>
          <cell r="Y888" t="str">
            <v>XXX</v>
          </cell>
          <cell r="Z888" t="str">
            <v>SMP-06</v>
          </cell>
          <cell r="AA888" t="str">
            <v>2243754655130113</v>
          </cell>
          <cell r="AC888">
            <v>33665</v>
          </cell>
          <cell r="AD888">
            <v>-4000</v>
          </cell>
        </row>
        <row r="889">
          <cell r="A889" t="str">
            <v>198411252022211006</v>
          </cell>
          <cell r="B889" t="str">
            <v>XXX</v>
          </cell>
          <cell r="C889" t="str">
            <v>XXX</v>
          </cell>
          <cell r="D889" t="str">
            <v>XXX</v>
          </cell>
          <cell r="E889" t="str">
            <v>XXX</v>
          </cell>
          <cell r="F889" t="str">
            <v>XXX</v>
          </cell>
          <cell r="G889" t="str">
            <v>XXX</v>
          </cell>
          <cell r="H889" t="str">
            <v>XXX</v>
          </cell>
          <cell r="I889">
            <v>0</v>
          </cell>
          <cell r="J889">
            <v>0</v>
          </cell>
          <cell r="K889" t="str">
            <v>XXX</v>
          </cell>
          <cell r="M889">
            <v>250000</v>
          </cell>
          <cell r="N889">
            <v>250000</v>
          </cell>
          <cell r="O889">
            <v>250000</v>
          </cell>
          <cell r="P889">
            <v>2500</v>
          </cell>
          <cell r="Q889">
            <v>10000</v>
          </cell>
          <cell r="R889">
            <v>0</v>
          </cell>
          <cell r="S889">
            <v>0</v>
          </cell>
          <cell r="T889">
            <v>2500</v>
          </cell>
          <cell r="U889">
            <v>10000</v>
          </cell>
          <cell r="V889" t="str">
            <v>SMP NEGERI 6</v>
          </cell>
          <cell r="W889" t="str">
            <v>XXX</v>
          </cell>
          <cell r="X889" t="str">
            <v>XXX</v>
          </cell>
          <cell r="Y889" t="str">
            <v>XXX</v>
          </cell>
          <cell r="Z889" t="str">
            <v>SMP-06</v>
          </cell>
          <cell r="AA889" t="str">
            <v>3457762663130153</v>
          </cell>
          <cell r="AC889">
            <v>11500</v>
          </cell>
          <cell r="AD889">
            <v>-9000</v>
          </cell>
        </row>
        <row r="890">
          <cell r="A890" t="str">
            <v>198806272022212009</v>
          </cell>
          <cell r="B890" t="str">
            <v>XXX</v>
          </cell>
          <cell r="C890" t="str">
            <v>XXX</v>
          </cell>
          <cell r="D890" t="str">
            <v>XXX</v>
          </cell>
          <cell r="E890" t="str">
            <v>XXX</v>
          </cell>
          <cell r="F890" t="str">
            <v>XXX</v>
          </cell>
          <cell r="G890" t="str">
            <v>XXX</v>
          </cell>
          <cell r="H890" t="str">
            <v>XXX</v>
          </cell>
          <cell r="I890">
            <v>0</v>
          </cell>
          <cell r="J890">
            <v>0</v>
          </cell>
          <cell r="K890" t="str">
            <v>XXX</v>
          </cell>
          <cell r="L890">
            <v>2966500</v>
          </cell>
          <cell r="N890">
            <v>2966500</v>
          </cell>
          <cell r="O890">
            <v>2966500</v>
          </cell>
          <cell r="P890">
            <v>29665</v>
          </cell>
          <cell r="Q890">
            <v>118660</v>
          </cell>
          <cell r="R890">
            <v>0</v>
          </cell>
          <cell r="S890">
            <v>0</v>
          </cell>
          <cell r="T890">
            <v>29665</v>
          </cell>
          <cell r="U890">
            <v>118660</v>
          </cell>
          <cell r="V890" t="str">
            <v>SMP NEGERI 6</v>
          </cell>
          <cell r="W890" t="str">
            <v>XXX</v>
          </cell>
          <cell r="X890" t="str">
            <v>XXX</v>
          </cell>
          <cell r="Y890" t="str">
            <v>XXX</v>
          </cell>
          <cell r="Z890" t="str">
            <v>SMP-06</v>
          </cell>
          <cell r="AA890" t="str">
            <v>1959766666210012</v>
          </cell>
          <cell r="AC890">
            <v>33665</v>
          </cell>
          <cell r="AD890">
            <v>-4000</v>
          </cell>
        </row>
        <row r="891">
          <cell r="A891" t="str">
            <v>199002222022211004</v>
          </cell>
          <cell r="B891" t="str">
            <v>XXX</v>
          </cell>
          <cell r="C891" t="str">
            <v>XXX</v>
          </cell>
          <cell r="D891" t="str">
            <v>XXX</v>
          </cell>
          <cell r="E891" t="str">
            <v>XXX</v>
          </cell>
          <cell r="F891" t="str">
            <v>XXX</v>
          </cell>
          <cell r="G891" t="str">
            <v>XXX</v>
          </cell>
          <cell r="H891" t="str">
            <v>XXX</v>
          </cell>
          <cell r="I891">
            <v>0</v>
          </cell>
          <cell r="J891">
            <v>0</v>
          </cell>
          <cell r="K891" t="str">
            <v>XXX</v>
          </cell>
          <cell r="M891">
            <v>250000</v>
          </cell>
          <cell r="N891">
            <v>250000</v>
          </cell>
          <cell r="O891">
            <v>250000</v>
          </cell>
          <cell r="P891">
            <v>2500</v>
          </cell>
          <cell r="Q891">
            <v>10000</v>
          </cell>
          <cell r="R891">
            <v>0</v>
          </cell>
          <cell r="S891">
            <v>0</v>
          </cell>
          <cell r="T891">
            <v>2500</v>
          </cell>
          <cell r="U891">
            <v>10000</v>
          </cell>
          <cell r="V891" t="str">
            <v>SMP NEGERI 6</v>
          </cell>
          <cell r="W891" t="str">
            <v>XXX</v>
          </cell>
          <cell r="X891" t="str">
            <v>XXX</v>
          </cell>
          <cell r="Y891" t="str">
            <v>XXX</v>
          </cell>
          <cell r="Z891" t="str">
            <v>SMP-06</v>
          </cell>
          <cell r="AA891" t="str">
            <v>6554768669130222</v>
          </cell>
          <cell r="AC891">
            <v>11500</v>
          </cell>
          <cell r="AD891">
            <v>-9000</v>
          </cell>
        </row>
        <row r="892">
          <cell r="A892" t="str">
            <v>199112102022212009</v>
          </cell>
          <cell r="B892" t="str">
            <v>XXX</v>
          </cell>
          <cell r="C892" t="str">
            <v>XXX</v>
          </cell>
          <cell r="D892" t="str">
            <v>XXX</v>
          </cell>
          <cell r="E892" t="str">
            <v>XXX</v>
          </cell>
          <cell r="F892" t="str">
            <v>XXX</v>
          </cell>
          <cell r="G892" t="str">
            <v>XXX</v>
          </cell>
          <cell r="H892" t="str">
            <v>XXX</v>
          </cell>
          <cell r="I892">
            <v>0</v>
          </cell>
          <cell r="J892">
            <v>0</v>
          </cell>
          <cell r="K892" t="str">
            <v>XXX</v>
          </cell>
          <cell r="M892">
            <v>250000</v>
          </cell>
          <cell r="N892">
            <v>250000</v>
          </cell>
          <cell r="O892">
            <v>250000</v>
          </cell>
          <cell r="P892">
            <v>2500</v>
          </cell>
          <cell r="Q892">
            <v>10000</v>
          </cell>
          <cell r="R892">
            <v>0</v>
          </cell>
          <cell r="S892">
            <v>0</v>
          </cell>
          <cell r="T892">
            <v>2500</v>
          </cell>
          <cell r="U892">
            <v>10000</v>
          </cell>
          <cell r="V892" t="str">
            <v>SMP NEGERI 6</v>
          </cell>
          <cell r="W892" t="str">
            <v>XXX</v>
          </cell>
          <cell r="X892" t="str">
            <v>XXX</v>
          </cell>
          <cell r="Y892" t="str">
            <v>XXX</v>
          </cell>
          <cell r="Z892" t="str">
            <v>SMP-06</v>
          </cell>
          <cell r="AA892" t="str">
            <v>4542769671130073</v>
          </cell>
          <cell r="AC892">
            <v>11500</v>
          </cell>
          <cell r="AD892">
            <v>-9000</v>
          </cell>
        </row>
        <row r="893">
          <cell r="A893" t="str">
            <v>199212032022212005</v>
          </cell>
          <cell r="B893" t="str">
            <v>XXX</v>
          </cell>
          <cell r="C893" t="str">
            <v>XXX</v>
          </cell>
          <cell r="D893" t="str">
            <v>XXX</v>
          </cell>
          <cell r="E893" t="str">
            <v>XXX</v>
          </cell>
          <cell r="F893" t="str">
            <v>XXX</v>
          </cell>
          <cell r="G893" t="str">
            <v>XXX</v>
          </cell>
          <cell r="H893" t="str">
            <v>XXX</v>
          </cell>
          <cell r="I893">
            <v>0</v>
          </cell>
          <cell r="J893">
            <v>0</v>
          </cell>
          <cell r="K893" t="str">
            <v>XXX</v>
          </cell>
          <cell r="L893">
            <v>2966500</v>
          </cell>
          <cell r="N893">
            <v>2966500</v>
          </cell>
          <cell r="O893">
            <v>2966500</v>
          </cell>
          <cell r="P893">
            <v>29665</v>
          </cell>
          <cell r="Q893">
            <v>118660</v>
          </cell>
          <cell r="R893">
            <v>0</v>
          </cell>
          <cell r="S893">
            <v>0</v>
          </cell>
          <cell r="T893">
            <v>29665</v>
          </cell>
          <cell r="U893">
            <v>118660</v>
          </cell>
          <cell r="V893" t="str">
            <v>SMP NEGERI 6</v>
          </cell>
          <cell r="W893" t="str">
            <v>XXX</v>
          </cell>
          <cell r="X893" t="str">
            <v>XXX</v>
          </cell>
          <cell r="Y893" t="str">
            <v>XXX</v>
          </cell>
          <cell r="Z893" t="str">
            <v>SMP-06</v>
          </cell>
          <cell r="AA893" t="str">
            <v>8535770671130023</v>
          </cell>
          <cell r="AC893">
            <v>33665</v>
          </cell>
          <cell r="AD893">
            <v>-4000</v>
          </cell>
        </row>
        <row r="894">
          <cell r="A894" t="str">
            <v>199401022022211001</v>
          </cell>
          <cell r="B894" t="str">
            <v>XXX</v>
          </cell>
          <cell r="C894" t="str">
            <v>XXX</v>
          </cell>
          <cell r="D894" t="str">
            <v>XXX</v>
          </cell>
          <cell r="E894" t="str">
            <v>XXX</v>
          </cell>
          <cell r="F894" t="str">
            <v>XXX</v>
          </cell>
          <cell r="G894" t="str">
            <v>XXX</v>
          </cell>
          <cell r="H894" t="str">
            <v>XXX</v>
          </cell>
          <cell r="I894">
            <v>0</v>
          </cell>
          <cell r="J894">
            <v>0</v>
          </cell>
          <cell r="K894" t="str">
            <v>XXX</v>
          </cell>
          <cell r="M894">
            <v>250000</v>
          </cell>
          <cell r="N894">
            <v>250000</v>
          </cell>
          <cell r="O894">
            <v>250000</v>
          </cell>
          <cell r="P894">
            <v>2500</v>
          </cell>
          <cell r="Q894">
            <v>10000</v>
          </cell>
          <cell r="R894">
            <v>0</v>
          </cell>
          <cell r="S894">
            <v>0</v>
          </cell>
          <cell r="T894">
            <v>2500</v>
          </cell>
          <cell r="U894">
            <v>10000</v>
          </cell>
          <cell r="V894" t="str">
            <v>SMP NEGERI 6</v>
          </cell>
          <cell r="W894" t="str">
            <v>XXX</v>
          </cell>
          <cell r="X894" t="str">
            <v>XXX</v>
          </cell>
          <cell r="Y894" t="str">
            <v>XXX</v>
          </cell>
          <cell r="Z894" t="str">
            <v>SMP-06</v>
          </cell>
          <cell r="AA894" t="str">
            <v>8434772674130072</v>
          </cell>
          <cell r="AC894">
            <v>11500</v>
          </cell>
          <cell r="AD894">
            <v>-9000</v>
          </cell>
        </row>
        <row r="895">
          <cell r="A895" t="str">
            <v>199501052022212004</v>
          </cell>
          <cell r="B895" t="str">
            <v>XXX</v>
          </cell>
          <cell r="C895" t="str">
            <v>XXX</v>
          </cell>
          <cell r="D895" t="str">
            <v>XXX</v>
          </cell>
          <cell r="E895" t="str">
            <v>XXX</v>
          </cell>
          <cell r="F895" t="str">
            <v>XXX</v>
          </cell>
          <cell r="G895" t="str">
            <v>XXX</v>
          </cell>
          <cell r="H895" t="str">
            <v>XXX</v>
          </cell>
          <cell r="I895">
            <v>0</v>
          </cell>
          <cell r="J895">
            <v>0</v>
          </cell>
          <cell r="K895" t="str">
            <v>XXX</v>
          </cell>
          <cell r="L895">
            <v>2966500</v>
          </cell>
          <cell r="N895">
            <v>2966500</v>
          </cell>
          <cell r="O895">
            <v>2966500</v>
          </cell>
          <cell r="P895">
            <v>29665</v>
          </cell>
          <cell r="Q895">
            <v>118660</v>
          </cell>
          <cell r="R895">
            <v>0</v>
          </cell>
          <cell r="S895">
            <v>0</v>
          </cell>
          <cell r="T895">
            <v>29665</v>
          </cell>
          <cell r="U895">
            <v>118660</v>
          </cell>
          <cell r="V895" t="str">
            <v>SMP NEGERI 6</v>
          </cell>
          <cell r="W895" t="str">
            <v>XXX</v>
          </cell>
          <cell r="X895" t="str">
            <v>XXX</v>
          </cell>
          <cell r="Y895" t="str">
            <v>XXX</v>
          </cell>
          <cell r="Z895" t="str">
            <v>SMP-06</v>
          </cell>
          <cell r="AA895" t="str">
            <v>2437773674130002</v>
          </cell>
          <cell r="AC895">
            <v>33665</v>
          </cell>
          <cell r="AD895">
            <v>-4000</v>
          </cell>
        </row>
        <row r="896">
          <cell r="A896" t="str">
            <v>199610132022212007</v>
          </cell>
          <cell r="B896" t="str">
            <v>XXX</v>
          </cell>
          <cell r="C896" t="str">
            <v>XXX</v>
          </cell>
          <cell r="D896" t="str">
            <v>XXX</v>
          </cell>
          <cell r="E896" t="str">
            <v>XXX</v>
          </cell>
          <cell r="F896" t="str">
            <v>XXX</v>
          </cell>
          <cell r="G896" t="str">
            <v>XXX</v>
          </cell>
          <cell r="H896" t="str">
            <v>XXX</v>
          </cell>
          <cell r="I896">
            <v>0</v>
          </cell>
          <cell r="J896">
            <v>0</v>
          </cell>
          <cell r="K896" t="str">
            <v>XXX</v>
          </cell>
          <cell r="M896">
            <v>250000</v>
          </cell>
          <cell r="N896">
            <v>250000</v>
          </cell>
          <cell r="O896">
            <v>250000</v>
          </cell>
          <cell r="P896">
            <v>2500</v>
          </cell>
          <cell r="Q896">
            <v>10000</v>
          </cell>
          <cell r="R896">
            <v>0</v>
          </cell>
          <cell r="S896">
            <v>0</v>
          </cell>
          <cell r="T896">
            <v>2500</v>
          </cell>
          <cell r="U896">
            <v>10000</v>
          </cell>
          <cell r="V896" t="str">
            <v>SMP NEGERI 6</v>
          </cell>
          <cell r="W896" t="str">
            <v>XXX</v>
          </cell>
          <cell r="X896" t="str">
            <v>XXX</v>
          </cell>
          <cell r="Y896" t="str">
            <v>XXX</v>
          </cell>
          <cell r="Z896" t="str">
            <v>SMP-06</v>
          </cell>
          <cell r="AA896" t="str">
            <v>6345774675230073</v>
          </cell>
          <cell r="AC896">
            <v>11500</v>
          </cell>
          <cell r="AD896">
            <v>-9000</v>
          </cell>
        </row>
        <row r="897">
          <cell r="A897" t="str">
            <v>199711182022212004</v>
          </cell>
          <cell r="B897" t="str">
            <v>XXX</v>
          </cell>
          <cell r="C897" t="str">
            <v>XXX</v>
          </cell>
          <cell r="D897" t="str">
            <v>XXX</v>
          </cell>
          <cell r="E897" t="str">
            <v>XXX</v>
          </cell>
          <cell r="F897" t="str">
            <v>XXX</v>
          </cell>
          <cell r="G897" t="str">
            <v>XXX</v>
          </cell>
          <cell r="H897" t="str">
            <v>XXX</v>
          </cell>
          <cell r="I897">
            <v>0</v>
          </cell>
          <cell r="J897">
            <v>0</v>
          </cell>
          <cell r="K897" t="str">
            <v>XXX</v>
          </cell>
          <cell r="M897">
            <v>250000</v>
          </cell>
          <cell r="N897">
            <v>250000</v>
          </cell>
          <cell r="O897">
            <v>250000</v>
          </cell>
          <cell r="P897">
            <v>2500</v>
          </cell>
          <cell r="Q897">
            <v>10000</v>
          </cell>
          <cell r="R897">
            <v>0</v>
          </cell>
          <cell r="S897">
            <v>0</v>
          </cell>
          <cell r="T897">
            <v>2500</v>
          </cell>
          <cell r="U897">
            <v>10000</v>
          </cell>
          <cell r="V897" t="str">
            <v>SMP NEGERI 6</v>
          </cell>
          <cell r="W897" t="str">
            <v>XXX</v>
          </cell>
          <cell r="X897" t="str">
            <v>XXX</v>
          </cell>
          <cell r="Y897" t="str">
            <v>XXX</v>
          </cell>
          <cell r="Z897" t="str">
            <v>SMP-06</v>
          </cell>
          <cell r="AA897" t="str">
            <v>9450775676230023</v>
          </cell>
          <cell r="AC897">
            <v>11500</v>
          </cell>
          <cell r="AD897">
            <v>-9000</v>
          </cell>
        </row>
        <row r="898">
          <cell r="A898" t="str">
            <v>197906262022212014</v>
          </cell>
          <cell r="B898" t="str">
            <v>XXX</v>
          </cell>
          <cell r="C898" t="str">
            <v>XXX</v>
          </cell>
          <cell r="D898" t="str">
            <v>XXX</v>
          </cell>
          <cell r="E898" t="str">
            <v>XXX</v>
          </cell>
          <cell r="F898" t="str">
            <v>XXX</v>
          </cell>
          <cell r="G898" t="str">
            <v>XXX</v>
          </cell>
          <cell r="H898" t="str">
            <v>XXX</v>
          </cell>
          <cell r="I898">
            <v>0</v>
          </cell>
          <cell r="J898">
            <v>0</v>
          </cell>
          <cell r="K898" t="str">
            <v>XXX</v>
          </cell>
          <cell r="L898">
            <v>2966500</v>
          </cell>
          <cell r="N898">
            <v>2966500</v>
          </cell>
          <cell r="O898">
            <v>2966500</v>
          </cell>
          <cell r="P898">
            <v>29665</v>
          </cell>
          <cell r="Q898">
            <v>118660</v>
          </cell>
          <cell r="R898">
            <v>0</v>
          </cell>
          <cell r="S898">
            <v>0</v>
          </cell>
          <cell r="T898">
            <v>29665</v>
          </cell>
          <cell r="U898">
            <v>118660</v>
          </cell>
          <cell r="V898" t="str">
            <v>SMP NEGERI 7</v>
          </cell>
          <cell r="W898" t="str">
            <v>XXX</v>
          </cell>
          <cell r="X898" t="str">
            <v>XXX</v>
          </cell>
          <cell r="Y898" t="str">
            <v>XXX</v>
          </cell>
          <cell r="Z898" t="str">
            <v>SMP-07</v>
          </cell>
          <cell r="AA898" t="str">
            <v>2958757660300012</v>
          </cell>
          <cell r="AC898">
            <v>33665</v>
          </cell>
          <cell r="AD898">
            <v>-4000</v>
          </cell>
        </row>
        <row r="899">
          <cell r="A899" t="str">
            <v>199308102022212006</v>
          </cell>
          <cell r="B899" t="str">
            <v>XXX</v>
          </cell>
          <cell r="C899" t="str">
            <v>XXX</v>
          </cell>
          <cell r="D899" t="str">
            <v>XXX</v>
          </cell>
          <cell r="E899" t="str">
            <v>XXX</v>
          </cell>
          <cell r="F899" t="str">
            <v>XXX</v>
          </cell>
          <cell r="G899" t="str">
            <v>XXX</v>
          </cell>
          <cell r="H899" t="str">
            <v>XXX</v>
          </cell>
          <cell r="I899">
            <v>0</v>
          </cell>
          <cell r="J899">
            <v>0</v>
          </cell>
          <cell r="K899" t="str">
            <v>XXX</v>
          </cell>
          <cell r="M899">
            <v>250000</v>
          </cell>
          <cell r="N899">
            <v>250000</v>
          </cell>
          <cell r="O899">
            <v>250000</v>
          </cell>
          <cell r="P899">
            <v>2500</v>
          </cell>
          <cell r="Q899">
            <v>10000</v>
          </cell>
          <cell r="R899">
            <v>0</v>
          </cell>
          <cell r="S899">
            <v>0</v>
          </cell>
          <cell r="T899">
            <v>2500</v>
          </cell>
          <cell r="U899">
            <v>10000</v>
          </cell>
          <cell r="V899" t="str">
            <v>SMP NEGERI 7</v>
          </cell>
          <cell r="W899" t="str">
            <v>XXX</v>
          </cell>
          <cell r="X899" t="str">
            <v>XXX</v>
          </cell>
          <cell r="Y899" t="str">
            <v>XXX</v>
          </cell>
          <cell r="Z899" t="str">
            <v>SMP-07</v>
          </cell>
          <cell r="AA899" t="str">
            <v>4142771672230223</v>
          </cell>
          <cell r="AC899">
            <v>11500</v>
          </cell>
          <cell r="AD899">
            <v>-9000</v>
          </cell>
        </row>
        <row r="900">
          <cell r="A900" t="str">
            <v>199404262022211002</v>
          </cell>
          <cell r="B900" t="str">
            <v>XXX</v>
          </cell>
          <cell r="C900" t="str">
            <v>XXX</v>
          </cell>
          <cell r="D900" t="str">
            <v>XXX</v>
          </cell>
          <cell r="E900" t="str">
            <v>XXX</v>
          </cell>
          <cell r="F900" t="str">
            <v>XXX</v>
          </cell>
          <cell r="G900" t="str">
            <v>XXX</v>
          </cell>
          <cell r="H900" t="str">
            <v>XXX</v>
          </cell>
          <cell r="I900">
            <v>0</v>
          </cell>
          <cell r="J900">
            <v>0</v>
          </cell>
          <cell r="K900" t="str">
            <v>XXX</v>
          </cell>
          <cell r="L900">
            <v>2966500</v>
          </cell>
          <cell r="N900">
            <v>2966500</v>
          </cell>
          <cell r="O900">
            <v>2966500</v>
          </cell>
          <cell r="P900">
            <v>29665</v>
          </cell>
          <cell r="Q900">
            <v>118660</v>
          </cell>
          <cell r="R900">
            <v>0</v>
          </cell>
          <cell r="S900">
            <v>0</v>
          </cell>
          <cell r="T900">
            <v>29665</v>
          </cell>
          <cell r="U900">
            <v>118660</v>
          </cell>
          <cell r="V900" t="str">
            <v>SMP NEGERI 7</v>
          </cell>
          <cell r="W900" t="str">
            <v>XXX</v>
          </cell>
          <cell r="X900" t="str">
            <v>XXX</v>
          </cell>
          <cell r="Y900" t="str">
            <v>XXX</v>
          </cell>
          <cell r="Z900" t="str">
            <v>SMP-07</v>
          </cell>
          <cell r="AA900" t="str">
            <v>0758772673130142</v>
          </cell>
          <cell r="AC900">
            <v>33665</v>
          </cell>
          <cell r="AD900">
            <v>-4000</v>
          </cell>
        </row>
        <row r="901">
          <cell r="A901" t="str">
            <v>199609082022212004</v>
          </cell>
          <cell r="B901" t="str">
            <v>XXX</v>
          </cell>
          <cell r="C901" t="str">
            <v>XXX</v>
          </cell>
          <cell r="D901" t="str">
            <v>XXX</v>
          </cell>
          <cell r="E901" t="str">
            <v>XXX</v>
          </cell>
          <cell r="F901" t="str">
            <v>XXX</v>
          </cell>
          <cell r="G901" t="str">
            <v>XXX</v>
          </cell>
          <cell r="H901" t="str">
            <v>XXX</v>
          </cell>
          <cell r="I901">
            <v>0</v>
          </cell>
          <cell r="J901">
            <v>0</v>
          </cell>
          <cell r="K901" t="str">
            <v>XXX</v>
          </cell>
          <cell r="M901">
            <v>250000</v>
          </cell>
          <cell r="N901">
            <v>250000</v>
          </cell>
          <cell r="O901">
            <v>250000</v>
          </cell>
          <cell r="P901">
            <v>2500</v>
          </cell>
          <cell r="Q901">
            <v>10000</v>
          </cell>
          <cell r="R901">
            <v>0</v>
          </cell>
          <cell r="S901">
            <v>0</v>
          </cell>
          <cell r="T901">
            <v>2500</v>
          </cell>
          <cell r="U901">
            <v>10000</v>
          </cell>
          <cell r="V901" t="str">
            <v>SMP NEGERI 7</v>
          </cell>
          <cell r="W901" t="str">
            <v>XXX</v>
          </cell>
          <cell r="X901" t="str">
            <v>XXX</v>
          </cell>
          <cell r="Y901" t="str">
            <v>XXX</v>
          </cell>
          <cell r="Z901" t="str">
            <v>SMP-07</v>
          </cell>
          <cell r="AA901" t="str">
            <v>6240774675230083</v>
          </cell>
          <cell r="AC901">
            <v>11500</v>
          </cell>
          <cell r="AD901">
            <v>-9000</v>
          </cell>
        </row>
        <row r="902">
          <cell r="A902" t="str">
            <v>199711242022212001</v>
          </cell>
          <cell r="B902" t="str">
            <v>XXX</v>
          </cell>
          <cell r="C902" t="str">
            <v>XXX</v>
          </cell>
          <cell r="D902" t="str">
            <v>XXX</v>
          </cell>
          <cell r="E902" t="str">
            <v>XXX</v>
          </cell>
          <cell r="F902" t="str">
            <v>XXX</v>
          </cell>
          <cell r="G902" t="str">
            <v>XXX</v>
          </cell>
          <cell r="H902" t="str">
            <v>XXX</v>
          </cell>
          <cell r="I902">
            <v>0</v>
          </cell>
          <cell r="J902">
            <v>0</v>
          </cell>
          <cell r="K902" t="str">
            <v>XXX</v>
          </cell>
          <cell r="M902">
            <v>250000</v>
          </cell>
          <cell r="N902">
            <v>250000</v>
          </cell>
          <cell r="O902">
            <v>250000</v>
          </cell>
          <cell r="P902">
            <v>2500</v>
          </cell>
          <cell r="Q902">
            <v>10000</v>
          </cell>
          <cell r="R902">
            <v>0</v>
          </cell>
          <cell r="S902">
            <v>0</v>
          </cell>
          <cell r="T902">
            <v>2500</v>
          </cell>
          <cell r="U902">
            <v>10000</v>
          </cell>
          <cell r="V902" t="str">
            <v>SMP NEGERI 7</v>
          </cell>
          <cell r="W902" t="str">
            <v>XXX</v>
          </cell>
          <cell r="X902" t="str">
            <v>XXX</v>
          </cell>
          <cell r="Y902" t="str">
            <v>XXX</v>
          </cell>
          <cell r="Z902" t="str">
            <v>SMP-07</v>
          </cell>
          <cell r="AA902" t="str">
            <v>1456775676230043</v>
          </cell>
          <cell r="AC902">
            <v>11500</v>
          </cell>
          <cell r="AD902">
            <v>-9000</v>
          </cell>
        </row>
        <row r="903">
          <cell r="A903" t="str">
            <v>198005252022212006</v>
          </cell>
          <cell r="B903" t="str">
            <v>XXX</v>
          </cell>
          <cell r="C903" t="str">
            <v>XXX</v>
          </cell>
          <cell r="D903" t="str">
            <v>XXX</v>
          </cell>
          <cell r="E903" t="str">
            <v>XXX</v>
          </cell>
          <cell r="F903" t="str">
            <v>XXX</v>
          </cell>
          <cell r="G903" t="str">
            <v>XXX</v>
          </cell>
          <cell r="H903" t="str">
            <v>XXX</v>
          </cell>
          <cell r="I903">
            <v>0</v>
          </cell>
          <cell r="J903">
            <v>0</v>
          </cell>
          <cell r="K903" t="str">
            <v>XXX</v>
          </cell>
          <cell r="M903">
            <v>250000</v>
          </cell>
          <cell r="N903">
            <v>250000</v>
          </cell>
          <cell r="O903">
            <v>250000</v>
          </cell>
          <cell r="P903">
            <v>2500</v>
          </cell>
          <cell r="Q903">
            <v>10000</v>
          </cell>
          <cell r="R903">
            <v>0</v>
          </cell>
          <cell r="S903">
            <v>0</v>
          </cell>
          <cell r="T903">
            <v>2500</v>
          </cell>
          <cell r="U903">
            <v>10000</v>
          </cell>
          <cell r="V903" t="str">
            <v>SMP NEGERI 8</v>
          </cell>
          <cell r="W903" t="str">
            <v>XXX</v>
          </cell>
          <cell r="X903" t="str">
            <v>XXX</v>
          </cell>
          <cell r="Y903" t="str">
            <v>XXX</v>
          </cell>
          <cell r="Z903" t="str">
            <v>SMP-08</v>
          </cell>
          <cell r="AA903" t="str">
            <v>9857758660300022</v>
          </cell>
          <cell r="AC903">
            <v>11500</v>
          </cell>
          <cell r="AD903">
            <v>-9000</v>
          </cell>
        </row>
        <row r="904">
          <cell r="A904" t="str">
            <v>199005172022212007</v>
          </cell>
          <cell r="B904" t="str">
            <v>XXX</v>
          </cell>
          <cell r="C904" t="str">
            <v>XXX</v>
          </cell>
          <cell r="D904" t="str">
            <v>XXX</v>
          </cell>
          <cell r="E904" t="str">
            <v>XXX</v>
          </cell>
          <cell r="F904" t="str">
            <v>XXX</v>
          </cell>
          <cell r="G904" t="str">
            <v>XXX</v>
          </cell>
          <cell r="H904" t="str">
            <v>XXX</v>
          </cell>
          <cell r="I904">
            <v>0</v>
          </cell>
          <cell r="J904">
            <v>0</v>
          </cell>
          <cell r="K904" t="str">
            <v>XXX</v>
          </cell>
          <cell r="M904">
            <v>250000</v>
          </cell>
          <cell r="N904">
            <v>250000</v>
          </cell>
          <cell r="O904">
            <v>250000</v>
          </cell>
          <cell r="P904">
            <v>2500</v>
          </cell>
          <cell r="Q904">
            <v>10000</v>
          </cell>
          <cell r="R904">
            <v>0</v>
          </cell>
          <cell r="S904">
            <v>0</v>
          </cell>
          <cell r="T904">
            <v>2500</v>
          </cell>
          <cell r="U904">
            <v>10000</v>
          </cell>
          <cell r="V904" t="str">
            <v>SMP NEGERI 8</v>
          </cell>
          <cell r="W904" t="str">
            <v>XXX</v>
          </cell>
          <cell r="X904" t="str">
            <v>XXX</v>
          </cell>
          <cell r="Y904" t="str">
            <v>XXX</v>
          </cell>
          <cell r="Z904" t="str">
            <v>SMP-08</v>
          </cell>
          <cell r="AA904" t="str">
            <v>0849768669130122</v>
          </cell>
          <cell r="AC904">
            <v>11500</v>
          </cell>
          <cell r="AD904">
            <v>-9000</v>
          </cell>
        </row>
        <row r="905">
          <cell r="A905" t="str">
            <v>199109192022212008</v>
          </cell>
          <cell r="B905" t="str">
            <v>XXX</v>
          </cell>
          <cell r="C905" t="str">
            <v>XXX</v>
          </cell>
          <cell r="D905" t="str">
            <v>XXX</v>
          </cell>
          <cell r="E905" t="str">
            <v>XXX</v>
          </cell>
          <cell r="F905" t="str">
            <v>XXX</v>
          </cell>
          <cell r="G905" t="str">
            <v>XXX</v>
          </cell>
          <cell r="H905" t="str">
            <v>XXX</v>
          </cell>
          <cell r="I905">
            <v>0</v>
          </cell>
          <cell r="J905">
            <v>0</v>
          </cell>
          <cell r="K905" t="str">
            <v>XXX</v>
          </cell>
          <cell r="M905">
            <v>250000</v>
          </cell>
          <cell r="N905">
            <v>250000</v>
          </cell>
          <cell r="O905">
            <v>250000</v>
          </cell>
          <cell r="P905">
            <v>2500</v>
          </cell>
          <cell r="Q905">
            <v>10000</v>
          </cell>
          <cell r="R905">
            <v>0</v>
          </cell>
          <cell r="S905">
            <v>0</v>
          </cell>
          <cell r="T905">
            <v>2500</v>
          </cell>
          <cell r="U905">
            <v>10000</v>
          </cell>
          <cell r="V905" t="str">
            <v>SMP NEGERI 8</v>
          </cell>
          <cell r="W905" t="str">
            <v>XXX</v>
          </cell>
          <cell r="X905" t="str">
            <v>XXX</v>
          </cell>
          <cell r="Y905" t="str">
            <v>XXX</v>
          </cell>
          <cell r="Z905" t="str">
            <v>SMP-08</v>
          </cell>
          <cell r="AA905" t="str">
            <v>0251769670130083</v>
          </cell>
          <cell r="AC905">
            <v>11500</v>
          </cell>
          <cell r="AD905">
            <v>-9000</v>
          </cell>
        </row>
        <row r="906">
          <cell r="A906" t="str">
            <v>199407222022212004</v>
          </cell>
          <cell r="B906" t="str">
            <v>XXX</v>
          </cell>
          <cell r="C906" t="str">
            <v>XXX</v>
          </cell>
          <cell r="D906" t="str">
            <v>XXX</v>
          </cell>
          <cell r="E906" t="str">
            <v>XXX</v>
          </cell>
          <cell r="F906" t="str">
            <v>XXX</v>
          </cell>
          <cell r="G906" t="str">
            <v>XXX</v>
          </cell>
          <cell r="H906" t="str">
            <v>XXX</v>
          </cell>
          <cell r="I906">
            <v>0</v>
          </cell>
          <cell r="J906">
            <v>0</v>
          </cell>
          <cell r="K906" t="str">
            <v>XXX</v>
          </cell>
          <cell r="M906">
            <v>250000</v>
          </cell>
          <cell r="N906">
            <v>250000</v>
          </cell>
          <cell r="O906">
            <v>250000</v>
          </cell>
          <cell r="P906">
            <v>2500</v>
          </cell>
          <cell r="Q906">
            <v>10000</v>
          </cell>
          <cell r="R906">
            <v>0</v>
          </cell>
          <cell r="S906">
            <v>0</v>
          </cell>
          <cell r="T906">
            <v>2500</v>
          </cell>
          <cell r="U906">
            <v>10000</v>
          </cell>
          <cell r="V906" t="str">
            <v>SMP NEGERI 8</v>
          </cell>
          <cell r="W906" t="str">
            <v>XXX</v>
          </cell>
          <cell r="X906" t="str">
            <v>XXX</v>
          </cell>
          <cell r="Y906" t="str">
            <v>XXX</v>
          </cell>
          <cell r="Z906" t="str">
            <v>SMP-08</v>
          </cell>
          <cell r="AA906" t="str">
            <v>8054772673230143</v>
          </cell>
          <cell r="AC906">
            <v>11500</v>
          </cell>
          <cell r="AD906">
            <v>-9000</v>
          </cell>
        </row>
        <row r="907">
          <cell r="A907" t="str">
            <v>197205082022212002</v>
          </cell>
          <cell r="B907" t="str">
            <v>XXX</v>
          </cell>
          <cell r="C907" t="str">
            <v>XXX</v>
          </cell>
          <cell r="D907" t="str">
            <v>XXX</v>
          </cell>
          <cell r="E907" t="str">
            <v>XXX</v>
          </cell>
          <cell r="F907" t="str">
            <v>XXX</v>
          </cell>
          <cell r="G907" t="str">
            <v>XXX</v>
          </cell>
          <cell r="H907" t="str">
            <v>XXX</v>
          </cell>
          <cell r="I907">
            <v>0</v>
          </cell>
          <cell r="J907">
            <v>0</v>
          </cell>
          <cell r="K907" t="str">
            <v>XXX</v>
          </cell>
          <cell r="L907">
            <v>2966500</v>
          </cell>
          <cell r="N907">
            <v>2966500</v>
          </cell>
          <cell r="O907">
            <v>2966500</v>
          </cell>
          <cell r="P907">
            <v>29665</v>
          </cell>
          <cell r="Q907">
            <v>118660</v>
          </cell>
          <cell r="R907">
            <v>0</v>
          </cell>
          <cell r="S907">
            <v>0</v>
          </cell>
          <cell r="T907">
            <v>29665</v>
          </cell>
          <cell r="U907">
            <v>118660</v>
          </cell>
          <cell r="V907" t="str">
            <v>SMP NEGERI 9</v>
          </cell>
          <cell r="W907" t="str">
            <v>XXX</v>
          </cell>
          <cell r="X907" t="str">
            <v>XXX</v>
          </cell>
          <cell r="Y907" t="str">
            <v>XXX</v>
          </cell>
          <cell r="Z907" t="str">
            <v>SMP-09</v>
          </cell>
          <cell r="AA907" t="str">
            <v>3840750652300122</v>
          </cell>
          <cell r="AC907">
            <v>33665</v>
          </cell>
          <cell r="AD907">
            <v>-4000</v>
          </cell>
        </row>
        <row r="908">
          <cell r="A908" t="str">
            <v>197810152022212006</v>
          </cell>
          <cell r="B908" t="str">
            <v>XXX</v>
          </cell>
          <cell r="C908" t="str">
            <v>XXX</v>
          </cell>
          <cell r="D908" t="str">
            <v>XXX</v>
          </cell>
          <cell r="E908" t="str">
            <v>XXX</v>
          </cell>
          <cell r="F908" t="str">
            <v>XXX</v>
          </cell>
          <cell r="G908" t="str">
            <v>XXX</v>
          </cell>
          <cell r="H908" t="str">
            <v>XXX</v>
          </cell>
          <cell r="I908">
            <v>0</v>
          </cell>
          <cell r="J908">
            <v>0</v>
          </cell>
          <cell r="K908" t="str">
            <v>XXX</v>
          </cell>
          <cell r="M908">
            <v>250000</v>
          </cell>
          <cell r="N908">
            <v>250000</v>
          </cell>
          <cell r="O908">
            <v>250000</v>
          </cell>
          <cell r="P908">
            <v>2500</v>
          </cell>
          <cell r="Q908">
            <v>10000</v>
          </cell>
          <cell r="R908">
            <v>0</v>
          </cell>
          <cell r="S908">
            <v>0</v>
          </cell>
          <cell r="T908">
            <v>2500</v>
          </cell>
          <cell r="U908">
            <v>10000</v>
          </cell>
          <cell r="V908" t="str">
            <v>SMP NEGERI 9</v>
          </cell>
          <cell r="W908" t="str">
            <v>XXX</v>
          </cell>
          <cell r="X908" t="str">
            <v>XXX</v>
          </cell>
          <cell r="Y908" t="str">
            <v>XXX</v>
          </cell>
          <cell r="Z908" t="str">
            <v>SMP-09</v>
          </cell>
          <cell r="AA908" t="str">
            <v>1347756658300073</v>
          </cell>
          <cell r="AC908">
            <v>11500</v>
          </cell>
          <cell r="AD908">
            <v>-9000</v>
          </cell>
        </row>
        <row r="909">
          <cell r="A909" t="str">
            <v>198912082022211002</v>
          </cell>
          <cell r="B909" t="str">
            <v>XXX</v>
          </cell>
          <cell r="C909" t="str">
            <v>XXX</v>
          </cell>
          <cell r="D909" t="str">
            <v>XXX</v>
          </cell>
          <cell r="E909" t="str">
            <v>XXX</v>
          </cell>
          <cell r="F909" t="str">
            <v>XXX</v>
          </cell>
          <cell r="G909" t="str">
            <v>XXX</v>
          </cell>
          <cell r="H909" t="str">
            <v>XXX</v>
          </cell>
          <cell r="I909">
            <v>0</v>
          </cell>
          <cell r="J909">
            <v>0</v>
          </cell>
          <cell r="K909" t="str">
            <v>XXX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 t="str">
            <v>SMP NEGERI 9</v>
          </cell>
          <cell r="W909" t="str">
            <v>XXX</v>
          </cell>
          <cell r="X909" t="str">
            <v>XXX</v>
          </cell>
          <cell r="Y909" t="str">
            <v>XXX</v>
          </cell>
          <cell r="Z909" t="str">
            <v>SMP-09</v>
          </cell>
          <cell r="AA909" t="str">
            <v>BELUM ADA NUPTK</v>
          </cell>
          <cell r="AC909">
            <v>9000</v>
          </cell>
          <cell r="AD909">
            <v>-9000</v>
          </cell>
        </row>
        <row r="910">
          <cell r="A910" t="str">
            <v>199108142022212008</v>
          </cell>
          <cell r="B910" t="str">
            <v>XXX</v>
          </cell>
          <cell r="C910" t="str">
            <v>XXX</v>
          </cell>
          <cell r="D910" t="str">
            <v>XXX</v>
          </cell>
          <cell r="E910" t="str">
            <v>XXX</v>
          </cell>
          <cell r="F910" t="str">
            <v>XXX</v>
          </cell>
          <cell r="G910" t="str">
            <v>XXX</v>
          </cell>
          <cell r="H910" t="str">
            <v>XXX</v>
          </cell>
          <cell r="I910">
            <v>0</v>
          </cell>
          <cell r="J910">
            <v>0</v>
          </cell>
          <cell r="K910" t="str">
            <v>XXX</v>
          </cell>
          <cell r="M910">
            <v>250000</v>
          </cell>
          <cell r="N910">
            <v>250000</v>
          </cell>
          <cell r="O910">
            <v>250000</v>
          </cell>
          <cell r="P910">
            <v>2500</v>
          </cell>
          <cell r="Q910">
            <v>10000</v>
          </cell>
          <cell r="R910">
            <v>0</v>
          </cell>
          <cell r="S910">
            <v>0</v>
          </cell>
          <cell r="T910">
            <v>2500</v>
          </cell>
          <cell r="U910">
            <v>10000</v>
          </cell>
          <cell r="V910" t="str">
            <v>SMP NEGERI 9</v>
          </cell>
          <cell r="W910" t="str">
            <v>XXX</v>
          </cell>
          <cell r="X910" t="str">
            <v>XXX</v>
          </cell>
          <cell r="Y910" t="str">
            <v>XXX</v>
          </cell>
          <cell r="Z910" t="str">
            <v>SMP-09</v>
          </cell>
          <cell r="AA910" t="str">
            <v>0146769670130173</v>
          </cell>
          <cell r="AC910">
            <v>11500</v>
          </cell>
          <cell r="AD910">
            <v>-9000</v>
          </cell>
        </row>
        <row r="911">
          <cell r="A911" t="str">
            <v>199205042022212007</v>
          </cell>
          <cell r="B911" t="str">
            <v>XXX</v>
          </cell>
          <cell r="C911" t="str">
            <v>XXX</v>
          </cell>
          <cell r="D911" t="str">
            <v>XXX</v>
          </cell>
          <cell r="E911" t="str">
            <v>XXX</v>
          </cell>
          <cell r="F911" t="str">
            <v>XXX</v>
          </cell>
          <cell r="G911" t="str">
            <v>XXX</v>
          </cell>
          <cell r="H911" t="str">
            <v>XXX</v>
          </cell>
          <cell r="I911">
            <v>0</v>
          </cell>
          <cell r="J911">
            <v>0</v>
          </cell>
          <cell r="K911" t="str">
            <v>XXX</v>
          </cell>
          <cell r="L911">
            <v>2966500</v>
          </cell>
          <cell r="N911">
            <v>2966500</v>
          </cell>
          <cell r="O911">
            <v>2966500</v>
          </cell>
          <cell r="P911">
            <v>29665</v>
          </cell>
          <cell r="Q911">
            <v>118660</v>
          </cell>
          <cell r="R911">
            <v>0</v>
          </cell>
          <cell r="S911">
            <v>0</v>
          </cell>
          <cell r="T911">
            <v>29665</v>
          </cell>
          <cell r="U911">
            <v>118660</v>
          </cell>
          <cell r="V911" t="str">
            <v>SMP NEGERI 9</v>
          </cell>
          <cell r="W911" t="str">
            <v>XXX</v>
          </cell>
          <cell r="X911" t="str">
            <v>XXX</v>
          </cell>
          <cell r="Y911" t="str">
            <v>XXX</v>
          </cell>
          <cell r="Z911" t="str">
            <v>SMP-09</v>
          </cell>
          <cell r="AA911" t="str">
            <v>5836770671130072</v>
          </cell>
          <cell r="AC911">
            <v>33665</v>
          </cell>
          <cell r="AD911">
            <v>-4000</v>
          </cell>
        </row>
        <row r="912">
          <cell r="A912" t="str">
            <v>199308282022212007</v>
          </cell>
          <cell r="B912" t="str">
            <v>XXX</v>
          </cell>
          <cell r="C912" t="str">
            <v>XXX</v>
          </cell>
          <cell r="D912" t="str">
            <v>XXX</v>
          </cell>
          <cell r="E912" t="str">
            <v>XXX</v>
          </cell>
          <cell r="F912" t="str">
            <v>XXX</v>
          </cell>
          <cell r="G912" t="str">
            <v>XXX</v>
          </cell>
          <cell r="H912" t="str">
            <v>XXX</v>
          </cell>
          <cell r="I912">
            <v>0</v>
          </cell>
          <cell r="J912">
            <v>0</v>
          </cell>
          <cell r="K912" t="str">
            <v>XXX</v>
          </cell>
          <cell r="M912">
            <v>250000</v>
          </cell>
          <cell r="N912">
            <v>250000</v>
          </cell>
          <cell r="O912">
            <v>250000</v>
          </cell>
          <cell r="P912">
            <v>2500</v>
          </cell>
          <cell r="Q912">
            <v>10000</v>
          </cell>
          <cell r="R912">
            <v>0</v>
          </cell>
          <cell r="S912">
            <v>0</v>
          </cell>
          <cell r="T912">
            <v>2500</v>
          </cell>
          <cell r="U912">
            <v>10000</v>
          </cell>
          <cell r="V912" t="str">
            <v>SMP NEGERI 9</v>
          </cell>
          <cell r="W912" t="str">
            <v>XXX</v>
          </cell>
          <cell r="X912" t="str">
            <v>XXX</v>
          </cell>
          <cell r="Y912" t="str">
            <v>XXX</v>
          </cell>
          <cell r="Z912" t="str">
            <v>SMP-09</v>
          </cell>
          <cell r="AA912" t="str">
            <v>2160771672130043</v>
          </cell>
          <cell r="AC912">
            <v>11500</v>
          </cell>
          <cell r="AD912">
            <v>-9000</v>
          </cell>
        </row>
        <row r="913">
          <cell r="A913" t="str">
            <v>199703112022212006</v>
          </cell>
          <cell r="B913" t="str">
            <v>XXX</v>
          </cell>
          <cell r="C913" t="str">
            <v>XXX</v>
          </cell>
          <cell r="D913" t="str">
            <v>XXX</v>
          </cell>
          <cell r="E913" t="str">
            <v>XXX</v>
          </cell>
          <cell r="F913" t="str">
            <v>XXX</v>
          </cell>
          <cell r="G913" t="str">
            <v>XXX</v>
          </cell>
          <cell r="H913" t="str">
            <v>XXX</v>
          </cell>
          <cell r="I913">
            <v>0</v>
          </cell>
          <cell r="J913">
            <v>0</v>
          </cell>
          <cell r="K913" t="str">
            <v>XXX</v>
          </cell>
          <cell r="M913">
            <v>250000</v>
          </cell>
          <cell r="N913">
            <v>250000</v>
          </cell>
          <cell r="O913">
            <v>250000</v>
          </cell>
          <cell r="P913">
            <v>2500</v>
          </cell>
          <cell r="Q913">
            <v>10000</v>
          </cell>
          <cell r="R913">
            <v>0</v>
          </cell>
          <cell r="S913">
            <v>0</v>
          </cell>
          <cell r="T913">
            <v>2500</v>
          </cell>
          <cell r="U913">
            <v>10000</v>
          </cell>
          <cell r="V913" t="str">
            <v>SMP NEGERI 9</v>
          </cell>
          <cell r="W913" t="str">
            <v>XXX</v>
          </cell>
          <cell r="X913" t="str">
            <v>XXX</v>
          </cell>
          <cell r="Y913" t="str">
            <v>XXX</v>
          </cell>
          <cell r="Z913" t="str">
            <v>SMP-09</v>
          </cell>
          <cell r="AA913" t="str">
            <v>1643775676230042</v>
          </cell>
          <cell r="AC913">
            <v>11500</v>
          </cell>
          <cell r="AD913">
            <v>-9000</v>
          </cell>
        </row>
        <row r="914">
          <cell r="A914" t="str">
            <v>198403072022212009</v>
          </cell>
          <cell r="B914" t="str">
            <v>XXX</v>
          </cell>
          <cell r="C914" t="str">
            <v>XXX</v>
          </cell>
          <cell r="D914" t="str">
            <v>XXX</v>
          </cell>
          <cell r="E914" t="str">
            <v>XXX</v>
          </cell>
          <cell r="F914" t="str">
            <v>XXX</v>
          </cell>
          <cell r="G914" t="str">
            <v>XXX</v>
          </cell>
          <cell r="H914" t="str">
            <v>XXX</v>
          </cell>
          <cell r="I914">
            <v>0</v>
          </cell>
          <cell r="J914">
            <v>0</v>
          </cell>
          <cell r="K914" t="str">
            <v>XXX</v>
          </cell>
          <cell r="M914">
            <v>250000</v>
          </cell>
          <cell r="N914">
            <v>250000</v>
          </cell>
          <cell r="O914">
            <v>250000</v>
          </cell>
          <cell r="P914">
            <v>2500</v>
          </cell>
          <cell r="Q914">
            <v>10000</v>
          </cell>
          <cell r="R914">
            <v>0</v>
          </cell>
          <cell r="S914">
            <v>0</v>
          </cell>
          <cell r="T914">
            <v>2500</v>
          </cell>
          <cell r="U914">
            <v>10000</v>
          </cell>
          <cell r="V914" t="str">
            <v>SMP NEGERI 10</v>
          </cell>
          <cell r="W914" t="str">
            <v>XXX</v>
          </cell>
          <cell r="X914" t="str">
            <v>XXX</v>
          </cell>
          <cell r="Y914" t="str">
            <v>XXX</v>
          </cell>
          <cell r="Z914" t="str">
            <v>SMP-10</v>
          </cell>
          <cell r="AA914" t="str">
            <v>9639762663230232</v>
          </cell>
          <cell r="AC914">
            <v>11500</v>
          </cell>
          <cell r="AD914">
            <v>-9000</v>
          </cell>
        </row>
        <row r="915">
          <cell r="A915" t="str">
            <v>199203052022212007</v>
          </cell>
          <cell r="B915" t="str">
            <v>XXX</v>
          </cell>
          <cell r="C915" t="str">
            <v>XXX</v>
          </cell>
          <cell r="D915" t="str">
            <v>XXX</v>
          </cell>
          <cell r="E915" t="str">
            <v>XXX</v>
          </cell>
          <cell r="F915" t="str">
            <v>XXX</v>
          </cell>
          <cell r="G915" t="str">
            <v>XXX</v>
          </cell>
          <cell r="H915" t="str">
            <v>XXX</v>
          </cell>
          <cell r="I915">
            <v>0</v>
          </cell>
          <cell r="J915">
            <v>0</v>
          </cell>
          <cell r="K915" t="str">
            <v>XXX</v>
          </cell>
          <cell r="M915">
            <v>250000</v>
          </cell>
          <cell r="N915">
            <v>250000</v>
          </cell>
          <cell r="O915">
            <v>250000</v>
          </cell>
          <cell r="P915">
            <v>2500</v>
          </cell>
          <cell r="Q915">
            <v>10000</v>
          </cell>
          <cell r="R915">
            <v>0</v>
          </cell>
          <cell r="S915">
            <v>0</v>
          </cell>
          <cell r="T915">
            <v>2500</v>
          </cell>
          <cell r="U915">
            <v>10000</v>
          </cell>
          <cell r="V915" t="str">
            <v>SMP NEGERI 10</v>
          </cell>
          <cell r="W915" t="str">
            <v>XXX</v>
          </cell>
          <cell r="X915" t="str">
            <v>XXX</v>
          </cell>
          <cell r="Y915" t="str">
            <v>XXX</v>
          </cell>
          <cell r="Z915" t="str">
            <v>SMP-10</v>
          </cell>
          <cell r="AA915" t="str">
            <v>6637770671130032</v>
          </cell>
          <cell r="AC915">
            <v>11500</v>
          </cell>
          <cell r="AD915">
            <v>-9000</v>
          </cell>
        </row>
        <row r="916">
          <cell r="A916" t="str">
            <v>199305082022212007</v>
          </cell>
          <cell r="B916" t="str">
            <v>XXX</v>
          </cell>
          <cell r="C916" t="str">
            <v>XXX</v>
          </cell>
          <cell r="D916" t="str">
            <v>XXX</v>
          </cell>
          <cell r="E916" t="str">
            <v>XXX</v>
          </cell>
          <cell r="F916" t="str">
            <v>XXX</v>
          </cell>
          <cell r="G916" t="str">
            <v>XXX</v>
          </cell>
          <cell r="H916" t="str">
            <v>XXX</v>
          </cell>
          <cell r="I916">
            <v>0</v>
          </cell>
          <cell r="J916">
            <v>0</v>
          </cell>
          <cell r="K916" t="str">
            <v>XXX</v>
          </cell>
          <cell r="M916">
            <v>250000</v>
          </cell>
          <cell r="N916">
            <v>250000</v>
          </cell>
          <cell r="O916">
            <v>250000</v>
          </cell>
          <cell r="P916">
            <v>2500</v>
          </cell>
          <cell r="Q916">
            <v>10000</v>
          </cell>
          <cell r="R916">
            <v>0</v>
          </cell>
          <cell r="S916">
            <v>0</v>
          </cell>
          <cell r="T916">
            <v>2500</v>
          </cell>
          <cell r="U916">
            <v>10000</v>
          </cell>
          <cell r="V916" t="str">
            <v>SMP NEGERI 10</v>
          </cell>
          <cell r="W916" t="str">
            <v>XXX</v>
          </cell>
          <cell r="X916" t="str">
            <v>XXX</v>
          </cell>
          <cell r="Y916" t="str">
            <v>XXX</v>
          </cell>
          <cell r="Z916" t="str">
            <v>SMP-10</v>
          </cell>
          <cell r="AA916" t="str">
            <v>4840771672130032</v>
          </cell>
          <cell r="AC916">
            <v>11500</v>
          </cell>
          <cell r="AD916">
            <v>-9000</v>
          </cell>
        </row>
        <row r="917">
          <cell r="A917" t="str">
            <v>199405272022211008</v>
          </cell>
          <cell r="B917" t="str">
            <v>XXX</v>
          </cell>
          <cell r="C917" t="str">
            <v>XXX</v>
          </cell>
          <cell r="D917" t="str">
            <v>XXX</v>
          </cell>
          <cell r="E917" t="str">
            <v>XXX</v>
          </cell>
          <cell r="F917" t="str">
            <v>XXX</v>
          </cell>
          <cell r="G917" t="str">
            <v>XXX</v>
          </cell>
          <cell r="H917" t="str">
            <v>XXX</v>
          </cell>
          <cell r="I917">
            <v>0</v>
          </cell>
          <cell r="J917">
            <v>0</v>
          </cell>
          <cell r="K917" t="str">
            <v>XXX</v>
          </cell>
          <cell r="M917">
            <v>250000</v>
          </cell>
          <cell r="N917">
            <v>250000</v>
          </cell>
          <cell r="O917">
            <v>250000</v>
          </cell>
          <cell r="P917">
            <v>2500</v>
          </cell>
          <cell r="Q917">
            <v>10000</v>
          </cell>
          <cell r="R917">
            <v>0</v>
          </cell>
          <cell r="S917">
            <v>0</v>
          </cell>
          <cell r="T917">
            <v>2500</v>
          </cell>
          <cell r="U917">
            <v>10000</v>
          </cell>
          <cell r="V917" t="str">
            <v>SMP NEGERI 10</v>
          </cell>
          <cell r="W917" t="str">
            <v>XXX</v>
          </cell>
          <cell r="X917" t="str">
            <v>XXX</v>
          </cell>
          <cell r="Y917" t="str">
            <v>XXX</v>
          </cell>
          <cell r="Z917" t="str">
            <v>SMP-10</v>
          </cell>
          <cell r="AA917" t="str">
            <v>9859772673130082</v>
          </cell>
          <cell r="AC917">
            <v>11500</v>
          </cell>
          <cell r="AD917">
            <v>-9000</v>
          </cell>
        </row>
        <row r="918">
          <cell r="A918" t="str">
            <v>199502232022212006</v>
          </cell>
          <cell r="B918" t="str">
            <v>XXX</v>
          </cell>
          <cell r="C918" t="str">
            <v>XXX</v>
          </cell>
          <cell r="D918" t="str">
            <v>XXX</v>
          </cell>
          <cell r="E918" t="str">
            <v>XXX</v>
          </cell>
          <cell r="F918" t="str">
            <v>XXX</v>
          </cell>
          <cell r="G918" t="str">
            <v>XXX</v>
          </cell>
          <cell r="H918" t="str">
            <v>XXX</v>
          </cell>
          <cell r="I918">
            <v>0</v>
          </cell>
          <cell r="J918">
            <v>0</v>
          </cell>
          <cell r="K918" t="str">
            <v>XXX</v>
          </cell>
          <cell r="M918">
            <v>250000</v>
          </cell>
          <cell r="N918">
            <v>250000</v>
          </cell>
          <cell r="O918">
            <v>250000</v>
          </cell>
          <cell r="P918">
            <v>2500</v>
          </cell>
          <cell r="Q918">
            <v>10000</v>
          </cell>
          <cell r="R918">
            <v>0</v>
          </cell>
          <cell r="S918">
            <v>0</v>
          </cell>
          <cell r="T918">
            <v>2500</v>
          </cell>
          <cell r="U918">
            <v>10000</v>
          </cell>
          <cell r="V918" t="str">
            <v>SMP NEGERI 10</v>
          </cell>
          <cell r="W918" t="str">
            <v>XXX</v>
          </cell>
          <cell r="X918" t="str">
            <v>XXX</v>
          </cell>
          <cell r="Y918" t="str">
            <v>XXX</v>
          </cell>
          <cell r="Z918" t="str">
            <v>SMP-10</v>
          </cell>
          <cell r="AA918" t="str">
            <v>1555773674130012</v>
          </cell>
          <cell r="AC918">
            <v>11500</v>
          </cell>
          <cell r="AD918">
            <v>-9000</v>
          </cell>
        </row>
        <row r="919">
          <cell r="A919" t="str">
            <v>199509202022212009</v>
          </cell>
          <cell r="B919" t="str">
            <v>XXX</v>
          </cell>
          <cell r="C919" t="str">
            <v>XXX</v>
          </cell>
          <cell r="D919" t="str">
            <v>XXX</v>
          </cell>
          <cell r="E919" t="str">
            <v>XXX</v>
          </cell>
          <cell r="F919" t="str">
            <v>XXX</v>
          </cell>
          <cell r="G919" t="str">
            <v>XXX</v>
          </cell>
          <cell r="H919" t="str">
            <v>XXX</v>
          </cell>
          <cell r="I919">
            <v>0</v>
          </cell>
          <cell r="J919">
            <v>0</v>
          </cell>
          <cell r="K919" t="str">
            <v>XXX</v>
          </cell>
          <cell r="L919">
            <v>2966500</v>
          </cell>
          <cell r="N919">
            <v>2966500</v>
          </cell>
          <cell r="O919">
            <v>2966500</v>
          </cell>
          <cell r="P919">
            <v>29665</v>
          </cell>
          <cell r="Q919">
            <v>118660</v>
          </cell>
          <cell r="R919">
            <v>0</v>
          </cell>
          <cell r="S919">
            <v>0</v>
          </cell>
          <cell r="T919">
            <v>29665</v>
          </cell>
          <cell r="U919">
            <v>118660</v>
          </cell>
          <cell r="V919" t="str">
            <v>SMP NEGERI 10</v>
          </cell>
          <cell r="W919" t="str">
            <v>XXX</v>
          </cell>
          <cell r="X919" t="str">
            <v>XXX</v>
          </cell>
          <cell r="Y919" t="str">
            <v>XXX</v>
          </cell>
          <cell r="Z919" t="str">
            <v>SMP-10</v>
          </cell>
          <cell r="AA919" t="str">
            <v>5252773674130003</v>
          </cell>
          <cell r="AC919">
            <v>33665</v>
          </cell>
          <cell r="AD919">
            <v>-4000</v>
          </cell>
        </row>
        <row r="920">
          <cell r="A920" t="str">
            <v>199606242022212008</v>
          </cell>
          <cell r="B920" t="str">
            <v>XXX</v>
          </cell>
          <cell r="C920" t="str">
            <v>XXX</v>
          </cell>
          <cell r="D920" t="str">
            <v>XXX</v>
          </cell>
          <cell r="E920" t="str">
            <v>XXX</v>
          </cell>
          <cell r="F920" t="str">
            <v>XXX</v>
          </cell>
          <cell r="G920" t="str">
            <v>XXX</v>
          </cell>
          <cell r="H920" t="str">
            <v>XXX</v>
          </cell>
          <cell r="I920">
            <v>0</v>
          </cell>
          <cell r="J920">
            <v>0</v>
          </cell>
          <cell r="K920" t="str">
            <v>XXX</v>
          </cell>
          <cell r="M920">
            <v>250000</v>
          </cell>
          <cell r="N920">
            <v>250000</v>
          </cell>
          <cell r="O920">
            <v>250000</v>
          </cell>
          <cell r="P920">
            <v>2500</v>
          </cell>
          <cell r="Q920">
            <v>10000</v>
          </cell>
          <cell r="R920">
            <v>0</v>
          </cell>
          <cell r="S920">
            <v>0</v>
          </cell>
          <cell r="T920">
            <v>2500</v>
          </cell>
          <cell r="U920">
            <v>10000</v>
          </cell>
          <cell r="V920" t="str">
            <v>SMP NEGERI 10</v>
          </cell>
          <cell r="W920" t="str">
            <v>XXX</v>
          </cell>
          <cell r="X920" t="str">
            <v>XXX</v>
          </cell>
          <cell r="Y920" t="str">
            <v>XXX</v>
          </cell>
          <cell r="Z920" t="str">
            <v>SMP-10</v>
          </cell>
          <cell r="AA920" t="str">
            <v>7956774675230072</v>
          </cell>
          <cell r="AC920">
            <v>11500</v>
          </cell>
          <cell r="AD920">
            <v>-9000</v>
          </cell>
        </row>
        <row r="921">
          <cell r="A921" t="str">
            <v>198107112022212011</v>
          </cell>
          <cell r="B921" t="str">
            <v>XXX</v>
          </cell>
          <cell r="C921" t="str">
            <v>XXX</v>
          </cell>
          <cell r="D921" t="str">
            <v>XXX</v>
          </cell>
          <cell r="E921" t="str">
            <v>XXX</v>
          </cell>
          <cell r="F921" t="str">
            <v>XXX</v>
          </cell>
          <cell r="G921" t="str">
            <v>XXX</v>
          </cell>
          <cell r="H921" t="str">
            <v>XXX</v>
          </cell>
          <cell r="I921">
            <v>0</v>
          </cell>
          <cell r="J921">
            <v>0</v>
          </cell>
          <cell r="K921" t="str">
            <v>XXX</v>
          </cell>
          <cell r="M921">
            <v>250000</v>
          </cell>
          <cell r="N921">
            <v>250000</v>
          </cell>
          <cell r="O921">
            <v>250000</v>
          </cell>
          <cell r="P921">
            <v>2500</v>
          </cell>
          <cell r="Q921">
            <v>10000</v>
          </cell>
          <cell r="R921">
            <v>0</v>
          </cell>
          <cell r="S921">
            <v>0</v>
          </cell>
          <cell r="T921">
            <v>2500</v>
          </cell>
          <cell r="U921">
            <v>10000</v>
          </cell>
          <cell r="V921" t="str">
            <v>SMP NEGERI 11</v>
          </cell>
          <cell r="W921" t="str">
            <v>XXX</v>
          </cell>
          <cell r="X921" t="str">
            <v>XXX</v>
          </cell>
          <cell r="Y921" t="str">
            <v>XXX</v>
          </cell>
          <cell r="Z921" t="str">
            <v>SMP-11</v>
          </cell>
          <cell r="AA921" t="str">
            <v>0043759661130133</v>
          </cell>
          <cell r="AC921">
            <v>11500</v>
          </cell>
          <cell r="AD921">
            <v>-9000</v>
          </cell>
        </row>
        <row r="922">
          <cell r="A922" t="str">
            <v>198107312022212008</v>
          </cell>
          <cell r="B922" t="str">
            <v>XXX</v>
          </cell>
          <cell r="C922" t="str">
            <v>XXX</v>
          </cell>
          <cell r="D922" t="str">
            <v>XXX</v>
          </cell>
          <cell r="E922" t="str">
            <v>XXX</v>
          </cell>
          <cell r="F922" t="str">
            <v>XXX</v>
          </cell>
          <cell r="G922" t="str">
            <v>XXX</v>
          </cell>
          <cell r="H922" t="str">
            <v>XXX</v>
          </cell>
          <cell r="I922">
            <v>0</v>
          </cell>
          <cell r="J922">
            <v>0</v>
          </cell>
          <cell r="K922" t="str">
            <v>XXX</v>
          </cell>
          <cell r="L922">
            <v>2966500</v>
          </cell>
          <cell r="N922">
            <v>2966500</v>
          </cell>
          <cell r="O922">
            <v>2966500</v>
          </cell>
          <cell r="P922">
            <v>29665</v>
          </cell>
          <cell r="Q922">
            <v>118660</v>
          </cell>
          <cell r="R922">
            <v>0</v>
          </cell>
          <cell r="S922">
            <v>0</v>
          </cell>
          <cell r="T922">
            <v>29665</v>
          </cell>
          <cell r="U922">
            <v>118660</v>
          </cell>
          <cell r="V922" t="str">
            <v>SMP NEGERI 11</v>
          </cell>
          <cell r="W922" t="str">
            <v>XXX</v>
          </cell>
          <cell r="X922" t="str">
            <v>XXX</v>
          </cell>
          <cell r="Y922" t="str">
            <v>XXX</v>
          </cell>
          <cell r="Z922" t="str">
            <v>SMP-11</v>
          </cell>
          <cell r="AA922" t="str">
            <v>4063759660300053</v>
          </cell>
          <cell r="AC922">
            <v>33665</v>
          </cell>
          <cell r="AD922">
            <v>-4000</v>
          </cell>
        </row>
        <row r="923">
          <cell r="A923" t="str">
            <v>198305312022212007</v>
          </cell>
          <cell r="B923" t="str">
            <v>XXX</v>
          </cell>
          <cell r="C923" t="str">
            <v>XXX</v>
          </cell>
          <cell r="D923" t="str">
            <v>XXX</v>
          </cell>
          <cell r="E923" t="str">
            <v>XXX</v>
          </cell>
          <cell r="F923" t="str">
            <v>XXX</v>
          </cell>
          <cell r="G923" t="str">
            <v>XXX</v>
          </cell>
          <cell r="H923" t="str">
            <v>XXX</v>
          </cell>
          <cell r="I923">
            <v>0</v>
          </cell>
          <cell r="J923">
            <v>0</v>
          </cell>
          <cell r="K923" t="str">
            <v>XXX</v>
          </cell>
          <cell r="M923">
            <v>250000</v>
          </cell>
          <cell r="N923">
            <v>250000</v>
          </cell>
          <cell r="O923">
            <v>250000</v>
          </cell>
          <cell r="P923">
            <v>2500</v>
          </cell>
          <cell r="Q923">
            <v>10000</v>
          </cell>
          <cell r="R923">
            <v>0</v>
          </cell>
          <cell r="S923">
            <v>0</v>
          </cell>
          <cell r="T923">
            <v>2500</v>
          </cell>
          <cell r="U923">
            <v>10000</v>
          </cell>
          <cell r="V923" t="str">
            <v>SMP NEGERI 11</v>
          </cell>
          <cell r="W923" t="str">
            <v>XXX</v>
          </cell>
          <cell r="X923" t="str">
            <v>XXX</v>
          </cell>
          <cell r="Y923" t="str">
            <v>XXX</v>
          </cell>
          <cell r="Z923" t="str">
            <v>SMP-11</v>
          </cell>
          <cell r="AA923" t="str">
            <v>9863761662300012</v>
          </cell>
          <cell r="AC923">
            <v>11500</v>
          </cell>
          <cell r="AD923">
            <v>-9000</v>
          </cell>
        </row>
        <row r="924">
          <cell r="A924" t="str">
            <v>199109282022212008</v>
          </cell>
          <cell r="B924" t="str">
            <v>XXX</v>
          </cell>
          <cell r="C924" t="str">
            <v>XXX</v>
          </cell>
          <cell r="D924" t="str">
            <v>XXX</v>
          </cell>
          <cell r="E924" t="str">
            <v>XXX</v>
          </cell>
          <cell r="F924" t="str">
            <v>XXX</v>
          </cell>
          <cell r="G924" t="str">
            <v>XXX</v>
          </cell>
          <cell r="H924" t="str">
            <v>XXX</v>
          </cell>
          <cell r="I924">
            <v>0</v>
          </cell>
          <cell r="J924">
            <v>0</v>
          </cell>
          <cell r="K924" t="str">
            <v>XXX</v>
          </cell>
          <cell r="L924">
            <v>2966500</v>
          </cell>
          <cell r="N924">
            <v>2966500</v>
          </cell>
          <cell r="O924">
            <v>2966500</v>
          </cell>
          <cell r="P924">
            <v>29665</v>
          </cell>
          <cell r="Q924">
            <v>118660</v>
          </cell>
          <cell r="R924">
            <v>0</v>
          </cell>
          <cell r="S924">
            <v>0</v>
          </cell>
          <cell r="T924">
            <v>29665</v>
          </cell>
          <cell r="U924">
            <v>118660</v>
          </cell>
          <cell r="V924" t="str">
            <v>SMP NEGERI 11</v>
          </cell>
          <cell r="W924" t="str">
            <v>XXX</v>
          </cell>
          <cell r="X924" t="str">
            <v>XXX</v>
          </cell>
          <cell r="Y924" t="str">
            <v>XXX</v>
          </cell>
          <cell r="Z924" t="str">
            <v>SMP-11</v>
          </cell>
          <cell r="AA924" t="str">
            <v>5260769670130073</v>
          </cell>
          <cell r="AC924">
            <v>33665</v>
          </cell>
          <cell r="AD924">
            <v>-4000</v>
          </cell>
        </row>
        <row r="925">
          <cell r="A925" t="str">
            <v>196812282022211002</v>
          </cell>
          <cell r="B925" t="str">
            <v>XXX</v>
          </cell>
          <cell r="C925" t="str">
            <v>XXX</v>
          </cell>
          <cell r="D925" t="str">
            <v>XXX</v>
          </cell>
          <cell r="E925" t="str">
            <v>XXX</v>
          </cell>
          <cell r="F925" t="str">
            <v>XXX</v>
          </cell>
          <cell r="G925" t="str">
            <v>XXX</v>
          </cell>
          <cell r="H925" t="str">
            <v>XXX</v>
          </cell>
          <cell r="I925">
            <v>0</v>
          </cell>
          <cell r="J925">
            <v>0</v>
          </cell>
          <cell r="K925" t="str">
            <v>XXX</v>
          </cell>
          <cell r="M925">
            <v>250000</v>
          </cell>
          <cell r="N925">
            <v>250000</v>
          </cell>
          <cell r="O925">
            <v>250000</v>
          </cell>
          <cell r="P925">
            <v>2500</v>
          </cell>
          <cell r="Q925">
            <v>10000</v>
          </cell>
          <cell r="R925">
            <v>0</v>
          </cell>
          <cell r="S925">
            <v>0</v>
          </cell>
          <cell r="T925">
            <v>2500</v>
          </cell>
          <cell r="U925">
            <v>10000</v>
          </cell>
          <cell r="V925" t="str">
            <v>SMP NEGERI 12</v>
          </cell>
          <cell r="W925" t="str">
            <v>XXX</v>
          </cell>
          <cell r="X925" t="str">
            <v>XXX</v>
          </cell>
          <cell r="Y925" t="str">
            <v>XXX</v>
          </cell>
          <cell r="Z925" t="str">
            <v>SMP-12</v>
          </cell>
          <cell r="AA925" t="str">
            <v>0560746651200013</v>
          </cell>
          <cell r="AC925">
            <v>11500</v>
          </cell>
          <cell r="AD925">
            <v>-9000</v>
          </cell>
        </row>
        <row r="926">
          <cell r="A926" t="str">
            <v>197310052022212004</v>
          </cell>
          <cell r="B926" t="str">
            <v>XXX</v>
          </cell>
          <cell r="C926" t="str">
            <v>XXX</v>
          </cell>
          <cell r="D926" t="str">
            <v>XXX</v>
          </cell>
          <cell r="E926" t="str">
            <v>XXX</v>
          </cell>
          <cell r="F926" t="str">
            <v>XXX</v>
          </cell>
          <cell r="G926" t="str">
            <v>XXX</v>
          </cell>
          <cell r="H926" t="str">
            <v>XXX</v>
          </cell>
          <cell r="I926">
            <v>0</v>
          </cell>
          <cell r="J926">
            <v>0</v>
          </cell>
          <cell r="K926" t="str">
            <v>XXX</v>
          </cell>
          <cell r="M926">
            <v>250000</v>
          </cell>
          <cell r="N926">
            <v>250000</v>
          </cell>
          <cell r="O926">
            <v>250000</v>
          </cell>
          <cell r="P926">
            <v>2500</v>
          </cell>
          <cell r="Q926">
            <v>10000</v>
          </cell>
          <cell r="R926">
            <v>0</v>
          </cell>
          <cell r="S926">
            <v>0</v>
          </cell>
          <cell r="T926">
            <v>2500</v>
          </cell>
          <cell r="U926">
            <v>10000</v>
          </cell>
          <cell r="V926" t="str">
            <v>SMP NEGERI 12</v>
          </cell>
          <cell r="W926" t="str">
            <v>XXX</v>
          </cell>
          <cell r="X926" t="str">
            <v>XXX</v>
          </cell>
          <cell r="Y926" t="str">
            <v>XXX</v>
          </cell>
          <cell r="Z926" t="str">
            <v>SMP-12</v>
          </cell>
          <cell r="AA926" t="str">
            <v>3842751650300002</v>
          </cell>
          <cell r="AC926">
            <v>11500</v>
          </cell>
          <cell r="AD926">
            <v>-9000</v>
          </cell>
        </row>
        <row r="927">
          <cell r="A927" t="str">
            <v>197611042022211002</v>
          </cell>
          <cell r="B927" t="str">
            <v>XXX</v>
          </cell>
          <cell r="C927" t="str">
            <v>XXX</v>
          </cell>
          <cell r="D927" t="str">
            <v>XXX</v>
          </cell>
          <cell r="E927" t="str">
            <v>XXX</v>
          </cell>
          <cell r="F927" t="str">
            <v>XXX</v>
          </cell>
          <cell r="G927" t="str">
            <v>XXX</v>
          </cell>
          <cell r="H927" t="str">
            <v>XXX</v>
          </cell>
          <cell r="I927">
            <v>0</v>
          </cell>
          <cell r="J927">
            <v>0</v>
          </cell>
          <cell r="K927" t="str">
            <v>XXX</v>
          </cell>
          <cell r="M927">
            <v>250000</v>
          </cell>
          <cell r="N927">
            <v>250000</v>
          </cell>
          <cell r="O927">
            <v>250000</v>
          </cell>
          <cell r="P927">
            <v>2500</v>
          </cell>
          <cell r="Q927">
            <v>10000</v>
          </cell>
          <cell r="R927">
            <v>0</v>
          </cell>
          <cell r="S927">
            <v>0</v>
          </cell>
          <cell r="T927">
            <v>2500</v>
          </cell>
          <cell r="U927">
            <v>10000</v>
          </cell>
          <cell r="V927" t="str">
            <v>SMP NEGERI 12</v>
          </cell>
          <cell r="W927" t="str">
            <v>XXX</v>
          </cell>
          <cell r="X927" t="str">
            <v>XXX</v>
          </cell>
          <cell r="Y927" t="str">
            <v>XXX</v>
          </cell>
          <cell r="Z927" t="str">
            <v>SMP-12</v>
          </cell>
          <cell r="AA927" t="str">
            <v>7436754655130083</v>
          </cell>
          <cell r="AC927">
            <v>11500</v>
          </cell>
          <cell r="AD927">
            <v>-9000</v>
          </cell>
        </row>
        <row r="928">
          <cell r="A928" t="str">
            <v>197901092022212004</v>
          </cell>
          <cell r="B928" t="str">
            <v>XXX</v>
          </cell>
          <cell r="C928" t="str">
            <v>XXX</v>
          </cell>
          <cell r="D928" t="str">
            <v>XXX</v>
          </cell>
          <cell r="E928" t="str">
            <v>XXX</v>
          </cell>
          <cell r="F928" t="str">
            <v>XXX</v>
          </cell>
          <cell r="G928" t="str">
            <v>XXX</v>
          </cell>
          <cell r="H928" t="str">
            <v>XXX</v>
          </cell>
          <cell r="I928">
            <v>0</v>
          </cell>
          <cell r="J928">
            <v>0</v>
          </cell>
          <cell r="K928" t="str">
            <v>XXX</v>
          </cell>
          <cell r="L928">
            <v>2966500</v>
          </cell>
          <cell r="N928">
            <v>2966500</v>
          </cell>
          <cell r="O928">
            <v>2966500</v>
          </cell>
          <cell r="P928">
            <v>29665</v>
          </cell>
          <cell r="Q928">
            <v>118660</v>
          </cell>
          <cell r="R928">
            <v>0</v>
          </cell>
          <cell r="S928">
            <v>0</v>
          </cell>
          <cell r="T928">
            <v>29665</v>
          </cell>
          <cell r="U928">
            <v>118660</v>
          </cell>
          <cell r="V928" t="str">
            <v>SMP NEGERI 12</v>
          </cell>
          <cell r="W928" t="str">
            <v>XXX</v>
          </cell>
          <cell r="X928" t="str">
            <v>XXX</v>
          </cell>
          <cell r="Y928" t="str">
            <v>XXX</v>
          </cell>
          <cell r="Z928" t="str">
            <v>SMP-12</v>
          </cell>
          <cell r="AA928" t="str">
            <v>0441757658300062</v>
          </cell>
          <cell r="AC928">
            <v>33665</v>
          </cell>
          <cell r="AD928">
            <v>-4000</v>
          </cell>
        </row>
        <row r="929">
          <cell r="A929" t="str">
            <v>198803032022211004</v>
          </cell>
          <cell r="B929" t="str">
            <v>XXX</v>
          </cell>
          <cell r="C929" t="str">
            <v>XXX</v>
          </cell>
          <cell r="D929" t="str">
            <v>XXX</v>
          </cell>
          <cell r="E929" t="str">
            <v>XXX</v>
          </cell>
          <cell r="F929" t="str">
            <v>XXX</v>
          </cell>
          <cell r="G929" t="str">
            <v>XXX</v>
          </cell>
          <cell r="H929" t="str">
            <v>XXX</v>
          </cell>
          <cell r="I929">
            <v>0</v>
          </cell>
          <cell r="J929">
            <v>0</v>
          </cell>
          <cell r="K929" t="str">
            <v>XXX</v>
          </cell>
          <cell r="M929">
            <v>250000</v>
          </cell>
          <cell r="N929">
            <v>250000</v>
          </cell>
          <cell r="O929">
            <v>250000</v>
          </cell>
          <cell r="P929">
            <v>2500</v>
          </cell>
          <cell r="Q929">
            <v>10000</v>
          </cell>
          <cell r="R929">
            <v>0</v>
          </cell>
          <cell r="S929">
            <v>0</v>
          </cell>
          <cell r="T929">
            <v>2500</v>
          </cell>
          <cell r="U929">
            <v>10000</v>
          </cell>
          <cell r="V929" t="str">
            <v>SMP NEGERI 12</v>
          </cell>
          <cell r="W929" t="str">
            <v>XXX</v>
          </cell>
          <cell r="X929" t="str">
            <v>XXX</v>
          </cell>
          <cell r="Y929" t="str">
            <v>XXX</v>
          </cell>
          <cell r="Z929" t="str">
            <v>SMP-12</v>
          </cell>
          <cell r="AA929" t="str">
            <v>8635766667131082</v>
          </cell>
          <cell r="AC929">
            <v>11500</v>
          </cell>
          <cell r="AD929">
            <v>-9000</v>
          </cell>
        </row>
        <row r="930">
          <cell r="A930" t="str">
            <v>199203282022212011</v>
          </cell>
          <cell r="B930" t="str">
            <v>XXX</v>
          </cell>
          <cell r="C930" t="str">
            <v>XXX</v>
          </cell>
          <cell r="D930" t="str">
            <v>XXX</v>
          </cell>
          <cell r="E930" t="str">
            <v>XXX</v>
          </cell>
          <cell r="F930" t="str">
            <v>XXX</v>
          </cell>
          <cell r="G930" t="str">
            <v>XXX</v>
          </cell>
          <cell r="H930" t="str">
            <v>XXX</v>
          </cell>
          <cell r="I930">
            <v>0</v>
          </cell>
          <cell r="J930">
            <v>0</v>
          </cell>
          <cell r="K930" t="str">
            <v>XXX</v>
          </cell>
          <cell r="M930">
            <v>250000</v>
          </cell>
          <cell r="N930">
            <v>250000</v>
          </cell>
          <cell r="O930">
            <v>250000</v>
          </cell>
          <cell r="P930">
            <v>2500</v>
          </cell>
          <cell r="Q930">
            <v>10000</v>
          </cell>
          <cell r="R930">
            <v>0</v>
          </cell>
          <cell r="S930">
            <v>0</v>
          </cell>
          <cell r="T930">
            <v>2500</v>
          </cell>
          <cell r="U930">
            <v>10000</v>
          </cell>
          <cell r="V930" t="str">
            <v>SMP NEGERI 12</v>
          </cell>
          <cell r="W930" t="str">
            <v>XXX</v>
          </cell>
          <cell r="X930" t="str">
            <v>XXX</v>
          </cell>
          <cell r="Y930" t="str">
            <v>XXX</v>
          </cell>
          <cell r="Z930" t="str">
            <v>SMP-12</v>
          </cell>
          <cell r="AA930" t="str">
            <v>6660771672130032</v>
          </cell>
          <cell r="AC930">
            <v>11500</v>
          </cell>
          <cell r="AD930">
            <v>-9000</v>
          </cell>
        </row>
        <row r="931">
          <cell r="A931" t="str">
            <v>199411012022212007</v>
          </cell>
          <cell r="B931" t="str">
            <v>XXX</v>
          </cell>
          <cell r="C931" t="str">
            <v>XXX</v>
          </cell>
          <cell r="D931" t="str">
            <v>XXX</v>
          </cell>
          <cell r="E931" t="str">
            <v>XXX</v>
          </cell>
          <cell r="F931" t="str">
            <v>XXX</v>
          </cell>
          <cell r="G931" t="str">
            <v>XXX</v>
          </cell>
          <cell r="H931" t="str">
            <v>XXX</v>
          </cell>
          <cell r="I931">
            <v>0</v>
          </cell>
          <cell r="J931">
            <v>0</v>
          </cell>
          <cell r="K931" t="str">
            <v>XXX</v>
          </cell>
          <cell r="L931">
            <v>2966500</v>
          </cell>
          <cell r="N931">
            <v>2966500</v>
          </cell>
          <cell r="O931">
            <v>2966500</v>
          </cell>
          <cell r="P931">
            <v>29665</v>
          </cell>
          <cell r="Q931">
            <v>118660</v>
          </cell>
          <cell r="R931">
            <v>0</v>
          </cell>
          <cell r="S931">
            <v>0</v>
          </cell>
          <cell r="T931">
            <v>29665</v>
          </cell>
          <cell r="U931">
            <v>118660</v>
          </cell>
          <cell r="V931" t="str">
            <v>SMP NEGERI 12</v>
          </cell>
          <cell r="W931" t="str">
            <v>XXX</v>
          </cell>
          <cell r="X931" t="str">
            <v>XXX</v>
          </cell>
          <cell r="Y931" t="str">
            <v>XXX</v>
          </cell>
          <cell r="Z931" t="str">
            <v>SMP-12</v>
          </cell>
          <cell r="AA931" t="str">
            <v>5433772673230153</v>
          </cell>
          <cell r="AC931">
            <v>33665</v>
          </cell>
          <cell r="AD931">
            <v>-4000</v>
          </cell>
        </row>
        <row r="932">
          <cell r="A932" t="str">
            <v>199509062022212008</v>
          </cell>
          <cell r="B932" t="str">
            <v>XXX</v>
          </cell>
          <cell r="C932" t="str">
            <v>XXX</v>
          </cell>
          <cell r="D932" t="str">
            <v>XXX</v>
          </cell>
          <cell r="E932" t="str">
            <v>XXX</v>
          </cell>
          <cell r="F932" t="str">
            <v>XXX</v>
          </cell>
          <cell r="G932" t="str">
            <v>XXX</v>
          </cell>
          <cell r="H932" t="str">
            <v>XXX</v>
          </cell>
          <cell r="I932">
            <v>0</v>
          </cell>
          <cell r="J932">
            <v>0</v>
          </cell>
          <cell r="K932" t="str">
            <v>XXX</v>
          </cell>
          <cell r="M932">
            <v>250000</v>
          </cell>
          <cell r="N932">
            <v>250000</v>
          </cell>
          <cell r="O932">
            <v>250000</v>
          </cell>
          <cell r="P932">
            <v>2500</v>
          </cell>
          <cell r="Q932">
            <v>10000</v>
          </cell>
          <cell r="R932">
            <v>0</v>
          </cell>
          <cell r="S932">
            <v>0</v>
          </cell>
          <cell r="T932">
            <v>2500</v>
          </cell>
          <cell r="U932">
            <v>10000</v>
          </cell>
          <cell r="V932" t="str">
            <v>SMP NEGERI 12</v>
          </cell>
          <cell r="W932" t="str">
            <v>XXX</v>
          </cell>
          <cell r="X932" t="str">
            <v>XXX</v>
          </cell>
          <cell r="Y932" t="str">
            <v>XXX</v>
          </cell>
          <cell r="Z932" t="str">
            <v>SMP-12</v>
          </cell>
          <cell r="AA932" t="str">
            <v>5238773674230133</v>
          </cell>
          <cell r="AC932">
            <v>11500</v>
          </cell>
          <cell r="AD932">
            <v>-9000</v>
          </cell>
        </row>
        <row r="933">
          <cell r="A933" t="str">
            <v>199706192022211002</v>
          </cell>
          <cell r="B933" t="str">
            <v>XXX</v>
          </cell>
          <cell r="C933" t="str">
            <v>XXX</v>
          </cell>
          <cell r="D933" t="str">
            <v>XXX</v>
          </cell>
          <cell r="E933" t="str">
            <v>XXX</v>
          </cell>
          <cell r="F933" t="str">
            <v>XXX</v>
          </cell>
          <cell r="G933" t="str">
            <v>XXX</v>
          </cell>
          <cell r="H933" t="str">
            <v>XXX</v>
          </cell>
          <cell r="I933">
            <v>0</v>
          </cell>
          <cell r="J933">
            <v>0</v>
          </cell>
          <cell r="K933" t="str">
            <v>XXX</v>
          </cell>
          <cell r="M933">
            <v>250000</v>
          </cell>
          <cell r="N933">
            <v>250000</v>
          </cell>
          <cell r="O933">
            <v>250000</v>
          </cell>
          <cell r="P933">
            <v>2500</v>
          </cell>
          <cell r="Q933">
            <v>10000</v>
          </cell>
          <cell r="R933">
            <v>0</v>
          </cell>
          <cell r="S933">
            <v>0</v>
          </cell>
          <cell r="T933">
            <v>2500</v>
          </cell>
          <cell r="U933">
            <v>10000</v>
          </cell>
          <cell r="V933" t="str">
            <v>SMP NEGERI 12</v>
          </cell>
          <cell r="W933" t="str">
            <v>XXX</v>
          </cell>
          <cell r="X933" t="str">
            <v>XXX</v>
          </cell>
          <cell r="Y933" t="str">
            <v>XXX</v>
          </cell>
          <cell r="Z933" t="str">
            <v>SMP-12</v>
          </cell>
          <cell r="AA933" t="str">
            <v>8951775676130002</v>
          </cell>
          <cell r="AC933">
            <v>11500</v>
          </cell>
          <cell r="AD933">
            <v>-9000</v>
          </cell>
        </row>
        <row r="934">
          <cell r="A934" t="str">
            <v>197305022022212002</v>
          </cell>
          <cell r="B934" t="str">
            <v>XXX</v>
          </cell>
          <cell r="C934" t="str">
            <v>XXX</v>
          </cell>
          <cell r="D934" t="str">
            <v>XXX</v>
          </cell>
          <cell r="E934" t="str">
            <v>XXX</v>
          </cell>
          <cell r="F934" t="str">
            <v>XXX</v>
          </cell>
          <cell r="G934" t="str">
            <v>XXX</v>
          </cell>
          <cell r="H934" t="str">
            <v>XXX</v>
          </cell>
          <cell r="I934">
            <v>0</v>
          </cell>
          <cell r="J934">
            <v>0</v>
          </cell>
          <cell r="K934" t="str">
            <v>XXX</v>
          </cell>
          <cell r="M934">
            <v>250000</v>
          </cell>
          <cell r="N934">
            <v>250000</v>
          </cell>
          <cell r="O934">
            <v>250000</v>
          </cell>
          <cell r="P934">
            <v>2500</v>
          </cell>
          <cell r="Q934">
            <v>10000</v>
          </cell>
          <cell r="R934">
            <v>0</v>
          </cell>
          <cell r="S934">
            <v>0</v>
          </cell>
          <cell r="T934">
            <v>2500</v>
          </cell>
          <cell r="U934">
            <v>10000</v>
          </cell>
          <cell r="V934" t="str">
            <v>SMP NEGERI 13</v>
          </cell>
          <cell r="W934" t="str">
            <v>XXX</v>
          </cell>
          <cell r="X934" t="str">
            <v>XXX</v>
          </cell>
          <cell r="Y934" t="str">
            <v>XXX</v>
          </cell>
          <cell r="Z934" t="str">
            <v>SMP-13</v>
          </cell>
          <cell r="AA934" t="str">
            <v>8834751653300002</v>
          </cell>
          <cell r="AC934">
            <v>11500</v>
          </cell>
          <cell r="AD934">
            <v>-9000</v>
          </cell>
        </row>
        <row r="935">
          <cell r="A935" t="str">
            <v>198405102022211008</v>
          </cell>
          <cell r="B935" t="str">
            <v>XXX</v>
          </cell>
          <cell r="C935" t="str">
            <v>XXX</v>
          </cell>
          <cell r="D935" t="str">
            <v>XXX</v>
          </cell>
          <cell r="E935" t="str">
            <v>XXX</v>
          </cell>
          <cell r="F935" t="str">
            <v>XXX</v>
          </cell>
          <cell r="G935" t="str">
            <v>XXX</v>
          </cell>
          <cell r="H935" t="str">
            <v>XXX</v>
          </cell>
          <cell r="I935">
            <v>0</v>
          </cell>
          <cell r="J935">
            <v>0</v>
          </cell>
          <cell r="K935" t="str">
            <v>XXX</v>
          </cell>
          <cell r="M935">
            <v>250000</v>
          </cell>
          <cell r="N935">
            <v>250000</v>
          </cell>
          <cell r="O935">
            <v>250000</v>
          </cell>
          <cell r="P935">
            <v>2500</v>
          </cell>
          <cell r="Q935">
            <v>10000</v>
          </cell>
          <cell r="R935">
            <v>0</v>
          </cell>
          <cell r="S935">
            <v>0</v>
          </cell>
          <cell r="T935">
            <v>2500</v>
          </cell>
          <cell r="U935">
            <v>10000</v>
          </cell>
          <cell r="V935" t="str">
            <v>SMP NEGERI 13</v>
          </cell>
          <cell r="W935" t="str">
            <v>XXX</v>
          </cell>
          <cell r="X935" t="str">
            <v>XXX</v>
          </cell>
          <cell r="Y935" t="str">
            <v>XXX</v>
          </cell>
          <cell r="Z935" t="str">
            <v>SMP-13</v>
          </cell>
          <cell r="AA935" t="str">
            <v>8842762664120002</v>
          </cell>
          <cell r="AC935">
            <v>11500</v>
          </cell>
          <cell r="AD935">
            <v>-9000</v>
          </cell>
        </row>
        <row r="936">
          <cell r="A936" t="str">
            <v>199208192022212006</v>
          </cell>
          <cell r="B936" t="str">
            <v>XXX</v>
          </cell>
          <cell r="C936" t="str">
            <v>XXX</v>
          </cell>
          <cell r="D936" t="str">
            <v>XXX</v>
          </cell>
          <cell r="E936" t="str">
            <v>XXX</v>
          </cell>
          <cell r="F936" t="str">
            <v>XXX</v>
          </cell>
          <cell r="G936" t="str">
            <v>XXX</v>
          </cell>
          <cell r="H936" t="str">
            <v>XXX</v>
          </cell>
          <cell r="I936">
            <v>0</v>
          </cell>
          <cell r="J936">
            <v>0</v>
          </cell>
          <cell r="K936" t="str">
            <v>XXX</v>
          </cell>
          <cell r="M936">
            <v>250000</v>
          </cell>
          <cell r="N936">
            <v>250000</v>
          </cell>
          <cell r="O936">
            <v>250000</v>
          </cell>
          <cell r="P936">
            <v>2500</v>
          </cell>
          <cell r="Q936">
            <v>10000</v>
          </cell>
          <cell r="R936">
            <v>0</v>
          </cell>
          <cell r="S936">
            <v>0</v>
          </cell>
          <cell r="T936">
            <v>2500</v>
          </cell>
          <cell r="U936">
            <v>10000</v>
          </cell>
          <cell r="V936" t="str">
            <v>SMP NEGERI 13</v>
          </cell>
          <cell r="W936" t="str">
            <v>XXX</v>
          </cell>
          <cell r="X936" t="str">
            <v>XXX</v>
          </cell>
          <cell r="Y936" t="str">
            <v>XXX</v>
          </cell>
          <cell r="Z936" t="str">
            <v>SMP-13</v>
          </cell>
          <cell r="AA936" t="str">
            <v>0151770671130053</v>
          </cell>
          <cell r="AC936">
            <v>11500</v>
          </cell>
          <cell r="AD936">
            <v>-9000</v>
          </cell>
        </row>
        <row r="937">
          <cell r="A937" t="str">
            <v>199405042022211005</v>
          </cell>
          <cell r="B937" t="str">
            <v>XXX</v>
          </cell>
          <cell r="C937" t="str">
            <v>XXX</v>
          </cell>
          <cell r="D937" t="str">
            <v>XXX</v>
          </cell>
          <cell r="E937" t="str">
            <v>XXX</v>
          </cell>
          <cell r="F937" t="str">
            <v>XXX</v>
          </cell>
          <cell r="G937" t="str">
            <v>XXX</v>
          </cell>
          <cell r="H937" t="str">
            <v>XXX</v>
          </cell>
          <cell r="I937">
            <v>0</v>
          </cell>
          <cell r="J937">
            <v>0</v>
          </cell>
          <cell r="K937" t="str">
            <v>XXX</v>
          </cell>
          <cell r="M937">
            <v>250000</v>
          </cell>
          <cell r="N937">
            <v>250000</v>
          </cell>
          <cell r="O937">
            <v>250000</v>
          </cell>
          <cell r="P937">
            <v>2500</v>
          </cell>
          <cell r="Q937">
            <v>10000</v>
          </cell>
          <cell r="R937">
            <v>0</v>
          </cell>
          <cell r="S937">
            <v>0</v>
          </cell>
          <cell r="T937">
            <v>2500</v>
          </cell>
          <cell r="U937">
            <v>10000</v>
          </cell>
          <cell r="V937" t="str">
            <v>SMP NEGERI 13</v>
          </cell>
          <cell r="W937" t="str">
            <v>XXX</v>
          </cell>
          <cell r="X937" t="str">
            <v>XXX</v>
          </cell>
          <cell r="Y937" t="str">
            <v>XXX</v>
          </cell>
          <cell r="Z937" t="str">
            <v>SMP-13</v>
          </cell>
          <cell r="AA937" t="str">
            <v>4836772673130172</v>
          </cell>
          <cell r="AC937">
            <v>11500</v>
          </cell>
          <cell r="AD937">
            <v>-9000</v>
          </cell>
        </row>
        <row r="938">
          <cell r="A938" t="str">
            <v>199501042022212009</v>
          </cell>
          <cell r="B938" t="str">
            <v>XXX</v>
          </cell>
          <cell r="C938" t="str">
            <v>XXX</v>
          </cell>
          <cell r="D938" t="str">
            <v>XXX</v>
          </cell>
          <cell r="E938" t="str">
            <v>XXX</v>
          </cell>
          <cell r="F938" t="str">
            <v>XXX</v>
          </cell>
          <cell r="G938" t="str">
            <v>XXX</v>
          </cell>
          <cell r="H938" t="str">
            <v>XXX</v>
          </cell>
          <cell r="I938">
            <v>0</v>
          </cell>
          <cell r="J938">
            <v>0</v>
          </cell>
          <cell r="K938" t="str">
            <v>XXX</v>
          </cell>
          <cell r="M938">
            <v>250000</v>
          </cell>
          <cell r="N938">
            <v>250000</v>
          </cell>
          <cell r="O938">
            <v>250000</v>
          </cell>
          <cell r="P938">
            <v>2500</v>
          </cell>
          <cell r="Q938">
            <v>10000</v>
          </cell>
          <cell r="R938">
            <v>0</v>
          </cell>
          <cell r="S938">
            <v>0</v>
          </cell>
          <cell r="T938">
            <v>2500</v>
          </cell>
          <cell r="U938">
            <v>10000</v>
          </cell>
          <cell r="V938" t="str">
            <v>SMP NEGERI 13</v>
          </cell>
          <cell r="W938" t="str">
            <v>XXX</v>
          </cell>
          <cell r="X938" t="str">
            <v>XXX</v>
          </cell>
          <cell r="Y938" t="str">
            <v>XXX</v>
          </cell>
          <cell r="Z938" t="str">
            <v>SMP-13</v>
          </cell>
          <cell r="AA938" t="str">
            <v>4436773674230142</v>
          </cell>
          <cell r="AC938">
            <v>11500</v>
          </cell>
          <cell r="AD938">
            <v>-9000</v>
          </cell>
        </row>
        <row r="939">
          <cell r="A939" t="str">
            <v>199509092022211002</v>
          </cell>
          <cell r="B939" t="str">
            <v>XXX</v>
          </cell>
          <cell r="C939" t="str">
            <v>XXX</v>
          </cell>
          <cell r="D939" t="str">
            <v>XXX</v>
          </cell>
          <cell r="E939" t="str">
            <v>XXX</v>
          </cell>
          <cell r="F939" t="str">
            <v>XXX</v>
          </cell>
          <cell r="G939" t="str">
            <v>XXX</v>
          </cell>
          <cell r="H939" t="str">
            <v>XXX</v>
          </cell>
          <cell r="I939">
            <v>0</v>
          </cell>
          <cell r="J939">
            <v>0</v>
          </cell>
          <cell r="K939" t="str">
            <v>XXX</v>
          </cell>
          <cell r="M939">
            <v>250000</v>
          </cell>
          <cell r="N939">
            <v>250000</v>
          </cell>
          <cell r="O939">
            <v>250000</v>
          </cell>
          <cell r="P939">
            <v>2500</v>
          </cell>
          <cell r="Q939">
            <v>10000</v>
          </cell>
          <cell r="R939">
            <v>0</v>
          </cell>
          <cell r="S939">
            <v>0</v>
          </cell>
          <cell r="T939">
            <v>2500</v>
          </cell>
          <cell r="U939">
            <v>10000</v>
          </cell>
          <cell r="V939" t="str">
            <v>SMP NEGERI 13</v>
          </cell>
          <cell r="W939" t="str">
            <v>XXX</v>
          </cell>
          <cell r="X939" t="str">
            <v>XXX</v>
          </cell>
          <cell r="Y939" t="str">
            <v>XXX</v>
          </cell>
          <cell r="Z939" t="str">
            <v>SMP-13</v>
          </cell>
          <cell r="AA939" t="str">
            <v>3241773674130153</v>
          </cell>
          <cell r="AC939">
            <v>11500</v>
          </cell>
          <cell r="AD939">
            <v>-9000</v>
          </cell>
        </row>
        <row r="940">
          <cell r="A940" t="str">
            <v>199509272022212004</v>
          </cell>
          <cell r="B940" t="str">
            <v>XXX</v>
          </cell>
          <cell r="C940" t="str">
            <v>XXX</v>
          </cell>
          <cell r="D940" t="str">
            <v>XXX</v>
          </cell>
          <cell r="E940" t="str">
            <v>XXX</v>
          </cell>
          <cell r="F940" t="str">
            <v>XXX</v>
          </cell>
          <cell r="G940" t="str">
            <v>XXX</v>
          </cell>
          <cell r="H940" t="str">
            <v>XXX</v>
          </cell>
          <cell r="I940">
            <v>0</v>
          </cell>
          <cell r="J940">
            <v>0</v>
          </cell>
          <cell r="K940" t="str">
            <v>XXX</v>
          </cell>
          <cell r="M940">
            <v>250000</v>
          </cell>
          <cell r="N940">
            <v>250000</v>
          </cell>
          <cell r="O940">
            <v>250000</v>
          </cell>
          <cell r="P940">
            <v>2500</v>
          </cell>
          <cell r="Q940">
            <v>10000</v>
          </cell>
          <cell r="R940">
            <v>0</v>
          </cell>
          <cell r="S940">
            <v>0</v>
          </cell>
          <cell r="T940">
            <v>2500</v>
          </cell>
          <cell r="U940">
            <v>10000</v>
          </cell>
          <cell r="V940" t="str">
            <v>SMP NEGERI 13</v>
          </cell>
          <cell r="W940" t="str">
            <v>XXX</v>
          </cell>
          <cell r="X940" t="str">
            <v>XXX</v>
          </cell>
          <cell r="Y940" t="str">
            <v>XXX</v>
          </cell>
          <cell r="Z940" t="str">
            <v>SMP-13</v>
          </cell>
          <cell r="AA940" t="str">
            <v>6259773674230113</v>
          </cell>
          <cell r="AC940">
            <v>11500</v>
          </cell>
          <cell r="AD940">
            <v>-9000</v>
          </cell>
        </row>
        <row r="941">
          <cell r="A941" t="str">
            <v>197302262022211001</v>
          </cell>
          <cell r="B941" t="str">
            <v>XXX</v>
          </cell>
          <cell r="C941" t="str">
            <v>XXX</v>
          </cell>
          <cell r="D941" t="str">
            <v>XXX</v>
          </cell>
          <cell r="E941" t="str">
            <v>XXX</v>
          </cell>
          <cell r="F941" t="str">
            <v>XXX</v>
          </cell>
          <cell r="G941" t="str">
            <v>XXX</v>
          </cell>
          <cell r="H941" t="str">
            <v>XXX</v>
          </cell>
          <cell r="I941">
            <v>0</v>
          </cell>
          <cell r="J941">
            <v>0</v>
          </cell>
          <cell r="K941" t="str">
            <v>XXX</v>
          </cell>
          <cell r="L941">
            <v>2966500</v>
          </cell>
          <cell r="N941">
            <v>2966500</v>
          </cell>
          <cell r="O941">
            <v>2966500</v>
          </cell>
          <cell r="P941">
            <v>29665</v>
          </cell>
          <cell r="Q941">
            <v>118660</v>
          </cell>
          <cell r="R941">
            <v>0</v>
          </cell>
          <cell r="S941">
            <v>0</v>
          </cell>
          <cell r="T941">
            <v>29665</v>
          </cell>
          <cell r="U941">
            <v>118660</v>
          </cell>
          <cell r="V941" t="str">
            <v>SMP NEGERI 14</v>
          </cell>
          <cell r="W941" t="str">
            <v>XXX</v>
          </cell>
          <cell r="X941" t="str">
            <v>XXX</v>
          </cell>
          <cell r="Y941" t="str">
            <v>XXX</v>
          </cell>
          <cell r="Z941" t="str">
            <v>SMP-14</v>
          </cell>
          <cell r="AA941" t="str">
            <v>3558751653200002</v>
          </cell>
          <cell r="AC941">
            <v>33665</v>
          </cell>
          <cell r="AD941">
            <v>-4000</v>
          </cell>
        </row>
        <row r="942">
          <cell r="A942" t="str">
            <v>198507212022212019</v>
          </cell>
          <cell r="B942" t="str">
            <v>XXX</v>
          </cell>
          <cell r="C942" t="str">
            <v>XXX</v>
          </cell>
          <cell r="D942" t="str">
            <v>XXX</v>
          </cell>
          <cell r="E942" t="str">
            <v>XXX</v>
          </cell>
          <cell r="F942" t="str">
            <v>XXX</v>
          </cell>
          <cell r="G942" t="str">
            <v>XXX</v>
          </cell>
          <cell r="H942" t="str">
            <v>XXX</v>
          </cell>
          <cell r="I942">
            <v>0</v>
          </cell>
          <cell r="J942">
            <v>0</v>
          </cell>
          <cell r="K942" t="str">
            <v>XXX</v>
          </cell>
          <cell r="M942">
            <v>250000</v>
          </cell>
          <cell r="N942">
            <v>250000</v>
          </cell>
          <cell r="O942">
            <v>250000</v>
          </cell>
          <cell r="P942">
            <v>2500</v>
          </cell>
          <cell r="Q942">
            <v>10000</v>
          </cell>
          <cell r="R942">
            <v>0</v>
          </cell>
          <cell r="S942">
            <v>0</v>
          </cell>
          <cell r="T942">
            <v>2500</v>
          </cell>
          <cell r="U942">
            <v>10000</v>
          </cell>
          <cell r="V942" t="str">
            <v>SMP NEGERI 14</v>
          </cell>
          <cell r="W942" t="str">
            <v>XXX</v>
          </cell>
          <cell r="X942" t="str">
            <v>XXX</v>
          </cell>
          <cell r="Y942" t="str">
            <v>XXX</v>
          </cell>
          <cell r="Z942" t="str">
            <v>SMP-14</v>
          </cell>
          <cell r="AA942" t="str">
            <v>4053763664130163</v>
          </cell>
          <cell r="AC942">
            <v>11500</v>
          </cell>
          <cell r="AD942">
            <v>-9000</v>
          </cell>
        </row>
        <row r="943">
          <cell r="A943" t="str">
            <v>199404272022212008</v>
          </cell>
          <cell r="B943" t="str">
            <v>XXX</v>
          </cell>
          <cell r="C943" t="str">
            <v>XXX</v>
          </cell>
          <cell r="D943" t="str">
            <v>XXX</v>
          </cell>
          <cell r="E943" t="str">
            <v>XXX</v>
          </cell>
          <cell r="F943" t="str">
            <v>XXX</v>
          </cell>
          <cell r="G943" t="str">
            <v>XXX</v>
          </cell>
          <cell r="H943" t="str">
            <v>XXX</v>
          </cell>
          <cell r="I943">
            <v>0</v>
          </cell>
          <cell r="J943">
            <v>0</v>
          </cell>
          <cell r="K943" t="str">
            <v>XXX</v>
          </cell>
          <cell r="M943">
            <v>250000</v>
          </cell>
          <cell r="N943">
            <v>250000</v>
          </cell>
          <cell r="O943">
            <v>250000</v>
          </cell>
          <cell r="P943">
            <v>2500</v>
          </cell>
          <cell r="Q943">
            <v>10000</v>
          </cell>
          <cell r="R943">
            <v>0</v>
          </cell>
          <cell r="S943">
            <v>0</v>
          </cell>
          <cell r="T943">
            <v>2500</v>
          </cell>
          <cell r="U943">
            <v>10000</v>
          </cell>
          <cell r="V943" t="str">
            <v>SMP NEGERI 14</v>
          </cell>
          <cell r="W943" t="str">
            <v>XXX</v>
          </cell>
          <cell r="X943" t="str">
            <v>XXX</v>
          </cell>
          <cell r="Y943" t="str">
            <v>XXX</v>
          </cell>
          <cell r="Z943" t="str">
            <v>SMP-14</v>
          </cell>
          <cell r="AA943" t="str">
            <v>1759772673130032</v>
          </cell>
          <cell r="AC943">
            <v>11500</v>
          </cell>
          <cell r="AD943">
            <v>-9000</v>
          </cell>
        </row>
        <row r="944">
          <cell r="A944" t="str">
            <v>199506012022211002</v>
          </cell>
          <cell r="B944" t="str">
            <v>XXX</v>
          </cell>
          <cell r="C944" t="str">
            <v>XXX</v>
          </cell>
          <cell r="D944" t="str">
            <v>XXX</v>
          </cell>
          <cell r="E944" t="str">
            <v>XXX</v>
          </cell>
          <cell r="F944" t="str">
            <v>XXX</v>
          </cell>
          <cell r="G944" t="str">
            <v>XXX</v>
          </cell>
          <cell r="H944" t="str">
            <v>XXX</v>
          </cell>
          <cell r="I944">
            <v>0</v>
          </cell>
          <cell r="J944">
            <v>0</v>
          </cell>
          <cell r="K944" t="str">
            <v>XXX</v>
          </cell>
          <cell r="M944">
            <v>250000</v>
          </cell>
          <cell r="N944">
            <v>250000</v>
          </cell>
          <cell r="O944">
            <v>250000</v>
          </cell>
          <cell r="P944">
            <v>2500</v>
          </cell>
          <cell r="Q944">
            <v>10000</v>
          </cell>
          <cell r="R944">
            <v>0</v>
          </cell>
          <cell r="S944">
            <v>0</v>
          </cell>
          <cell r="T944">
            <v>2500</v>
          </cell>
          <cell r="U944">
            <v>10000</v>
          </cell>
          <cell r="V944" t="str">
            <v>SMP NEGERI 14</v>
          </cell>
          <cell r="W944" t="str">
            <v>XXX</v>
          </cell>
          <cell r="X944" t="str">
            <v>XXX</v>
          </cell>
          <cell r="Y944" t="str">
            <v>XXX</v>
          </cell>
          <cell r="Z944" t="str">
            <v>SMP-14</v>
          </cell>
          <cell r="AA944" t="str">
            <v>4933773674130132</v>
          </cell>
          <cell r="AC944">
            <v>11500</v>
          </cell>
          <cell r="AD944">
            <v>-9000</v>
          </cell>
        </row>
        <row r="945">
          <cell r="A945" t="str">
            <v>197608302022212004</v>
          </cell>
          <cell r="B945" t="str">
            <v>XXX</v>
          </cell>
          <cell r="C945" t="str">
            <v>XXX</v>
          </cell>
          <cell r="D945" t="str">
            <v>XXX</v>
          </cell>
          <cell r="E945" t="str">
            <v>XXX</v>
          </cell>
          <cell r="F945" t="str">
            <v>XXX</v>
          </cell>
          <cell r="G945" t="str">
            <v>XXX</v>
          </cell>
          <cell r="H945" t="str">
            <v>XXX</v>
          </cell>
          <cell r="I945">
            <v>0</v>
          </cell>
          <cell r="J945">
            <v>0</v>
          </cell>
          <cell r="K945" t="str">
            <v>XXX</v>
          </cell>
          <cell r="L945">
            <v>2966500</v>
          </cell>
          <cell r="N945">
            <v>2966500</v>
          </cell>
          <cell r="O945">
            <v>2966500</v>
          </cell>
          <cell r="P945">
            <v>29665</v>
          </cell>
          <cell r="Q945">
            <v>118660</v>
          </cell>
          <cell r="R945">
            <v>0</v>
          </cell>
          <cell r="S945">
            <v>0</v>
          </cell>
          <cell r="T945">
            <v>29665</v>
          </cell>
          <cell r="U945">
            <v>118660</v>
          </cell>
          <cell r="V945" t="str">
            <v>SMP NEGERI 15</v>
          </cell>
          <cell r="W945" t="str">
            <v>XXX</v>
          </cell>
          <cell r="X945" t="str">
            <v>XXX</v>
          </cell>
          <cell r="Y945" t="str">
            <v>XXX</v>
          </cell>
          <cell r="Z945" t="str">
            <v>SMP-15</v>
          </cell>
          <cell r="AA945" t="str">
            <v>8162754657300003</v>
          </cell>
          <cell r="AC945">
            <v>33665</v>
          </cell>
          <cell r="AD945">
            <v>-4000</v>
          </cell>
        </row>
        <row r="946">
          <cell r="A946" t="str">
            <v>198104182022212010</v>
          </cell>
          <cell r="B946" t="str">
            <v>XXX</v>
          </cell>
          <cell r="C946" t="str">
            <v>XXX</v>
          </cell>
          <cell r="D946" t="str">
            <v>XXX</v>
          </cell>
          <cell r="E946" t="str">
            <v>XXX</v>
          </cell>
          <cell r="F946" t="str">
            <v>XXX</v>
          </cell>
          <cell r="G946" t="str">
            <v>XXX</v>
          </cell>
          <cell r="H946" t="str">
            <v>XXX</v>
          </cell>
          <cell r="I946">
            <v>0</v>
          </cell>
          <cell r="J946">
            <v>0</v>
          </cell>
          <cell r="K946" t="str">
            <v>XXX</v>
          </cell>
          <cell r="M946">
            <v>250000</v>
          </cell>
          <cell r="N946">
            <v>250000</v>
          </cell>
          <cell r="O946">
            <v>250000</v>
          </cell>
          <cell r="P946">
            <v>2500</v>
          </cell>
          <cell r="Q946">
            <v>10000</v>
          </cell>
          <cell r="R946">
            <v>0</v>
          </cell>
          <cell r="S946">
            <v>0</v>
          </cell>
          <cell r="T946">
            <v>2500</v>
          </cell>
          <cell r="U946">
            <v>10000</v>
          </cell>
          <cell r="V946" t="str">
            <v>SMP NEGERI 15</v>
          </cell>
          <cell r="W946" t="str">
            <v>XXX</v>
          </cell>
          <cell r="X946" t="str">
            <v>XXX</v>
          </cell>
          <cell r="Y946" t="str">
            <v>XXX</v>
          </cell>
          <cell r="Z946" t="str">
            <v>SMP-15</v>
          </cell>
          <cell r="AA946" t="str">
            <v>5750759660300112</v>
          </cell>
          <cell r="AC946">
            <v>11500</v>
          </cell>
          <cell r="AD946">
            <v>-9000</v>
          </cell>
        </row>
        <row r="947">
          <cell r="A947" t="str">
            <v>198912202022212009</v>
          </cell>
          <cell r="B947" t="str">
            <v>XXX</v>
          </cell>
          <cell r="C947" t="str">
            <v>XXX</v>
          </cell>
          <cell r="D947" t="str">
            <v>XXX</v>
          </cell>
          <cell r="E947" t="str">
            <v>XXX</v>
          </cell>
          <cell r="F947" t="str">
            <v>XXX</v>
          </cell>
          <cell r="G947" t="str">
            <v>XXX</v>
          </cell>
          <cell r="H947" t="str">
            <v>XXX</v>
          </cell>
          <cell r="I947">
            <v>0</v>
          </cell>
          <cell r="J947">
            <v>0</v>
          </cell>
          <cell r="K947" t="str">
            <v>XXX</v>
          </cell>
          <cell r="M947">
            <v>250000</v>
          </cell>
          <cell r="N947">
            <v>250000</v>
          </cell>
          <cell r="O947">
            <v>250000</v>
          </cell>
          <cell r="P947">
            <v>2500</v>
          </cell>
          <cell r="Q947">
            <v>10000</v>
          </cell>
          <cell r="R947">
            <v>0</v>
          </cell>
          <cell r="S947">
            <v>0</v>
          </cell>
          <cell r="T947">
            <v>2500</v>
          </cell>
          <cell r="U947">
            <v>10000</v>
          </cell>
          <cell r="V947" t="str">
            <v>SMP NEGERI 15</v>
          </cell>
          <cell r="W947" t="str">
            <v>XXX</v>
          </cell>
          <cell r="X947" t="str">
            <v>XXX</v>
          </cell>
          <cell r="Y947" t="str">
            <v>XXX</v>
          </cell>
          <cell r="Z947" t="str">
            <v>SMP-15</v>
          </cell>
          <cell r="AA947" t="str">
            <v>4552767668130113</v>
          </cell>
          <cell r="AC947">
            <v>11500</v>
          </cell>
          <cell r="AD947">
            <v>-9000</v>
          </cell>
        </row>
        <row r="948">
          <cell r="A948" t="str">
            <v>199105252022211007</v>
          </cell>
          <cell r="B948" t="str">
            <v>XXX</v>
          </cell>
          <cell r="C948" t="str">
            <v>XXX</v>
          </cell>
          <cell r="D948" t="str">
            <v>XXX</v>
          </cell>
          <cell r="E948" t="str">
            <v>XXX</v>
          </cell>
          <cell r="F948" t="str">
            <v>XXX</v>
          </cell>
          <cell r="G948" t="str">
            <v>XXX</v>
          </cell>
          <cell r="H948" t="str">
            <v>XXX</v>
          </cell>
          <cell r="I948">
            <v>0</v>
          </cell>
          <cell r="J948">
            <v>0</v>
          </cell>
          <cell r="K948" t="str">
            <v>XXX</v>
          </cell>
          <cell r="M948">
            <v>250000</v>
          </cell>
          <cell r="N948">
            <v>250000</v>
          </cell>
          <cell r="O948">
            <v>250000</v>
          </cell>
          <cell r="P948">
            <v>2500</v>
          </cell>
          <cell r="Q948">
            <v>10000</v>
          </cell>
          <cell r="R948">
            <v>0</v>
          </cell>
          <cell r="S948">
            <v>0</v>
          </cell>
          <cell r="T948">
            <v>2500</v>
          </cell>
          <cell r="U948">
            <v>10000</v>
          </cell>
          <cell r="V948" t="str">
            <v>SMP NEGERI 15</v>
          </cell>
          <cell r="W948" t="str">
            <v>XXX</v>
          </cell>
          <cell r="X948" t="str">
            <v>XXX</v>
          </cell>
          <cell r="Y948" t="str">
            <v>XXX</v>
          </cell>
          <cell r="Z948" t="str">
            <v>SMP-15</v>
          </cell>
          <cell r="AA948" t="str">
            <v>9857769670130282</v>
          </cell>
          <cell r="AC948">
            <v>11500</v>
          </cell>
          <cell r="AD948">
            <v>-9000</v>
          </cell>
        </row>
        <row r="949">
          <cell r="A949" t="str">
            <v>199506122022212009</v>
          </cell>
          <cell r="B949" t="str">
            <v>XXX</v>
          </cell>
          <cell r="C949" t="str">
            <v>XXX</v>
          </cell>
          <cell r="D949" t="str">
            <v>XXX</v>
          </cell>
          <cell r="E949" t="str">
            <v>XXX</v>
          </cell>
          <cell r="F949" t="str">
            <v>XXX</v>
          </cell>
          <cell r="G949" t="str">
            <v>XXX</v>
          </cell>
          <cell r="H949" t="str">
            <v>XXX</v>
          </cell>
          <cell r="I949">
            <v>0</v>
          </cell>
          <cell r="J949">
            <v>0</v>
          </cell>
          <cell r="K949" t="str">
            <v>XXX</v>
          </cell>
          <cell r="M949">
            <v>250000</v>
          </cell>
          <cell r="N949">
            <v>250000</v>
          </cell>
          <cell r="O949">
            <v>250000</v>
          </cell>
          <cell r="P949">
            <v>2500</v>
          </cell>
          <cell r="Q949">
            <v>10000</v>
          </cell>
          <cell r="R949">
            <v>0</v>
          </cell>
          <cell r="S949">
            <v>0</v>
          </cell>
          <cell r="T949">
            <v>2500</v>
          </cell>
          <cell r="U949">
            <v>10000</v>
          </cell>
          <cell r="V949" t="str">
            <v>SMP NEGERI 15</v>
          </cell>
          <cell r="W949" t="str">
            <v>XXX</v>
          </cell>
          <cell r="X949" t="str">
            <v>XXX</v>
          </cell>
          <cell r="Y949" t="str">
            <v>XXX</v>
          </cell>
          <cell r="Z949" t="str">
            <v>SMP-15</v>
          </cell>
          <cell r="AA949" t="str">
            <v>0944773674230172</v>
          </cell>
          <cell r="AC949">
            <v>11500</v>
          </cell>
          <cell r="AD949">
            <v>-9000</v>
          </cell>
        </row>
        <row r="950">
          <cell r="A950" t="str">
            <v>199509062022212006</v>
          </cell>
          <cell r="B950" t="str">
            <v>XXX</v>
          </cell>
          <cell r="C950" t="str">
            <v>XXX</v>
          </cell>
          <cell r="D950" t="str">
            <v>XXX</v>
          </cell>
          <cell r="E950" t="str">
            <v>XXX</v>
          </cell>
          <cell r="F950" t="str">
            <v>XXX</v>
          </cell>
          <cell r="G950" t="str">
            <v>XXX</v>
          </cell>
          <cell r="H950" t="str">
            <v>XXX</v>
          </cell>
          <cell r="I950">
            <v>0</v>
          </cell>
          <cell r="J950">
            <v>0</v>
          </cell>
          <cell r="K950" t="str">
            <v>XXX</v>
          </cell>
          <cell r="M950">
            <v>250000</v>
          </cell>
          <cell r="N950">
            <v>250000</v>
          </cell>
          <cell r="O950">
            <v>250000</v>
          </cell>
          <cell r="P950">
            <v>2500</v>
          </cell>
          <cell r="Q950">
            <v>10000</v>
          </cell>
          <cell r="R950">
            <v>0</v>
          </cell>
          <cell r="S950">
            <v>0</v>
          </cell>
          <cell r="T950">
            <v>2500</v>
          </cell>
          <cell r="U950">
            <v>10000</v>
          </cell>
          <cell r="V950" t="str">
            <v>SMP NEGERI 15</v>
          </cell>
          <cell r="W950" t="str">
            <v>XXX</v>
          </cell>
          <cell r="X950" t="str">
            <v>XXX</v>
          </cell>
          <cell r="Y950" t="str">
            <v>XXX</v>
          </cell>
          <cell r="Z950" t="str">
            <v>SMP-15</v>
          </cell>
          <cell r="AA950" t="str">
            <v>4238773674230133</v>
          </cell>
          <cell r="AC950">
            <v>11500</v>
          </cell>
          <cell r="AD950">
            <v>-9000</v>
          </cell>
        </row>
        <row r="951">
          <cell r="A951" t="str">
            <v>199611192022211002</v>
          </cell>
          <cell r="B951" t="str">
            <v>XXX</v>
          </cell>
          <cell r="C951" t="str">
            <v>XXX</v>
          </cell>
          <cell r="D951" t="str">
            <v>XXX</v>
          </cell>
          <cell r="E951" t="str">
            <v>XXX</v>
          </cell>
          <cell r="F951" t="str">
            <v>XXX</v>
          </cell>
          <cell r="G951" t="str">
            <v>XXX</v>
          </cell>
          <cell r="H951" t="str">
            <v>XXX</v>
          </cell>
          <cell r="I951">
            <v>0</v>
          </cell>
          <cell r="J951">
            <v>0</v>
          </cell>
          <cell r="K951" t="str">
            <v>XXX</v>
          </cell>
          <cell r="M951">
            <v>250000</v>
          </cell>
          <cell r="N951">
            <v>250000</v>
          </cell>
          <cell r="O951">
            <v>250000</v>
          </cell>
          <cell r="P951">
            <v>2500</v>
          </cell>
          <cell r="Q951">
            <v>10000</v>
          </cell>
          <cell r="R951">
            <v>0</v>
          </cell>
          <cell r="S951">
            <v>0</v>
          </cell>
          <cell r="T951">
            <v>2500</v>
          </cell>
          <cell r="U951">
            <v>10000</v>
          </cell>
          <cell r="V951" t="str">
            <v>SMP NEGERI 15</v>
          </cell>
          <cell r="W951" t="str">
            <v>XXX</v>
          </cell>
          <cell r="X951" t="str">
            <v>XXX</v>
          </cell>
          <cell r="Y951" t="str">
            <v>XXX</v>
          </cell>
          <cell r="Z951" t="str">
            <v>SMP-15</v>
          </cell>
          <cell r="AA951" t="str">
            <v>2451774675130073</v>
          </cell>
          <cell r="AC951">
            <v>11500</v>
          </cell>
          <cell r="AD951">
            <v>-9000</v>
          </cell>
        </row>
        <row r="952">
          <cell r="A952" t="str">
            <v>197404042022211003</v>
          </cell>
          <cell r="B952" t="str">
            <v>XXX</v>
          </cell>
          <cell r="C952" t="str">
            <v>XXX</v>
          </cell>
          <cell r="D952" t="str">
            <v>XXX</v>
          </cell>
          <cell r="E952" t="str">
            <v>XXX</v>
          </cell>
          <cell r="F952" t="str">
            <v>XXX</v>
          </cell>
          <cell r="G952" t="str">
            <v>XXX</v>
          </cell>
          <cell r="H952" t="str">
            <v>XXX</v>
          </cell>
          <cell r="I952">
            <v>0</v>
          </cell>
          <cell r="J952">
            <v>0</v>
          </cell>
          <cell r="K952" t="str">
            <v>XXX</v>
          </cell>
          <cell r="L952">
            <v>2966500</v>
          </cell>
          <cell r="N952">
            <v>2966500</v>
          </cell>
          <cell r="O952">
            <v>2966500</v>
          </cell>
          <cell r="P952">
            <v>29665</v>
          </cell>
          <cell r="Q952">
            <v>118660</v>
          </cell>
          <cell r="R952">
            <v>0</v>
          </cell>
          <cell r="S952">
            <v>0</v>
          </cell>
          <cell r="T952">
            <v>29665</v>
          </cell>
          <cell r="U952">
            <v>118660</v>
          </cell>
          <cell r="V952" t="str">
            <v>SMP NEGERI 16</v>
          </cell>
          <cell r="W952" t="str">
            <v>XXX</v>
          </cell>
          <cell r="X952" t="str">
            <v>XXX</v>
          </cell>
          <cell r="Y952" t="str">
            <v>XXX</v>
          </cell>
          <cell r="Z952" t="str">
            <v>SMP-16</v>
          </cell>
          <cell r="AA952" t="str">
            <v>3736752655200012</v>
          </cell>
          <cell r="AC952">
            <v>33665</v>
          </cell>
          <cell r="AD952">
            <v>-4000</v>
          </cell>
        </row>
        <row r="953">
          <cell r="A953" t="str">
            <v>199508082022212008</v>
          </cell>
          <cell r="B953" t="str">
            <v>XXX</v>
          </cell>
          <cell r="C953" t="str">
            <v>XXX</v>
          </cell>
          <cell r="D953" t="str">
            <v>XXX</v>
          </cell>
          <cell r="E953" t="str">
            <v>XXX</v>
          </cell>
          <cell r="F953" t="str">
            <v>XXX</v>
          </cell>
          <cell r="G953" t="str">
            <v>XXX</v>
          </cell>
          <cell r="H953" t="str">
            <v>XXX</v>
          </cell>
          <cell r="I953">
            <v>0</v>
          </cell>
          <cell r="J953">
            <v>0</v>
          </cell>
          <cell r="K953" t="str">
            <v>XXX</v>
          </cell>
          <cell r="M953">
            <v>250000</v>
          </cell>
          <cell r="N953">
            <v>250000</v>
          </cell>
          <cell r="O953">
            <v>250000</v>
          </cell>
          <cell r="P953">
            <v>2500</v>
          </cell>
          <cell r="Q953">
            <v>10000</v>
          </cell>
          <cell r="R953">
            <v>0</v>
          </cell>
          <cell r="S953">
            <v>0</v>
          </cell>
          <cell r="T953">
            <v>2500</v>
          </cell>
          <cell r="U953">
            <v>10000</v>
          </cell>
          <cell r="V953" t="str">
            <v>SMP NEGERI 16</v>
          </cell>
          <cell r="W953" t="str">
            <v>XXX</v>
          </cell>
          <cell r="X953" t="str">
            <v>XXX</v>
          </cell>
          <cell r="Y953" t="str">
            <v>XXX</v>
          </cell>
          <cell r="Z953" t="str">
            <v>SMP-16</v>
          </cell>
          <cell r="AA953" t="str">
            <v>3140773674230163</v>
          </cell>
          <cell r="AC953">
            <v>11500</v>
          </cell>
          <cell r="AD953">
            <v>-9000</v>
          </cell>
        </row>
        <row r="954">
          <cell r="A954" t="str">
            <v>199702282022212002</v>
          </cell>
          <cell r="B954" t="str">
            <v>XXX</v>
          </cell>
          <cell r="C954" t="str">
            <v>XXX</v>
          </cell>
          <cell r="D954" t="str">
            <v>XXX</v>
          </cell>
          <cell r="E954" t="str">
            <v>XXX</v>
          </cell>
          <cell r="F954" t="str">
            <v>XXX</v>
          </cell>
          <cell r="G954" t="str">
            <v>XXX</v>
          </cell>
          <cell r="H954" t="str">
            <v>XXX</v>
          </cell>
          <cell r="I954">
            <v>0</v>
          </cell>
          <cell r="J954">
            <v>0</v>
          </cell>
          <cell r="K954" t="str">
            <v>XXX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 t="str">
            <v>SMP NEGERI 16</v>
          </cell>
          <cell r="W954" t="str">
            <v>XXX</v>
          </cell>
          <cell r="X954" t="str">
            <v>XXX</v>
          </cell>
          <cell r="Y954" t="str">
            <v>XXX</v>
          </cell>
          <cell r="Z954" t="str">
            <v>SMP-16</v>
          </cell>
          <cell r="AA954" t="str">
            <v>3560775676230042</v>
          </cell>
          <cell r="AC954">
            <v>9000</v>
          </cell>
          <cell r="AD954">
            <v>-9000</v>
          </cell>
        </row>
        <row r="955">
          <cell r="A955" t="str">
            <v>199803272022212005</v>
          </cell>
          <cell r="B955" t="str">
            <v>XXX</v>
          </cell>
          <cell r="C955" t="str">
            <v>XXX</v>
          </cell>
          <cell r="D955" t="str">
            <v>XXX</v>
          </cell>
          <cell r="E955" t="str">
            <v>XXX</v>
          </cell>
          <cell r="F955" t="str">
            <v>XXX</v>
          </cell>
          <cell r="G955" t="str">
            <v>XXX</v>
          </cell>
          <cell r="H955" t="str">
            <v>XXX</v>
          </cell>
          <cell r="I955">
            <v>0</v>
          </cell>
          <cell r="J955">
            <v>0</v>
          </cell>
          <cell r="K955" t="str">
            <v>XXX</v>
          </cell>
          <cell r="M955">
            <v>250000</v>
          </cell>
          <cell r="N955">
            <v>250000</v>
          </cell>
          <cell r="O955">
            <v>250000</v>
          </cell>
          <cell r="P955">
            <v>2500</v>
          </cell>
          <cell r="Q955">
            <v>10000</v>
          </cell>
          <cell r="R955">
            <v>0</v>
          </cell>
          <cell r="S955">
            <v>0</v>
          </cell>
          <cell r="T955">
            <v>2500</v>
          </cell>
          <cell r="U955">
            <v>10000</v>
          </cell>
          <cell r="V955" t="str">
            <v>SMP NEGERI 16</v>
          </cell>
          <cell r="W955" t="str">
            <v>XXX</v>
          </cell>
          <cell r="X955" t="str">
            <v>XXX</v>
          </cell>
          <cell r="Y955" t="str">
            <v>XXX</v>
          </cell>
          <cell r="Z955" t="str">
            <v>SMP-16</v>
          </cell>
          <cell r="AA955" t="str">
            <v>1659776677230022</v>
          </cell>
          <cell r="AC955">
            <v>11500</v>
          </cell>
          <cell r="AD955">
            <v>-9000</v>
          </cell>
        </row>
        <row r="956">
          <cell r="A956" t="str">
            <v>198406072022212015</v>
          </cell>
          <cell r="B956" t="str">
            <v>XXX</v>
          </cell>
          <cell r="C956" t="str">
            <v>XXX</v>
          </cell>
          <cell r="D956" t="str">
            <v>XXX</v>
          </cell>
          <cell r="E956" t="str">
            <v>XXX</v>
          </cell>
          <cell r="F956" t="str">
            <v>XXX</v>
          </cell>
          <cell r="G956" t="str">
            <v>XXX</v>
          </cell>
          <cell r="H956" t="str">
            <v>XXX</v>
          </cell>
          <cell r="I956">
            <v>0</v>
          </cell>
          <cell r="J956">
            <v>0</v>
          </cell>
          <cell r="K956" t="str">
            <v>XXX</v>
          </cell>
          <cell r="M956">
            <v>250000</v>
          </cell>
          <cell r="N956">
            <v>250000</v>
          </cell>
          <cell r="O956">
            <v>250000</v>
          </cell>
          <cell r="P956">
            <v>2500</v>
          </cell>
          <cell r="Q956">
            <v>10000</v>
          </cell>
          <cell r="R956">
            <v>0</v>
          </cell>
          <cell r="S956">
            <v>0</v>
          </cell>
          <cell r="T956">
            <v>2500</v>
          </cell>
          <cell r="U956">
            <v>10000</v>
          </cell>
          <cell r="V956" t="str">
            <v>SMP NEGERI 17</v>
          </cell>
          <cell r="W956" t="str">
            <v>XXX</v>
          </cell>
          <cell r="X956" t="str">
            <v>XXX</v>
          </cell>
          <cell r="Y956" t="str">
            <v>XXX</v>
          </cell>
          <cell r="Z956" t="str">
            <v>SMP-17</v>
          </cell>
          <cell r="AA956" t="str">
            <v>2939762663130192</v>
          </cell>
          <cell r="AC956">
            <v>11500</v>
          </cell>
          <cell r="AD956">
            <v>-9000</v>
          </cell>
        </row>
        <row r="957">
          <cell r="A957" t="str">
            <v>198702172022212006</v>
          </cell>
          <cell r="B957" t="str">
            <v>XXX</v>
          </cell>
          <cell r="C957" t="str">
            <v>XXX</v>
          </cell>
          <cell r="D957" t="str">
            <v>XXX</v>
          </cell>
          <cell r="E957" t="str">
            <v>XXX</v>
          </cell>
          <cell r="F957" t="str">
            <v>XXX</v>
          </cell>
          <cell r="G957" t="str">
            <v>XXX</v>
          </cell>
          <cell r="H957" t="str">
            <v>XXX</v>
          </cell>
          <cell r="I957">
            <v>0</v>
          </cell>
          <cell r="J957">
            <v>0</v>
          </cell>
          <cell r="K957" t="str">
            <v>XXX</v>
          </cell>
          <cell r="M957">
            <v>250000</v>
          </cell>
          <cell r="N957">
            <v>250000</v>
          </cell>
          <cell r="O957">
            <v>250000</v>
          </cell>
          <cell r="P957">
            <v>2500</v>
          </cell>
          <cell r="Q957">
            <v>10000</v>
          </cell>
          <cell r="R957">
            <v>0</v>
          </cell>
          <cell r="S957">
            <v>0</v>
          </cell>
          <cell r="T957">
            <v>2500</v>
          </cell>
          <cell r="U957">
            <v>10000</v>
          </cell>
          <cell r="V957" t="str">
            <v>SMP NEGERI 17</v>
          </cell>
          <cell r="W957" t="str">
            <v>XXX</v>
          </cell>
          <cell r="X957" t="str">
            <v>XXX</v>
          </cell>
          <cell r="Y957" t="str">
            <v>XXX</v>
          </cell>
          <cell r="Z957" t="str">
            <v>SMP-17</v>
          </cell>
          <cell r="AA957" t="str">
            <v>1549765666130132</v>
          </cell>
          <cell r="AC957">
            <v>11500</v>
          </cell>
          <cell r="AD957">
            <v>-9000</v>
          </cell>
        </row>
        <row r="958">
          <cell r="A958" t="str">
            <v>198901212022212007</v>
          </cell>
          <cell r="B958" t="str">
            <v>XXX</v>
          </cell>
          <cell r="C958" t="str">
            <v>XXX</v>
          </cell>
          <cell r="D958" t="str">
            <v>XXX</v>
          </cell>
          <cell r="E958" t="str">
            <v>XXX</v>
          </cell>
          <cell r="F958" t="str">
            <v>XXX</v>
          </cell>
          <cell r="G958" t="str">
            <v>XXX</v>
          </cell>
          <cell r="H958" t="str">
            <v>XXX</v>
          </cell>
          <cell r="I958">
            <v>0</v>
          </cell>
          <cell r="J958">
            <v>0</v>
          </cell>
          <cell r="K958" t="str">
            <v>XXX</v>
          </cell>
          <cell r="L958">
            <v>2966500</v>
          </cell>
          <cell r="N958">
            <v>2966500</v>
          </cell>
          <cell r="O958">
            <v>2966500</v>
          </cell>
          <cell r="P958">
            <v>29665</v>
          </cell>
          <cell r="Q958">
            <v>118660</v>
          </cell>
          <cell r="R958">
            <v>0</v>
          </cell>
          <cell r="S958">
            <v>0</v>
          </cell>
          <cell r="T958">
            <v>29665</v>
          </cell>
          <cell r="U958">
            <v>118660</v>
          </cell>
          <cell r="V958" t="str">
            <v>SMP NEGERI 17</v>
          </cell>
          <cell r="W958" t="str">
            <v>XXX</v>
          </cell>
          <cell r="X958" t="str">
            <v>XXX</v>
          </cell>
          <cell r="Y958" t="str">
            <v>XXX</v>
          </cell>
          <cell r="Z958" t="str">
            <v>SMP-17</v>
          </cell>
          <cell r="AA958" t="str">
            <v>9453767668130112</v>
          </cell>
          <cell r="AC958">
            <v>33665</v>
          </cell>
          <cell r="AD958">
            <v>-4000</v>
          </cell>
        </row>
        <row r="959">
          <cell r="A959" t="str">
            <v>199305292022212009</v>
          </cell>
          <cell r="B959" t="str">
            <v>XXX</v>
          </cell>
          <cell r="C959" t="str">
            <v>XXX</v>
          </cell>
          <cell r="D959" t="str">
            <v>XXX</v>
          </cell>
          <cell r="E959" t="str">
            <v>XXX</v>
          </cell>
          <cell r="F959" t="str">
            <v>XXX</v>
          </cell>
          <cell r="G959" t="str">
            <v>XXX</v>
          </cell>
          <cell r="H959" t="str">
            <v>XXX</v>
          </cell>
          <cell r="I959">
            <v>0</v>
          </cell>
          <cell r="J959">
            <v>0</v>
          </cell>
          <cell r="K959" t="str">
            <v>XXX</v>
          </cell>
          <cell r="M959">
            <v>250000</v>
          </cell>
          <cell r="N959">
            <v>250000</v>
          </cell>
          <cell r="O959">
            <v>250000</v>
          </cell>
          <cell r="P959">
            <v>2500</v>
          </cell>
          <cell r="Q959">
            <v>10000</v>
          </cell>
          <cell r="R959">
            <v>0</v>
          </cell>
          <cell r="S959">
            <v>0</v>
          </cell>
          <cell r="T959">
            <v>2500</v>
          </cell>
          <cell r="U959">
            <v>10000</v>
          </cell>
          <cell r="V959" t="str">
            <v>SMP NEGERI 18</v>
          </cell>
          <cell r="W959" t="str">
            <v>XXX</v>
          </cell>
          <cell r="X959" t="str">
            <v>XXX</v>
          </cell>
          <cell r="Y959" t="str">
            <v>XXX</v>
          </cell>
          <cell r="Z959" t="str">
            <v>SMP-18</v>
          </cell>
          <cell r="AA959" t="str">
            <v>2861771672130062</v>
          </cell>
          <cell r="AC959">
            <v>11500</v>
          </cell>
          <cell r="AD959">
            <v>-9000</v>
          </cell>
        </row>
        <row r="960">
          <cell r="A960" t="str">
            <v>199707182022212003</v>
          </cell>
          <cell r="B960" t="str">
            <v>XXX</v>
          </cell>
          <cell r="C960" t="str">
            <v>XXX</v>
          </cell>
          <cell r="D960" t="str">
            <v>XXX</v>
          </cell>
          <cell r="E960" t="str">
            <v>XXX</v>
          </cell>
          <cell r="F960" t="str">
            <v>XXX</v>
          </cell>
          <cell r="G960" t="str">
            <v>XXX</v>
          </cell>
          <cell r="H960" t="str">
            <v>XXX</v>
          </cell>
          <cell r="I960">
            <v>0</v>
          </cell>
          <cell r="J960">
            <v>0</v>
          </cell>
          <cell r="K960" t="str">
            <v>XXX</v>
          </cell>
          <cell r="M960">
            <v>250000</v>
          </cell>
          <cell r="N960">
            <v>250000</v>
          </cell>
          <cell r="O960">
            <v>250000</v>
          </cell>
          <cell r="P960">
            <v>2500</v>
          </cell>
          <cell r="Q960">
            <v>10000</v>
          </cell>
          <cell r="R960">
            <v>0</v>
          </cell>
          <cell r="S960">
            <v>0</v>
          </cell>
          <cell r="T960">
            <v>2500</v>
          </cell>
          <cell r="U960">
            <v>10000</v>
          </cell>
          <cell r="V960" t="str">
            <v>SMP NEGERI 18</v>
          </cell>
          <cell r="W960" t="str">
            <v>XXX</v>
          </cell>
          <cell r="X960" t="str">
            <v>XXX</v>
          </cell>
          <cell r="Y960" t="str">
            <v>XXX</v>
          </cell>
          <cell r="Z960" t="str">
            <v>SMP-18</v>
          </cell>
          <cell r="AA960" t="str">
            <v>8050775676230043</v>
          </cell>
          <cell r="AC960">
            <v>11500</v>
          </cell>
          <cell r="AD960">
            <v>-9000</v>
          </cell>
        </row>
        <row r="961">
          <cell r="A961" t="str">
            <v>197801012022212007</v>
          </cell>
          <cell r="B961" t="str">
            <v>XXX</v>
          </cell>
          <cell r="C961" t="str">
            <v>XXX</v>
          </cell>
          <cell r="D961" t="str">
            <v>XXX</v>
          </cell>
          <cell r="E961" t="str">
            <v>XXX</v>
          </cell>
          <cell r="F961" t="str">
            <v>XXX</v>
          </cell>
          <cell r="G961" t="str">
            <v>XXX</v>
          </cell>
          <cell r="H961" t="str">
            <v>XXX</v>
          </cell>
          <cell r="I961">
            <v>0</v>
          </cell>
          <cell r="J961">
            <v>0</v>
          </cell>
          <cell r="K961" t="str">
            <v>XXX</v>
          </cell>
          <cell r="M961">
            <v>250000</v>
          </cell>
          <cell r="N961">
            <v>250000</v>
          </cell>
          <cell r="O961">
            <v>250000</v>
          </cell>
          <cell r="P961">
            <v>2500</v>
          </cell>
          <cell r="Q961">
            <v>10000</v>
          </cell>
          <cell r="R961">
            <v>0</v>
          </cell>
          <cell r="S961">
            <v>0</v>
          </cell>
          <cell r="T961">
            <v>2500</v>
          </cell>
          <cell r="U961">
            <v>10000</v>
          </cell>
          <cell r="V961" t="str">
            <v>SMP NEGERI 19</v>
          </cell>
          <cell r="W961" t="str">
            <v>XXX</v>
          </cell>
          <cell r="X961" t="str">
            <v>XXX</v>
          </cell>
          <cell r="Y961" t="str">
            <v>XXX</v>
          </cell>
          <cell r="Z961" t="str">
            <v>SMP-19</v>
          </cell>
          <cell r="AA961" t="str">
            <v>3433756659300042</v>
          </cell>
          <cell r="AC961">
            <v>11500</v>
          </cell>
          <cell r="AD961">
            <v>-9000</v>
          </cell>
        </row>
        <row r="962">
          <cell r="A962" t="str">
            <v>199306302022212009</v>
          </cell>
          <cell r="B962" t="str">
            <v>XXX</v>
          </cell>
          <cell r="C962" t="str">
            <v>XXX</v>
          </cell>
          <cell r="D962" t="str">
            <v>XXX</v>
          </cell>
          <cell r="E962" t="str">
            <v>XXX</v>
          </cell>
          <cell r="F962" t="str">
            <v>XXX</v>
          </cell>
          <cell r="G962" t="str">
            <v>XXX</v>
          </cell>
          <cell r="H962" t="str">
            <v>XXX</v>
          </cell>
          <cell r="I962">
            <v>0</v>
          </cell>
          <cell r="J962">
            <v>0</v>
          </cell>
          <cell r="K962" t="str">
            <v>XXX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 t="str">
            <v>SMP NEGERI 19</v>
          </cell>
          <cell r="W962" t="str">
            <v>XXX</v>
          </cell>
          <cell r="X962" t="str">
            <v>XXX</v>
          </cell>
          <cell r="Y962" t="str">
            <v>XXX</v>
          </cell>
          <cell r="Z962" t="str">
            <v>SMP-19</v>
          </cell>
          <cell r="AA962" t="str">
            <v>0962771672230182</v>
          </cell>
          <cell r="AC962">
            <v>0</v>
          </cell>
          <cell r="AD962">
            <v>0</v>
          </cell>
        </row>
        <row r="963">
          <cell r="A963" t="str">
            <v>199606062022212006</v>
          </cell>
          <cell r="B963" t="str">
            <v>XXX</v>
          </cell>
          <cell r="C963" t="str">
            <v>XXX</v>
          </cell>
          <cell r="D963" t="str">
            <v>XXX</v>
          </cell>
          <cell r="E963" t="str">
            <v>XXX</v>
          </cell>
          <cell r="F963" t="str">
            <v>XXX</v>
          </cell>
          <cell r="G963" t="str">
            <v>XXX</v>
          </cell>
          <cell r="H963" t="str">
            <v>XXX</v>
          </cell>
          <cell r="I963">
            <v>0</v>
          </cell>
          <cell r="J963">
            <v>0</v>
          </cell>
          <cell r="K963" t="str">
            <v>XXX</v>
          </cell>
          <cell r="M963">
            <v>250000</v>
          </cell>
          <cell r="N963">
            <v>250000</v>
          </cell>
          <cell r="O963">
            <v>250000</v>
          </cell>
          <cell r="P963">
            <v>2500</v>
          </cell>
          <cell r="Q963">
            <v>10000</v>
          </cell>
          <cell r="R963">
            <v>0</v>
          </cell>
          <cell r="S963">
            <v>0</v>
          </cell>
          <cell r="T963">
            <v>2500</v>
          </cell>
          <cell r="U963">
            <v>10000</v>
          </cell>
          <cell r="V963" t="str">
            <v>SMP NEGERI 19</v>
          </cell>
          <cell r="W963" t="str">
            <v>XXX</v>
          </cell>
          <cell r="X963" t="str">
            <v>XXX</v>
          </cell>
          <cell r="Y963" t="str">
            <v>XXX</v>
          </cell>
          <cell r="Z963" t="str">
            <v>SMP-19</v>
          </cell>
          <cell r="AA963" t="str">
            <v>8938774675230162</v>
          </cell>
          <cell r="AC963">
            <v>11500</v>
          </cell>
          <cell r="AD963">
            <v>-9000</v>
          </cell>
        </row>
        <row r="964">
          <cell r="A964" t="str">
            <v>196506302022211001</v>
          </cell>
          <cell r="B964" t="str">
            <v>XXX</v>
          </cell>
          <cell r="C964" t="str">
            <v>XXX</v>
          </cell>
          <cell r="D964" t="str">
            <v>XXX</v>
          </cell>
          <cell r="E964" t="str">
            <v>XXX</v>
          </cell>
          <cell r="F964" t="str">
            <v>XXX</v>
          </cell>
          <cell r="G964" t="str">
            <v>XXX</v>
          </cell>
          <cell r="H964" t="str">
            <v>XXX</v>
          </cell>
          <cell r="I964">
            <v>0</v>
          </cell>
          <cell r="J964">
            <v>0</v>
          </cell>
          <cell r="K964" t="str">
            <v>XXX</v>
          </cell>
          <cell r="M964">
            <v>250000</v>
          </cell>
          <cell r="N964">
            <v>250000</v>
          </cell>
          <cell r="O964">
            <v>250000</v>
          </cell>
          <cell r="P964">
            <v>2500</v>
          </cell>
          <cell r="Q964">
            <v>10000</v>
          </cell>
          <cell r="R964">
            <v>0</v>
          </cell>
          <cell r="S964">
            <v>0</v>
          </cell>
          <cell r="T964">
            <v>2500</v>
          </cell>
          <cell r="U964">
            <v>10000</v>
          </cell>
          <cell r="V964" t="str">
            <v>SMP NEGERI 20</v>
          </cell>
          <cell r="W964" t="str">
            <v>XXX</v>
          </cell>
          <cell r="X964" t="str">
            <v>XXX</v>
          </cell>
          <cell r="Y964" t="str">
            <v>XXX</v>
          </cell>
          <cell r="Z964" t="str">
            <v>SMP-20</v>
          </cell>
          <cell r="AA964" t="str">
            <v>9962743646200022</v>
          </cell>
          <cell r="AC964">
            <v>11500</v>
          </cell>
          <cell r="AD964">
            <v>-9000</v>
          </cell>
        </row>
        <row r="965">
          <cell r="A965" t="str">
            <v>197606212022212003</v>
          </cell>
          <cell r="B965" t="str">
            <v>XXX</v>
          </cell>
          <cell r="C965" t="str">
            <v>XXX</v>
          </cell>
          <cell r="D965" t="str">
            <v>XXX</v>
          </cell>
          <cell r="E965" t="str">
            <v>XXX</v>
          </cell>
          <cell r="F965" t="str">
            <v>XXX</v>
          </cell>
          <cell r="G965" t="str">
            <v>XXX</v>
          </cell>
          <cell r="H965" t="str">
            <v>XXX</v>
          </cell>
          <cell r="I965">
            <v>0</v>
          </cell>
          <cell r="J965">
            <v>0</v>
          </cell>
          <cell r="K965" t="str">
            <v>XXX</v>
          </cell>
          <cell r="L965">
            <v>2966500</v>
          </cell>
          <cell r="N965">
            <v>2966500</v>
          </cell>
          <cell r="O965">
            <v>2966500</v>
          </cell>
          <cell r="P965">
            <v>29665</v>
          </cell>
          <cell r="Q965">
            <v>118660</v>
          </cell>
          <cell r="R965">
            <v>0</v>
          </cell>
          <cell r="S965">
            <v>0</v>
          </cell>
          <cell r="T965">
            <v>29665</v>
          </cell>
          <cell r="U965">
            <v>118660</v>
          </cell>
          <cell r="V965" t="str">
            <v>SMP NEGERI 20</v>
          </cell>
          <cell r="W965" t="str">
            <v>XXX</v>
          </cell>
          <cell r="X965" t="str">
            <v>XXX</v>
          </cell>
          <cell r="Y965" t="str">
            <v>XXX</v>
          </cell>
          <cell r="Z965" t="str">
            <v>SMP-20</v>
          </cell>
          <cell r="AA965" t="str">
            <v>2953754656300042</v>
          </cell>
          <cell r="AC965">
            <v>33665</v>
          </cell>
          <cell r="AD965">
            <v>-4000</v>
          </cell>
        </row>
        <row r="966">
          <cell r="A966" t="str">
            <v>198809152022212008</v>
          </cell>
          <cell r="B966" t="str">
            <v>XXX</v>
          </cell>
          <cell r="C966" t="str">
            <v>XXX</v>
          </cell>
          <cell r="D966" t="str">
            <v>XXX</v>
          </cell>
          <cell r="E966" t="str">
            <v>XXX</v>
          </cell>
          <cell r="F966" t="str">
            <v>XXX</v>
          </cell>
          <cell r="G966" t="str">
            <v>XXX</v>
          </cell>
          <cell r="H966" t="str">
            <v>XXX</v>
          </cell>
          <cell r="I966">
            <v>0</v>
          </cell>
          <cell r="J966">
            <v>0</v>
          </cell>
          <cell r="K966" t="str">
            <v>XXX</v>
          </cell>
          <cell r="M966">
            <v>250000</v>
          </cell>
          <cell r="N966">
            <v>250000</v>
          </cell>
          <cell r="O966">
            <v>250000</v>
          </cell>
          <cell r="P966">
            <v>2500</v>
          </cell>
          <cell r="Q966">
            <v>10000</v>
          </cell>
          <cell r="R966">
            <v>0</v>
          </cell>
          <cell r="S966">
            <v>0</v>
          </cell>
          <cell r="T966">
            <v>2500</v>
          </cell>
          <cell r="U966">
            <v>10000</v>
          </cell>
          <cell r="V966" t="str">
            <v>SMP NEGERI 20</v>
          </cell>
          <cell r="W966" t="str">
            <v>XXX</v>
          </cell>
          <cell r="X966" t="str">
            <v>XXX</v>
          </cell>
          <cell r="Y966" t="str">
            <v>XXX</v>
          </cell>
          <cell r="Z966" t="str">
            <v>SMP-20</v>
          </cell>
          <cell r="AA966" t="str">
            <v>8247766667130083</v>
          </cell>
          <cell r="AC966">
            <v>11500</v>
          </cell>
          <cell r="AD966">
            <v>-9000</v>
          </cell>
        </row>
        <row r="967">
          <cell r="A967" t="str">
            <v>199806152022212001</v>
          </cell>
          <cell r="B967" t="str">
            <v>XXX</v>
          </cell>
          <cell r="C967" t="str">
            <v>XXX</v>
          </cell>
          <cell r="D967" t="str">
            <v>XXX</v>
          </cell>
          <cell r="E967" t="str">
            <v>XXX</v>
          </cell>
          <cell r="F967" t="str">
            <v>XXX</v>
          </cell>
          <cell r="G967" t="str">
            <v>XXX</v>
          </cell>
          <cell r="H967" t="str">
            <v>XXX</v>
          </cell>
          <cell r="I967">
            <v>0</v>
          </cell>
          <cell r="J967">
            <v>0</v>
          </cell>
          <cell r="K967" t="str">
            <v>XXX</v>
          </cell>
          <cell r="M967">
            <v>250000</v>
          </cell>
          <cell r="N967">
            <v>250000</v>
          </cell>
          <cell r="O967">
            <v>250000</v>
          </cell>
          <cell r="P967">
            <v>2500</v>
          </cell>
          <cell r="Q967">
            <v>10000</v>
          </cell>
          <cell r="R967">
            <v>0</v>
          </cell>
          <cell r="S967">
            <v>0</v>
          </cell>
          <cell r="T967">
            <v>2500</v>
          </cell>
          <cell r="U967">
            <v>10000</v>
          </cell>
          <cell r="V967" t="str">
            <v>SMP NEGERI 20</v>
          </cell>
          <cell r="W967" t="str">
            <v>XXX</v>
          </cell>
          <cell r="X967" t="str">
            <v>XXX</v>
          </cell>
          <cell r="Y967" t="str">
            <v>XXX</v>
          </cell>
          <cell r="Z967" t="str">
            <v>SMP-20</v>
          </cell>
          <cell r="AA967" t="str">
            <v>6947776677230012</v>
          </cell>
          <cell r="AC967">
            <v>11500</v>
          </cell>
          <cell r="AD967">
            <v>-9000</v>
          </cell>
        </row>
        <row r="968">
          <cell r="A968" t="str">
            <v>199010262022211003</v>
          </cell>
          <cell r="B968" t="str">
            <v>XXX</v>
          </cell>
          <cell r="C968" t="str">
            <v>XXX</v>
          </cell>
          <cell r="D968" t="str">
            <v>XXX</v>
          </cell>
          <cell r="E968" t="str">
            <v>XXX</v>
          </cell>
          <cell r="F968" t="str">
            <v>XXX</v>
          </cell>
          <cell r="G968" t="str">
            <v>XXX</v>
          </cell>
          <cell r="H968" t="str">
            <v>XXX</v>
          </cell>
          <cell r="I968">
            <v>0</v>
          </cell>
          <cell r="J968">
            <v>0</v>
          </cell>
          <cell r="K968" t="str">
            <v>XXX</v>
          </cell>
          <cell r="L968">
            <v>2966500</v>
          </cell>
          <cell r="N968">
            <v>2966500</v>
          </cell>
          <cell r="O968">
            <v>2966500</v>
          </cell>
          <cell r="P968">
            <v>29665</v>
          </cell>
          <cell r="Q968">
            <v>118660</v>
          </cell>
          <cell r="R968">
            <v>0</v>
          </cell>
          <cell r="S968">
            <v>0</v>
          </cell>
          <cell r="T968">
            <v>29665</v>
          </cell>
          <cell r="U968">
            <v>118660</v>
          </cell>
          <cell r="V968" t="str">
            <v>SMP NEGERI 21</v>
          </cell>
          <cell r="W968" t="str">
            <v>XXX</v>
          </cell>
          <cell r="X968" t="str">
            <v>XXX</v>
          </cell>
          <cell r="Y968" t="str">
            <v>XXX</v>
          </cell>
          <cell r="Z968" t="str">
            <v>SMP-21</v>
          </cell>
          <cell r="AA968" t="str">
            <v>6358768669130043</v>
          </cell>
          <cell r="AC968">
            <v>33665</v>
          </cell>
          <cell r="AD968">
            <v>-4000</v>
          </cell>
        </row>
        <row r="969">
          <cell r="A969" t="str">
            <v>199207112022211003</v>
          </cell>
          <cell r="B969" t="str">
            <v>XXX</v>
          </cell>
          <cell r="C969" t="str">
            <v>XXX</v>
          </cell>
          <cell r="D969" t="str">
            <v>XXX</v>
          </cell>
          <cell r="E969" t="str">
            <v>XXX</v>
          </cell>
          <cell r="F969" t="str">
            <v>XXX</v>
          </cell>
          <cell r="G969" t="str">
            <v>XXX</v>
          </cell>
          <cell r="H969" t="str">
            <v>XXX</v>
          </cell>
          <cell r="I969">
            <v>0</v>
          </cell>
          <cell r="J969">
            <v>0</v>
          </cell>
          <cell r="K969" t="str">
            <v>XXX</v>
          </cell>
          <cell r="L969">
            <v>2966500</v>
          </cell>
          <cell r="N969">
            <v>2966500</v>
          </cell>
          <cell r="O969">
            <v>2966500</v>
          </cell>
          <cell r="P969">
            <v>29665</v>
          </cell>
          <cell r="Q969">
            <v>118660</v>
          </cell>
          <cell r="R969">
            <v>0</v>
          </cell>
          <cell r="S969">
            <v>0</v>
          </cell>
          <cell r="T969">
            <v>29665</v>
          </cell>
          <cell r="U969">
            <v>118660</v>
          </cell>
          <cell r="V969" t="str">
            <v>SMP NEGERI 21</v>
          </cell>
          <cell r="W969" t="str">
            <v>XXX</v>
          </cell>
          <cell r="X969" t="str">
            <v>XXX</v>
          </cell>
          <cell r="Y969" t="str">
            <v>XXX</v>
          </cell>
          <cell r="Z969" t="str">
            <v>SMP-21</v>
          </cell>
          <cell r="AA969" t="str">
            <v>0043770671130043</v>
          </cell>
          <cell r="AC969">
            <v>33665</v>
          </cell>
          <cell r="AD969">
            <v>-4000</v>
          </cell>
        </row>
        <row r="970">
          <cell r="A970" t="str">
            <v>197508102022212009</v>
          </cell>
          <cell r="B970" t="str">
            <v>XXX</v>
          </cell>
          <cell r="C970" t="str">
            <v>XXX</v>
          </cell>
          <cell r="D970" t="str">
            <v>XXX</v>
          </cell>
          <cell r="E970" t="str">
            <v>XXX</v>
          </cell>
          <cell r="F970" t="str">
            <v>XXX</v>
          </cell>
          <cell r="G970" t="str">
            <v>XXX</v>
          </cell>
          <cell r="H970" t="str">
            <v>XXX</v>
          </cell>
          <cell r="I970">
            <v>0</v>
          </cell>
          <cell r="J970">
            <v>0</v>
          </cell>
          <cell r="K970" t="str">
            <v>XXX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 t="str">
            <v>SMP NEGERI 22</v>
          </cell>
          <cell r="W970" t="str">
            <v>XXX</v>
          </cell>
          <cell r="X970" t="str">
            <v>XXX</v>
          </cell>
          <cell r="Y970" t="str">
            <v>XXX</v>
          </cell>
          <cell r="Z970" t="str">
            <v>SMP-22</v>
          </cell>
          <cell r="AA970" t="str">
            <v>3142753656300013</v>
          </cell>
          <cell r="AC970">
            <v>9000</v>
          </cell>
          <cell r="AD970">
            <v>-9000</v>
          </cell>
        </row>
        <row r="971">
          <cell r="A971" t="str">
            <v>199008212022212007</v>
          </cell>
          <cell r="B971" t="str">
            <v>XXX</v>
          </cell>
          <cell r="C971" t="str">
            <v>XXX</v>
          </cell>
          <cell r="D971" t="str">
            <v>XXX</v>
          </cell>
          <cell r="E971" t="str">
            <v>XXX</v>
          </cell>
          <cell r="F971" t="str">
            <v>XXX</v>
          </cell>
          <cell r="G971" t="str">
            <v>XXX</v>
          </cell>
          <cell r="H971" t="str">
            <v>XXX</v>
          </cell>
          <cell r="I971">
            <v>0</v>
          </cell>
          <cell r="J971">
            <v>0</v>
          </cell>
          <cell r="K971" t="str">
            <v>XXX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 t="str">
            <v>SMP NEGERI 22</v>
          </cell>
          <cell r="W971" t="str">
            <v>XXX</v>
          </cell>
          <cell r="X971" t="str">
            <v>XXX</v>
          </cell>
          <cell r="Y971" t="str">
            <v>XXX</v>
          </cell>
          <cell r="Z971" t="str">
            <v>SMP-22</v>
          </cell>
          <cell r="AA971" t="str">
            <v>3153768669130113</v>
          </cell>
          <cell r="AC971">
            <v>9000</v>
          </cell>
          <cell r="AD971">
            <v>-9000</v>
          </cell>
        </row>
        <row r="972">
          <cell r="A972" t="str">
            <v>196911102022212005</v>
          </cell>
          <cell r="B972" t="str">
            <v>XXX</v>
          </cell>
          <cell r="C972" t="str">
            <v>XXX</v>
          </cell>
          <cell r="D972" t="str">
            <v>XXX</v>
          </cell>
          <cell r="E972" t="str">
            <v>XXX</v>
          </cell>
          <cell r="F972" t="str">
            <v>XXX</v>
          </cell>
          <cell r="G972" t="str">
            <v>XXX</v>
          </cell>
          <cell r="H972" t="str">
            <v>XXX</v>
          </cell>
          <cell r="I972">
            <v>0</v>
          </cell>
          <cell r="J972">
            <v>0</v>
          </cell>
          <cell r="K972" t="str">
            <v>XXX</v>
          </cell>
          <cell r="M972">
            <v>250000</v>
          </cell>
          <cell r="N972">
            <v>250000</v>
          </cell>
          <cell r="O972">
            <v>250000</v>
          </cell>
          <cell r="P972">
            <v>2500</v>
          </cell>
          <cell r="Q972">
            <v>10000</v>
          </cell>
          <cell r="R972">
            <v>0</v>
          </cell>
          <cell r="S972">
            <v>0</v>
          </cell>
          <cell r="T972">
            <v>2500</v>
          </cell>
          <cell r="U972">
            <v>10000</v>
          </cell>
          <cell r="V972" t="str">
            <v>SMP NEGERI 23</v>
          </cell>
          <cell r="W972" t="str">
            <v>XXX</v>
          </cell>
          <cell r="X972" t="str">
            <v>XXX</v>
          </cell>
          <cell r="Y972" t="str">
            <v>XXX</v>
          </cell>
          <cell r="Z972" t="str">
            <v>SMP-23</v>
          </cell>
          <cell r="AA972" t="str">
            <v>6442747649300053</v>
          </cell>
          <cell r="AC972">
            <v>11500</v>
          </cell>
          <cell r="AD972">
            <v>-9000</v>
          </cell>
        </row>
        <row r="973">
          <cell r="A973" t="str">
            <v>199203212022212007</v>
          </cell>
          <cell r="B973" t="str">
            <v>XXX</v>
          </cell>
          <cell r="C973" t="str">
            <v>XXX</v>
          </cell>
          <cell r="D973" t="str">
            <v>XXX</v>
          </cell>
          <cell r="E973" t="str">
            <v>XXX</v>
          </cell>
          <cell r="F973" t="str">
            <v>XXX</v>
          </cell>
          <cell r="G973" t="str">
            <v>XXX</v>
          </cell>
          <cell r="H973" t="str">
            <v>XXX</v>
          </cell>
          <cell r="I973">
            <v>0</v>
          </cell>
          <cell r="J973">
            <v>0</v>
          </cell>
          <cell r="K973" t="str">
            <v>XXX</v>
          </cell>
          <cell r="L973">
            <v>2966500</v>
          </cell>
          <cell r="N973">
            <v>2966500</v>
          </cell>
          <cell r="O973">
            <v>2966500</v>
          </cell>
          <cell r="P973">
            <v>29665</v>
          </cell>
          <cell r="Q973">
            <v>118660</v>
          </cell>
          <cell r="R973">
            <v>0</v>
          </cell>
          <cell r="S973">
            <v>0</v>
          </cell>
          <cell r="T973">
            <v>29665</v>
          </cell>
          <cell r="U973">
            <v>118660</v>
          </cell>
          <cell r="V973" t="str">
            <v>SMP NEGERI 23</v>
          </cell>
          <cell r="W973" t="str">
            <v>XXX</v>
          </cell>
          <cell r="X973" t="str">
            <v>XXX</v>
          </cell>
          <cell r="Y973" t="str">
            <v>XXX</v>
          </cell>
          <cell r="Z973" t="str">
            <v>SMP-23</v>
          </cell>
          <cell r="AA973" t="str">
            <v>5653770671130042</v>
          </cell>
          <cell r="AC973">
            <v>33665</v>
          </cell>
          <cell r="AD973">
            <v>-4000</v>
          </cell>
        </row>
        <row r="974">
          <cell r="A974" t="str">
            <v>199206182022212005</v>
          </cell>
          <cell r="B974" t="str">
            <v>XXX</v>
          </cell>
          <cell r="C974" t="str">
            <v>XXX</v>
          </cell>
          <cell r="D974" t="str">
            <v>XXX</v>
          </cell>
          <cell r="E974" t="str">
            <v>XXX</v>
          </cell>
          <cell r="F974" t="str">
            <v>XXX</v>
          </cell>
          <cell r="G974" t="str">
            <v>XXX</v>
          </cell>
          <cell r="H974" t="str">
            <v>XXX</v>
          </cell>
          <cell r="I974">
            <v>0</v>
          </cell>
          <cell r="J974">
            <v>0</v>
          </cell>
          <cell r="K974" t="str">
            <v>XXX</v>
          </cell>
          <cell r="M974">
            <v>250000</v>
          </cell>
          <cell r="N974">
            <v>250000</v>
          </cell>
          <cell r="O974">
            <v>250000</v>
          </cell>
          <cell r="P974">
            <v>2500</v>
          </cell>
          <cell r="Q974">
            <v>10000</v>
          </cell>
          <cell r="R974">
            <v>0</v>
          </cell>
          <cell r="S974">
            <v>0</v>
          </cell>
          <cell r="T974">
            <v>2500</v>
          </cell>
          <cell r="U974">
            <v>10000</v>
          </cell>
          <cell r="V974" t="str">
            <v>SMP NEGERI 23</v>
          </cell>
          <cell r="W974" t="str">
            <v>XXX</v>
          </cell>
          <cell r="X974" t="str">
            <v>XXX</v>
          </cell>
          <cell r="Y974" t="str">
            <v>XXX</v>
          </cell>
          <cell r="Z974" t="str">
            <v>SMP-23</v>
          </cell>
          <cell r="AA974" t="str">
            <v>1950770671130032</v>
          </cell>
          <cell r="AC974">
            <v>11500</v>
          </cell>
          <cell r="AD974">
            <v>-9000</v>
          </cell>
        </row>
        <row r="975">
          <cell r="A975" t="str">
            <v>199311102022212011</v>
          </cell>
          <cell r="B975" t="str">
            <v>XXX</v>
          </cell>
          <cell r="C975" t="str">
            <v>XXX</v>
          </cell>
          <cell r="D975" t="str">
            <v>XXX</v>
          </cell>
          <cell r="E975" t="str">
            <v>XXX</v>
          </cell>
          <cell r="F975" t="str">
            <v>XXX</v>
          </cell>
          <cell r="G975" t="str">
            <v>XXX</v>
          </cell>
          <cell r="H975" t="str">
            <v>XXX</v>
          </cell>
          <cell r="I975">
            <v>0</v>
          </cell>
          <cell r="J975">
            <v>0</v>
          </cell>
          <cell r="K975" t="str">
            <v>XXX</v>
          </cell>
          <cell r="M975">
            <v>250000</v>
          </cell>
          <cell r="N975">
            <v>250000</v>
          </cell>
          <cell r="O975">
            <v>250000</v>
          </cell>
          <cell r="P975">
            <v>2500</v>
          </cell>
          <cell r="Q975">
            <v>10000</v>
          </cell>
          <cell r="R975">
            <v>0</v>
          </cell>
          <cell r="S975">
            <v>0</v>
          </cell>
          <cell r="T975">
            <v>2500</v>
          </cell>
          <cell r="U975">
            <v>10000</v>
          </cell>
          <cell r="V975" t="str">
            <v>SMP NEGERI 23</v>
          </cell>
          <cell r="W975" t="str">
            <v>XXX</v>
          </cell>
          <cell r="X975" t="str">
            <v>XXX</v>
          </cell>
          <cell r="Y975" t="str">
            <v>XXX</v>
          </cell>
          <cell r="Z975" t="str">
            <v>SMP-23</v>
          </cell>
          <cell r="AA975" t="str">
            <v>‌0442771673130073</v>
          </cell>
          <cell r="AC975">
            <v>11500</v>
          </cell>
          <cell r="AD975">
            <v>-9000</v>
          </cell>
        </row>
        <row r="976">
          <cell r="A976" t="str">
            <v>199508152022211003</v>
          </cell>
          <cell r="B976" t="str">
            <v>XXX</v>
          </cell>
          <cell r="C976" t="str">
            <v>XXX</v>
          </cell>
          <cell r="D976" t="str">
            <v>XXX</v>
          </cell>
          <cell r="E976" t="str">
            <v>XXX</v>
          </cell>
          <cell r="F976" t="str">
            <v>XXX</v>
          </cell>
          <cell r="G976" t="str">
            <v>XXX</v>
          </cell>
          <cell r="H976" t="str">
            <v>XXX</v>
          </cell>
          <cell r="I976">
            <v>0</v>
          </cell>
          <cell r="J976">
            <v>0</v>
          </cell>
          <cell r="K976" t="str">
            <v>XXX</v>
          </cell>
          <cell r="M976">
            <v>250000</v>
          </cell>
          <cell r="N976">
            <v>250000</v>
          </cell>
          <cell r="O976">
            <v>250000</v>
          </cell>
          <cell r="P976">
            <v>2500</v>
          </cell>
          <cell r="Q976">
            <v>10000</v>
          </cell>
          <cell r="R976">
            <v>0</v>
          </cell>
          <cell r="S976">
            <v>0</v>
          </cell>
          <cell r="T976">
            <v>2500</v>
          </cell>
          <cell r="U976">
            <v>10000</v>
          </cell>
          <cell r="V976" t="str">
            <v>SMP NEGERI 23</v>
          </cell>
          <cell r="W976" t="str">
            <v>XXX</v>
          </cell>
          <cell r="X976" t="str">
            <v>XXX</v>
          </cell>
          <cell r="Y976" t="str">
            <v>XXX</v>
          </cell>
          <cell r="Z976" t="str">
            <v>SMP-23</v>
          </cell>
          <cell r="AA976" t="str">
            <v>6147773674130043</v>
          </cell>
          <cell r="AC976">
            <v>11500</v>
          </cell>
          <cell r="AD976">
            <v>-9000</v>
          </cell>
        </row>
        <row r="977">
          <cell r="A977" t="str">
            <v>197102132022211001</v>
          </cell>
          <cell r="B977" t="str">
            <v>XXX</v>
          </cell>
          <cell r="C977" t="str">
            <v>XXX</v>
          </cell>
          <cell r="D977" t="str">
            <v>XXX</v>
          </cell>
          <cell r="E977" t="str">
            <v>XXX</v>
          </cell>
          <cell r="F977" t="str">
            <v>XXX</v>
          </cell>
          <cell r="G977" t="str">
            <v>XXX</v>
          </cell>
          <cell r="H977" t="str">
            <v>XXX</v>
          </cell>
          <cell r="I977">
            <v>0</v>
          </cell>
          <cell r="J977">
            <v>0</v>
          </cell>
          <cell r="K977" t="str">
            <v>XXX</v>
          </cell>
          <cell r="L977">
            <v>2966500</v>
          </cell>
          <cell r="N977">
            <v>2966500</v>
          </cell>
          <cell r="O977">
            <v>2966500</v>
          </cell>
          <cell r="P977">
            <v>29665</v>
          </cell>
          <cell r="Q977">
            <v>118660</v>
          </cell>
          <cell r="R977">
            <v>0</v>
          </cell>
          <cell r="S977">
            <v>0</v>
          </cell>
          <cell r="T977">
            <v>29665</v>
          </cell>
          <cell r="U977">
            <v>118660</v>
          </cell>
          <cell r="V977" t="str">
            <v>SMP NEGERI 24</v>
          </cell>
          <cell r="W977" t="str">
            <v>XXX</v>
          </cell>
          <cell r="X977" t="str">
            <v>XXX</v>
          </cell>
          <cell r="Y977" t="str">
            <v>XXX</v>
          </cell>
          <cell r="Z977" t="str">
            <v>SMP-24</v>
          </cell>
          <cell r="AA977" t="str">
            <v>1545749652200002</v>
          </cell>
          <cell r="AC977">
            <v>33665</v>
          </cell>
          <cell r="AD977">
            <v>-4000</v>
          </cell>
        </row>
        <row r="978">
          <cell r="A978" t="str">
            <v>198912082022212011</v>
          </cell>
          <cell r="B978" t="str">
            <v>XXX</v>
          </cell>
          <cell r="C978" t="str">
            <v>XXX</v>
          </cell>
          <cell r="D978" t="str">
            <v>XXX</v>
          </cell>
          <cell r="E978" t="str">
            <v>XXX</v>
          </cell>
          <cell r="F978" t="str">
            <v>XXX</v>
          </cell>
          <cell r="G978" t="str">
            <v>XXX</v>
          </cell>
          <cell r="H978" t="str">
            <v>XXX</v>
          </cell>
          <cell r="I978">
            <v>0</v>
          </cell>
          <cell r="J978">
            <v>0</v>
          </cell>
          <cell r="K978" t="str">
            <v>XXX</v>
          </cell>
          <cell r="M978">
            <v>250000</v>
          </cell>
          <cell r="N978">
            <v>250000</v>
          </cell>
          <cell r="O978">
            <v>250000</v>
          </cell>
          <cell r="P978">
            <v>2500</v>
          </cell>
          <cell r="Q978">
            <v>10000</v>
          </cell>
          <cell r="R978">
            <v>0</v>
          </cell>
          <cell r="S978">
            <v>0</v>
          </cell>
          <cell r="T978">
            <v>2500</v>
          </cell>
          <cell r="U978">
            <v>10000</v>
          </cell>
          <cell r="V978" t="str">
            <v>SMP NEGERI 24</v>
          </cell>
          <cell r="W978" t="str">
            <v>XXX</v>
          </cell>
          <cell r="X978" t="str">
            <v>XXX</v>
          </cell>
          <cell r="Y978" t="str">
            <v>XXX</v>
          </cell>
          <cell r="Z978" t="str">
            <v>SMP-24</v>
          </cell>
          <cell r="AA978" t="str">
            <v>9540767669220003</v>
          </cell>
          <cell r="AC978">
            <v>11500</v>
          </cell>
          <cell r="AD978">
            <v>-9000</v>
          </cell>
        </row>
        <row r="979">
          <cell r="A979" t="str">
            <v>199209062022212007</v>
          </cell>
          <cell r="B979" t="str">
            <v>XXX</v>
          </cell>
          <cell r="C979" t="str">
            <v>XXX</v>
          </cell>
          <cell r="D979" t="str">
            <v>XXX</v>
          </cell>
          <cell r="E979" t="str">
            <v>XXX</v>
          </cell>
          <cell r="F979" t="str">
            <v>XXX</v>
          </cell>
          <cell r="G979" t="str">
            <v>XXX</v>
          </cell>
          <cell r="H979" t="str">
            <v>XXX</v>
          </cell>
          <cell r="I979">
            <v>0</v>
          </cell>
          <cell r="J979">
            <v>0</v>
          </cell>
          <cell r="K979" t="str">
            <v>XXX</v>
          </cell>
          <cell r="M979">
            <v>250000</v>
          </cell>
          <cell r="N979">
            <v>250000</v>
          </cell>
          <cell r="O979">
            <v>250000</v>
          </cell>
          <cell r="P979">
            <v>2500</v>
          </cell>
          <cell r="Q979">
            <v>10000</v>
          </cell>
          <cell r="R979">
            <v>0</v>
          </cell>
          <cell r="S979">
            <v>0</v>
          </cell>
          <cell r="T979">
            <v>2500</v>
          </cell>
          <cell r="U979">
            <v>10000</v>
          </cell>
          <cell r="V979" t="str">
            <v>SMP NEGERI 24</v>
          </cell>
          <cell r="W979" t="str">
            <v>XXX</v>
          </cell>
          <cell r="X979" t="str">
            <v>XXX</v>
          </cell>
          <cell r="Y979" t="str">
            <v>XXX</v>
          </cell>
          <cell r="Z979" t="str">
            <v>SMP-24</v>
          </cell>
          <cell r="AA979" t="str">
            <v>6238770671130043</v>
          </cell>
          <cell r="AC979">
            <v>11500</v>
          </cell>
          <cell r="AD979">
            <v>-9000</v>
          </cell>
        </row>
        <row r="980">
          <cell r="A980" t="str">
            <v>199307032022212005</v>
          </cell>
          <cell r="B980" t="str">
            <v>XXX</v>
          </cell>
          <cell r="C980" t="str">
            <v>XXX</v>
          </cell>
          <cell r="D980" t="str">
            <v>XXX</v>
          </cell>
          <cell r="E980" t="str">
            <v>XXX</v>
          </cell>
          <cell r="F980" t="str">
            <v>XXX</v>
          </cell>
          <cell r="G980" t="str">
            <v>XXX</v>
          </cell>
          <cell r="H980" t="str">
            <v>XXX</v>
          </cell>
          <cell r="I980">
            <v>0</v>
          </cell>
          <cell r="J980">
            <v>0</v>
          </cell>
          <cell r="K980" t="str">
            <v>XXX</v>
          </cell>
          <cell r="M980">
            <v>250000</v>
          </cell>
          <cell r="N980">
            <v>250000</v>
          </cell>
          <cell r="O980">
            <v>250000</v>
          </cell>
          <cell r="P980">
            <v>2500</v>
          </cell>
          <cell r="Q980">
            <v>10000</v>
          </cell>
          <cell r="R980">
            <v>0</v>
          </cell>
          <cell r="S980">
            <v>0</v>
          </cell>
          <cell r="T980">
            <v>2500</v>
          </cell>
          <cell r="U980">
            <v>10000</v>
          </cell>
          <cell r="V980" t="str">
            <v>SMP NEGERI 24</v>
          </cell>
          <cell r="W980" t="str">
            <v>XXX</v>
          </cell>
          <cell r="X980" t="str">
            <v>XXX</v>
          </cell>
          <cell r="Y980" t="str">
            <v>XXX</v>
          </cell>
          <cell r="Z980" t="str">
            <v>SMP-24</v>
          </cell>
          <cell r="AA980" t="str">
            <v>8035771672130053</v>
          </cell>
          <cell r="AC980">
            <v>11500</v>
          </cell>
          <cell r="AD980">
            <v>-9000</v>
          </cell>
        </row>
        <row r="981">
          <cell r="A981" t="str">
            <v>199511242022212004</v>
          </cell>
          <cell r="B981" t="str">
            <v>XXX</v>
          </cell>
          <cell r="C981" t="str">
            <v>XXX</v>
          </cell>
          <cell r="D981" t="str">
            <v>XXX</v>
          </cell>
          <cell r="E981" t="str">
            <v>XXX</v>
          </cell>
          <cell r="F981" t="str">
            <v>XXX</v>
          </cell>
          <cell r="G981" t="str">
            <v>XXX</v>
          </cell>
          <cell r="H981" t="str">
            <v>XXX</v>
          </cell>
          <cell r="I981">
            <v>0</v>
          </cell>
          <cell r="J981">
            <v>0</v>
          </cell>
          <cell r="K981" t="str">
            <v>XXX</v>
          </cell>
          <cell r="M981">
            <v>250000</v>
          </cell>
          <cell r="N981">
            <v>250000</v>
          </cell>
          <cell r="O981">
            <v>250000</v>
          </cell>
          <cell r="P981">
            <v>2500</v>
          </cell>
          <cell r="Q981">
            <v>10000</v>
          </cell>
          <cell r="R981">
            <v>0</v>
          </cell>
          <cell r="S981">
            <v>0</v>
          </cell>
          <cell r="T981">
            <v>2500</v>
          </cell>
          <cell r="U981">
            <v>10000</v>
          </cell>
          <cell r="V981" t="str">
            <v>SMP NEGERI 24</v>
          </cell>
          <cell r="W981" t="str">
            <v>XXX</v>
          </cell>
          <cell r="X981" t="str">
            <v>XXX</v>
          </cell>
          <cell r="Y981" t="str">
            <v>XXX</v>
          </cell>
          <cell r="Z981" t="str">
            <v>SMP-24</v>
          </cell>
          <cell r="AA981" t="str">
            <v>0456773674230123</v>
          </cell>
          <cell r="AC981">
            <v>11500</v>
          </cell>
          <cell r="AD981">
            <v>-9000</v>
          </cell>
        </row>
        <row r="982">
          <cell r="A982" t="str">
            <v>199610162022212005</v>
          </cell>
          <cell r="B982" t="str">
            <v>XXX</v>
          </cell>
          <cell r="C982" t="str">
            <v>XXX</v>
          </cell>
          <cell r="D982" t="str">
            <v>XXX</v>
          </cell>
          <cell r="E982" t="str">
            <v>XXX</v>
          </cell>
          <cell r="F982" t="str">
            <v>XXX</v>
          </cell>
          <cell r="G982" t="str">
            <v>XXX</v>
          </cell>
          <cell r="H982" t="str">
            <v>XXX</v>
          </cell>
          <cell r="I982">
            <v>0</v>
          </cell>
          <cell r="J982">
            <v>0</v>
          </cell>
          <cell r="K982" t="str">
            <v>XXX</v>
          </cell>
          <cell r="L982">
            <v>2966500</v>
          </cell>
          <cell r="N982">
            <v>2966500</v>
          </cell>
          <cell r="O982">
            <v>2966500</v>
          </cell>
          <cell r="P982">
            <v>29665</v>
          </cell>
          <cell r="Q982">
            <v>118660</v>
          </cell>
          <cell r="R982">
            <v>0</v>
          </cell>
          <cell r="S982">
            <v>0</v>
          </cell>
          <cell r="T982">
            <v>29665</v>
          </cell>
          <cell r="U982">
            <v>118660</v>
          </cell>
          <cell r="V982" t="str">
            <v>SMP NEGERI 24</v>
          </cell>
          <cell r="W982" t="str">
            <v>XXX</v>
          </cell>
          <cell r="X982" t="str">
            <v>XXX</v>
          </cell>
          <cell r="Y982" t="str">
            <v>XXX</v>
          </cell>
          <cell r="Z982" t="str">
            <v>SMP-24</v>
          </cell>
          <cell r="AC982">
            <v>33665</v>
          </cell>
          <cell r="AD982">
            <v>-4000</v>
          </cell>
        </row>
        <row r="983">
          <cell r="A983" t="str">
            <v>199711282022212004</v>
          </cell>
          <cell r="B983" t="str">
            <v>XXX</v>
          </cell>
          <cell r="C983" t="str">
            <v>XXX</v>
          </cell>
          <cell r="D983" t="str">
            <v>XXX</v>
          </cell>
          <cell r="E983" t="str">
            <v>XXX</v>
          </cell>
          <cell r="F983" t="str">
            <v>XXX</v>
          </cell>
          <cell r="G983" t="str">
            <v>XXX</v>
          </cell>
          <cell r="H983" t="str">
            <v>XXX</v>
          </cell>
          <cell r="I983">
            <v>0</v>
          </cell>
          <cell r="J983">
            <v>0</v>
          </cell>
          <cell r="K983" t="str">
            <v>XXX</v>
          </cell>
          <cell r="M983">
            <v>250000</v>
          </cell>
          <cell r="N983">
            <v>250000</v>
          </cell>
          <cell r="O983">
            <v>250000</v>
          </cell>
          <cell r="P983">
            <v>2500</v>
          </cell>
          <cell r="Q983">
            <v>10000</v>
          </cell>
          <cell r="R983">
            <v>0</v>
          </cell>
          <cell r="S983">
            <v>0</v>
          </cell>
          <cell r="T983">
            <v>2500</v>
          </cell>
          <cell r="U983">
            <v>10000</v>
          </cell>
          <cell r="V983" t="str">
            <v>SMP NEGERI 24</v>
          </cell>
          <cell r="W983" t="str">
            <v>XXX</v>
          </cell>
          <cell r="X983" t="str">
            <v>XXX</v>
          </cell>
          <cell r="Y983" t="str">
            <v>XXX</v>
          </cell>
          <cell r="Z983" t="str">
            <v>SMP-24</v>
          </cell>
          <cell r="AA983" t="str">
            <v>9460775676230023</v>
          </cell>
          <cell r="AC983">
            <v>11500</v>
          </cell>
          <cell r="AD983">
            <v>-9000</v>
          </cell>
        </row>
        <row r="984">
          <cell r="A984" t="str">
            <v>197305172022211003</v>
          </cell>
          <cell r="B984" t="str">
            <v>XXX</v>
          </cell>
          <cell r="C984" t="str">
            <v>XXX</v>
          </cell>
          <cell r="D984" t="str">
            <v>XXX</v>
          </cell>
          <cell r="E984" t="str">
            <v>XXX</v>
          </cell>
          <cell r="F984" t="str">
            <v>XXX</v>
          </cell>
          <cell r="G984" t="str">
            <v>XXX</v>
          </cell>
          <cell r="H984" t="str">
            <v>XXX</v>
          </cell>
          <cell r="I984">
            <v>0</v>
          </cell>
          <cell r="J984">
            <v>0</v>
          </cell>
          <cell r="K984" t="str">
            <v>XXX</v>
          </cell>
          <cell r="L984">
            <v>2966500</v>
          </cell>
          <cell r="N984">
            <v>2966500</v>
          </cell>
          <cell r="O984">
            <v>2966500</v>
          </cell>
          <cell r="P984">
            <v>29665</v>
          </cell>
          <cell r="Q984">
            <v>118660</v>
          </cell>
          <cell r="R984">
            <v>0</v>
          </cell>
          <cell r="S984">
            <v>0</v>
          </cell>
          <cell r="T984">
            <v>29665</v>
          </cell>
          <cell r="U984">
            <v>118660</v>
          </cell>
          <cell r="V984" t="str">
            <v>SMP NEGERI 25</v>
          </cell>
          <cell r="W984" t="str">
            <v>XXX</v>
          </cell>
          <cell r="X984" t="str">
            <v>XXX</v>
          </cell>
          <cell r="Y984" t="str">
            <v>XXX</v>
          </cell>
          <cell r="Z984" t="str">
            <v>SMP-25</v>
          </cell>
          <cell r="AA984" t="str">
            <v>2649751652200002</v>
          </cell>
          <cell r="AC984">
            <v>33665</v>
          </cell>
          <cell r="AD984">
            <v>-4000</v>
          </cell>
        </row>
        <row r="985">
          <cell r="A985" t="str">
            <v>198209092022211011</v>
          </cell>
          <cell r="B985" t="str">
            <v>XXX</v>
          </cell>
          <cell r="C985" t="str">
            <v>XXX</v>
          </cell>
          <cell r="D985" t="str">
            <v>XXX</v>
          </cell>
          <cell r="E985" t="str">
            <v>XXX</v>
          </cell>
          <cell r="F985" t="str">
            <v>XXX</v>
          </cell>
          <cell r="G985" t="str">
            <v>XXX</v>
          </cell>
          <cell r="H985" t="str">
            <v>XXX</v>
          </cell>
          <cell r="I985">
            <v>0</v>
          </cell>
          <cell r="J985">
            <v>0</v>
          </cell>
          <cell r="K985" t="str">
            <v>XXX</v>
          </cell>
          <cell r="M985">
            <v>250000</v>
          </cell>
          <cell r="N985">
            <v>250000</v>
          </cell>
          <cell r="O985">
            <v>250000</v>
          </cell>
          <cell r="P985">
            <v>2500</v>
          </cell>
          <cell r="Q985">
            <v>10000</v>
          </cell>
          <cell r="R985">
            <v>0</v>
          </cell>
          <cell r="S985">
            <v>0</v>
          </cell>
          <cell r="T985">
            <v>2500</v>
          </cell>
          <cell r="U985">
            <v>10000</v>
          </cell>
          <cell r="V985" t="str">
            <v>SMP NEGERI 25</v>
          </cell>
          <cell r="W985" t="str">
            <v>XXX</v>
          </cell>
          <cell r="X985" t="str">
            <v>XXX</v>
          </cell>
          <cell r="Y985" t="str">
            <v>XXX</v>
          </cell>
          <cell r="Z985" t="str">
            <v>SMP-25</v>
          </cell>
          <cell r="AA985" t="str">
            <v>5241760662200043</v>
          </cell>
          <cell r="AC985">
            <v>11500</v>
          </cell>
          <cell r="AD985">
            <v>-9000</v>
          </cell>
        </row>
        <row r="986">
          <cell r="A986" t="str">
            <v>199012072022212007</v>
          </cell>
          <cell r="B986" t="str">
            <v>XXX</v>
          </cell>
          <cell r="C986" t="str">
            <v>XXX</v>
          </cell>
          <cell r="D986" t="str">
            <v>XXX</v>
          </cell>
          <cell r="E986" t="str">
            <v>XXX</v>
          </cell>
          <cell r="F986" t="str">
            <v>XXX</v>
          </cell>
          <cell r="G986" t="str">
            <v>XXX</v>
          </cell>
          <cell r="H986" t="str">
            <v>XXX</v>
          </cell>
          <cell r="I986">
            <v>0</v>
          </cell>
          <cell r="J986">
            <v>0</v>
          </cell>
          <cell r="K986" t="str">
            <v>XXX</v>
          </cell>
          <cell r="L986">
            <v>2966500</v>
          </cell>
          <cell r="N986">
            <v>2966500</v>
          </cell>
          <cell r="O986">
            <v>2966500</v>
          </cell>
          <cell r="P986">
            <v>29665</v>
          </cell>
          <cell r="Q986">
            <v>118660</v>
          </cell>
          <cell r="R986">
            <v>0</v>
          </cell>
          <cell r="S986">
            <v>0</v>
          </cell>
          <cell r="T986">
            <v>29665</v>
          </cell>
          <cell r="U986">
            <v>118660</v>
          </cell>
          <cell r="V986" t="str">
            <v>SMP NEGERI 25</v>
          </cell>
          <cell r="W986" t="str">
            <v>XXX</v>
          </cell>
          <cell r="X986" t="str">
            <v>XXX</v>
          </cell>
          <cell r="Y986" t="str">
            <v>XXX</v>
          </cell>
          <cell r="Z986" t="str">
            <v>SMP-25</v>
          </cell>
          <cell r="AA986" t="str">
            <v>7539768669130063</v>
          </cell>
          <cell r="AC986">
            <v>4000</v>
          </cell>
          <cell r="AD986">
            <v>25665</v>
          </cell>
        </row>
        <row r="987">
          <cell r="A987" t="str">
            <v>199603312022211001</v>
          </cell>
          <cell r="B987" t="str">
            <v>XXX</v>
          </cell>
          <cell r="C987" t="str">
            <v>XXX</v>
          </cell>
          <cell r="D987" t="str">
            <v>XXX</v>
          </cell>
          <cell r="E987" t="str">
            <v>XXX</v>
          </cell>
          <cell r="F987" t="str">
            <v>XXX</v>
          </cell>
          <cell r="G987" t="str">
            <v>XXX</v>
          </cell>
          <cell r="H987" t="str">
            <v>XXX</v>
          </cell>
          <cell r="I987">
            <v>0</v>
          </cell>
          <cell r="J987">
            <v>0</v>
          </cell>
          <cell r="K987" t="str">
            <v>XXX</v>
          </cell>
          <cell r="M987">
            <v>250000</v>
          </cell>
          <cell r="N987">
            <v>250000</v>
          </cell>
          <cell r="O987">
            <v>250000</v>
          </cell>
          <cell r="P987">
            <v>2500</v>
          </cell>
          <cell r="Q987">
            <v>10000</v>
          </cell>
          <cell r="R987">
            <v>0</v>
          </cell>
          <cell r="S987">
            <v>0</v>
          </cell>
          <cell r="T987">
            <v>2500</v>
          </cell>
          <cell r="U987">
            <v>10000</v>
          </cell>
          <cell r="V987" t="str">
            <v>SMP NEGERI 25</v>
          </cell>
          <cell r="W987" t="str">
            <v>XXX</v>
          </cell>
          <cell r="X987" t="str">
            <v>XXX</v>
          </cell>
          <cell r="Y987" t="str">
            <v>XXX</v>
          </cell>
          <cell r="Z987" t="str">
            <v>SMP-25</v>
          </cell>
          <cell r="AA987" t="str">
            <v>3663774675130102</v>
          </cell>
          <cell r="AC987">
            <v>11500</v>
          </cell>
          <cell r="AD987">
            <v>-9000</v>
          </cell>
        </row>
        <row r="988">
          <cell r="A988" t="str">
            <v>199705312022212004</v>
          </cell>
          <cell r="B988" t="str">
            <v>XXX</v>
          </cell>
          <cell r="C988" t="str">
            <v>XXX</v>
          </cell>
          <cell r="D988" t="str">
            <v>XXX</v>
          </cell>
          <cell r="E988" t="str">
            <v>XXX</v>
          </cell>
          <cell r="F988" t="str">
            <v>XXX</v>
          </cell>
          <cell r="G988" t="str">
            <v>XXX</v>
          </cell>
          <cell r="H988" t="str">
            <v>XXX</v>
          </cell>
          <cell r="I988">
            <v>0</v>
          </cell>
          <cell r="J988">
            <v>0</v>
          </cell>
          <cell r="K988" t="str">
            <v>XXX</v>
          </cell>
          <cell r="M988">
            <v>250000</v>
          </cell>
          <cell r="N988">
            <v>250000</v>
          </cell>
          <cell r="O988">
            <v>250000</v>
          </cell>
          <cell r="P988">
            <v>2500</v>
          </cell>
          <cell r="Q988">
            <v>10000</v>
          </cell>
          <cell r="R988">
            <v>0</v>
          </cell>
          <cell r="S988">
            <v>0</v>
          </cell>
          <cell r="T988">
            <v>2500</v>
          </cell>
          <cell r="U988">
            <v>10000</v>
          </cell>
          <cell r="V988" t="str">
            <v>SMP NEGERI 25</v>
          </cell>
          <cell r="W988" t="str">
            <v>XXX</v>
          </cell>
          <cell r="X988" t="str">
            <v>XXX</v>
          </cell>
          <cell r="Y988" t="str">
            <v>XXX</v>
          </cell>
          <cell r="Z988" t="str">
            <v>SMP-25</v>
          </cell>
          <cell r="AA988" t="str">
            <v>8863775676230052</v>
          </cell>
          <cell r="AC988">
            <v>11500</v>
          </cell>
          <cell r="AD988">
            <v>-9000</v>
          </cell>
        </row>
        <row r="989">
          <cell r="A989" t="str">
            <v>196604162022212002</v>
          </cell>
          <cell r="B989" t="str">
            <v>XXX</v>
          </cell>
          <cell r="C989" t="str">
            <v>XXX</v>
          </cell>
          <cell r="D989" t="str">
            <v>XXX</v>
          </cell>
          <cell r="E989" t="str">
            <v>XXX</v>
          </cell>
          <cell r="F989" t="str">
            <v>XXX</v>
          </cell>
          <cell r="G989" t="str">
            <v>XXX</v>
          </cell>
          <cell r="H989" t="str">
            <v>XXX</v>
          </cell>
          <cell r="I989">
            <v>0</v>
          </cell>
          <cell r="J989">
            <v>0</v>
          </cell>
          <cell r="K989" t="str">
            <v>XXX</v>
          </cell>
          <cell r="L989">
            <v>2966500</v>
          </cell>
          <cell r="N989">
            <v>2966500</v>
          </cell>
          <cell r="O989">
            <v>2966500</v>
          </cell>
          <cell r="P989">
            <v>29665</v>
          </cell>
          <cell r="Q989">
            <v>118660</v>
          </cell>
          <cell r="R989">
            <v>0</v>
          </cell>
          <cell r="S989">
            <v>0</v>
          </cell>
          <cell r="T989">
            <v>29665</v>
          </cell>
          <cell r="U989">
            <v>118660</v>
          </cell>
          <cell r="V989" t="str">
            <v>SMP NEGERI 26</v>
          </cell>
          <cell r="W989" t="str">
            <v>XXX</v>
          </cell>
          <cell r="X989" t="str">
            <v>XXX</v>
          </cell>
          <cell r="Y989" t="str">
            <v>XXX</v>
          </cell>
          <cell r="Z989" t="str">
            <v>SMP-26</v>
          </cell>
          <cell r="AA989" t="str">
            <v>6748744644300002</v>
          </cell>
          <cell r="AC989">
            <v>33665</v>
          </cell>
          <cell r="AD989">
            <v>-4000</v>
          </cell>
        </row>
        <row r="990">
          <cell r="A990" t="str">
            <v>198503162022212016</v>
          </cell>
          <cell r="B990" t="str">
            <v>XXX</v>
          </cell>
          <cell r="C990" t="str">
            <v>XXX</v>
          </cell>
          <cell r="D990" t="str">
            <v>XXX</v>
          </cell>
          <cell r="E990" t="str">
            <v>XXX</v>
          </cell>
          <cell r="F990" t="str">
            <v>XXX</v>
          </cell>
          <cell r="G990" t="str">
            <v>XXX</v>
          </cell>
          <cell r="H990" t="str">
            <v>XXX</v>
          </cell>
          <cell r="I990">
            <v>0</v>
          </cell>
          <cell r="J990">
            <v>0</v>
          </cell>
          <cell r="K990" t="str">
            <v>XXX</v>
          </cell>
          <cell r="L990">
            <v>2966500</v>
          </cell>
          <cell r="N990">
            <v>2966500</v>
          </cell>
          <cell r="O990">
            <v>2966500</v>
          </cell>
          <cell r="P990">
            <v>29665</v>
          </cell>
          <cell r="Q990">
            <v>118660</v>
          </cell>
          <cell r="R990">
            <v>0</v>
          </cell>
          <cell r="S990">
            <v>0</v>
          </cell>
          <cell r="T990">
            <v>29665</v>
          </cell>
          <cell r="U990">
            <v>118660</v>
          </cell>
          <cell r="V990" t="str">
            <v>SMP NEGERI 26</v>
          </cell>
          <cell r="W990" t="str">
            <v>XXX</v>
          </cell>
          <cell r="X990" t="str">
            <v>XXX</v>
          </cell>
          <cell r="Y990" t="str">
            <v>XXX</v>
          </cell>
          <cell r="Z990" t="str">
            <v>SMP-26</v>
          </cell>
          <cell r="AA990" t="str">
            <v>2648763663300012</v>
          </cell>
          <cell r="AC990">
            <v>33665</v>
          </cell>
          <cell r="AD990">
            <v>-4000</v>
          </cell>
        </row>
        <row r="991">
          <cell r="A991" t="str">
            <v>198908232022212007</v>
          </cell>
          <cell r="B991" t="str">
            <v>XXX</v>
          </cell>
          <cell r="C991" t="str">
            <v>XXX</v>
          </cell>
          <cell r="D991" t="str">
            <v>XXX</v>
          </cell>
          <cell r="E991" t="str">
            <v>XXX</v>
          </cell>
          <cell r="F991" t="str">
            <v>XXX</v>
          </cell>
          <cell r="G991" t="str">
            <v>XXX</v>
          </cell>
          <cell r="H991" t="str">
            <v>XXX</v>
          </cell>
          <cell r="I991">
            <v>0</v>
          </cell>
          <cell r="J991">
            <v>0</v>
          </cell>
          <cell r="K991" t="str">
            <v>XXX</v>
          </cell>
          <cell r="M991">
            <v>250000</v>
          </cell>
          <cell r="N991">
            <v>250000</v>
          </cell>
          <cell r="O991">
            <v>250000</v>
          </cell>
          <cell r="P991">
            <v>2500</v>
          </cell>
          <cell r="Q991">
            <v>10000</v>
          </cell>
          <cell r="R991">
            <v>0</v>
          </cell>
          <cell r="S991">
            <v>0</v>
          </cell>
          <cell r="T991">
            <v>2500</v>
          </cell>
          <cell r="U991">
            <v>10000</v>
          </cell>
          <cell r="V991" t="str">
            <v>SMP NEGERI 26</v>
          </cell>
          <cell r="W991" t="str">
            <v>XXX</v>
          </cell>
          <cell r="X991" t="str">
            <v>XXX</v>
          </cell>
          <cell r="Y991" t="str">
            <v>XXX</v>
          </cell>
          <cell r="Z991" t="str">
            <v>SMP-26</v>
          </cell>
          <cell r="AA991" t="str">
            <v>9155767668130103</v>
          </cell>
          <cell r="AC991">
            <v>11500</v>
          </cell>
          <cell r="AD991">
            <v>-9000</v>
          </cell>
        </row>
        <row r="992">
          <cell r="A992" t="str">
            <v>199007282022211001</v>
          </cell>
          <cell r="B992" t="str">
            <v>XXX</v>
          </cell>
          <cell r="C992" t="str">
            <v>XXX</v>
          </cell>
          <cell r="D992" t="str">
            <v>XXX</v>
          </cell>
          <cell r="E992" t="str">
            <v>XXX</v>
          </cell>
          <cell r="F992" t="str">
            <v>XXX</v>
          </cell>
          <cell r="G992" t="str">
            <v>XXX</v>
          </cell>
          <cell r="H992" t="str">
            <v>XXX</v>
          </cell>
          <cell r="I992">
            <v>0</v>
          </cell>
          <cell r="J992">
            <v>0</v>
          </cell>
          <cell r="K992" t="str">
            <v>XXX</v>
          </cell>
          <cell r="M992">
            <v>250000</v>
          </cell>
          <cell r="N992">
            <v>250000</v>
          </cell>
          <cell r="O992">
            <v>250000</v>
          </cell>
          <cell r="P992">
            <v>2500</v>
          </cell>
          <cell r="Q992">
            <v>10000</v>
          </cell>
          <cell r="R992">
            <v>0</v>
          </cell>
          <cell r="S992">
            <v>0</v>
          </cell>
          <cell r="T992">
            <v>2500</v>
          </cell>
          <cell r="U992">
            <v>10000</v>
          </cell>
          <cell r="V992" t="str">
            <v>SMP NEGERI 26</v>
          </cell>
          <cell r="W992" t="str">
            <v>XXX</v>
          </cell>
          <cell r="X992" t="str">
            <v>XXX</v>
          </cell>
          <cell r="Y992" t="str">
            <v>XXX</v>
          </cell>
          <cell r="Z992" t="str">
            <v>SMP-26</v>
          </cell>
          <cell r="AA992" t="str">
            <v>4060768669130213</v>
          </cell>
          <cell r="AC992">
            <v>11500</v>
          </cell>
          <cell r="AD992">
            <v>-9000</v>
          </cell>
        </row>
        <row r="993">
          <cell r="A993" t="str">
            <v>199008122022211003</v>
          </cell>
          <cell r="B993" t="str">
            <v>XXX</v>
          </cell>
          <cell r="C993" t="str">
            <v>XXX</v>
          </cell>
          <cell r="D993" t="str">
            <v>XXX</v>
          </cell>
          <cell r="E993" t="str">
            <v>XXX</v>
          </cell>
          <cell r="F993" t="str">
            <v>XXX</v>
          </cell>
          <cell r="G993" t="str">
            <v>XXX</v>
          </cell>
          <cell r="H993" t="str">
            <v>XXX</v>
          </cell>
          <cell r="I993">
            <v>0</v>
          </cell>
          <cell r="J993">
            <v>0</v>
          </cell>
          <cell r="K993" t="str">
            <v>XXX</v>
          </cell>
          <cell r="M993">
            <v>250000</v>
          </cell>
          <cell r="N993">
            <v>250000</v>
          </cell>
          <cell r="O993">
            <v>250000</v>
          </cell>
          <cell r="P993">
            <v>2500</v>
          </cell>
          <cell r="Q993">
            <v>10000</v>
          </cell>
          <cell r="R993">
            <v>0</v>
          </cell>
          <cell r="S993">
            <v>0</v>
          </cell>
          <cell r="T993">
            <v>2500</v>
          </cell>
          <cell r="U993">
            <v>10000</v>
          </cell>
          <cell r="V993" t="str">
            <v>SMP NEGERI 26</v>
          </cell>
          <cell r="W993" t="str">
            <v>XXX</v>
          </cell>
          <cell r="X993" t="str">
            <v>XXX</v>
          </cell>
          <cell r="Y993" t="str">
            <v>XXX</v>
          </cell>
          <cell r="Z993" t="str">
            <v>SMP-26</v>
          </cell>
          <cell r="AA993" t="str">
            <v>7144768669130103</v>
          </cell>
          <cell r="AC993">
            <v>11500</v>
          </cell>
          <cell r="AD993">
            <v>-9000</v>
          </cell>
        </row>
        <row r="994">
          <cell r="A994" t="str">
            <v>199807042022212003</v>
          </cell>
          <cell r="B994" t="str">
            <v>XXX</v>
          </cell>
          <cell r="C994" t="str">
            <v>XXX</v>
          </cell>
          <cell r="D994" t="str">
            <v>XXX</v>
          </cell>
          <cell r="E994" t="str">
            <v>XXX</v>
          </cell>
          <cell r="F994" t="str">
            <v>XXX</v>
          </cell>
          <cell r="G994" t="str">
            <v>XXX</v>
          </cell>
          <cell r="H994" t="str">
            <v>XXX</v>
          </cell>
          <cell r="I994">
            <v>0</v>
          </cell>
          <cell r="J994">
            <v>0</v>
          </cell>
          <cell r="K994" t="str">
            <v>XXX</v>
          </cell>
          <cell r="M994">
            <v>250000</v>
          </cell>
          <cell r="N994">
            <v>250000</v>
          </cell>
          <cell r="O994">
            <v>250000</v>
          </cell>
          <cell r="P994">
            <v>2500</v>
          </cell>
          <cell r="Q994">
            <v>10000</v>
          </cell>
          <cell r="R994">
            <v>0</v>
          </cell>
          <cell r="S994">
            <v>0</v>
          </cell>
          <cell r="T994">
            <v>2500</v>
          </cell>
          <cell r="U994">
            <v>10000</v>
          </cell>
          <cell r="V994" t="str">
            <v>SMP NEGERI 26</v>
          </cell>
          <cell r="W994" t="str">
            <v>XXX</v>
          </cell>
          <cell r="X994" t="str">
            <v>XXX</v>
          </cell>
          <cell r="Y994" t="str">
            <v>XXX</v>
          </cell>
          <cell r="Z994" t="str">
            <v>SMP-26</v>
          </cell>
          <cell r="AA994" t="str">
            <v>9036776677230023</v>
          </cell>
          <cell r="AC994">
            <v>11500</v>
          </cell>
          <cell r="AD994">
            <v>-9000</v>
          </cell>
        </row>
        <row r="995">
          <cell r="A995" t="str">
            <v>197511032022212003</v>
          </cell>
          <cell r="B995" t="str">
            <v>XXX</v>
          </cell>
          <cell r="C995" t="str">
            <v>XXX</v>
          </cell>
          <cell r="D995" t="str">
            <v>XXX</v>
          </cell>
          <cell r="E995" t="str">
            <v>XXX</v>
          </cell>
          <cell r="F995" t="str">
            <v>XXX</v>
          </cell>
          <cell r="G995" t="str">
            <v>XXX</v>
          </cell>
          <cell r="H995" t="str">
            <v>XXX</v>
          </cell>
          <cell r="I995">
            <v>0</v>
          </cell>
          <cell r="J995">
            <v>0</v>
          </cell>
          <cell r="K995" t="str">
            <v>XXX</v>
          </cell>
          <cell r="L995">
            <v>2966500</v>
          </cell>
          <cell r="N995">
            <v>2966500</v>
          </cell>
          <cell r="O995">
            <v>2966500</v>
          </cell>
          <cell r="P995">
            <v>29665</v>
          </cell>
          <cell r="Q995">
            <v>118660</v>
          </cell>
          <cell r="R995">
            <v>0</v>
          </cell>
          <cell r="S995">
            <v>0</v>
          </cell>
          <cell r="T995">
            <v>29665</v>
          </cell>
          <cell r="U995">
            <v>118660</v>
          </cell>
          <cell r="V995" t="str">
            <v>SMP NEGERI 27</v>
          </cell>
          <cell r="W995" t="str">
            <v>XXX</v>
          </cell>
          <cell r="X995" t="str">
            <v>XXX</v>
          </cell>
          <cell r="Y995" t="str">
            <v>XXX</v>
          </cell>
          <cell r="Z995" t="str">
            <v>SMP-27</v>
          </cell>
          <cell r="AA995" t="str">
            <v>9435753655300023</v>
          </cell>
          <cell r="AC995">
            <v>33665</v>
          </cell>
          <cell r="AD995">
            <v>-4000</v>
          </cell>
        </row>
        <row r="996">
          <cell r="A996" t="str">
            <v>198409252022211003</v>
          </cell>
          <cell r="B996" t="str">
            <v>XXX</v>
          </cell>
          <cell r="C996" t="str">
            <v>XXX</v>
          </cell>
          <cell r="D996" t="str">
            <v>XXX</v>
          </cell>
          <cell r="E996" t="str">
            <v>XXX</v>
          </cell>
          <cell r="F996" t="str">
            <v>XXX</v>
          </cell>
          <cell r="G996" t="str">
            <v>XXX</v>
          </cell>
          <cell r="H996" t="str">
            <v>XXX</v>
          </cell>
          <cell r="I996">
            <v>0</v>
          </cell>
          <cell r="J996">
            <v>0</v>
          </cell>
          <cell r="K996" t="str">
            <v>XXX</v>
          </cell>
          <cell r="M996">
            <v>250000</v>
          </cell>
          <cell r="N996">
            <v>250000</v>
          </cell>
          <cell r="O996">
            <v>250000</v>
          </cell>
          <cell r="P996">
            <v>2500</v>
          </cell>
          <cell r="Q996">
            <v>10000</v>
          </cell>
          <cell r="R996">
            <v>0</v>
          </cell>
          <cell r="S996">
            <v>0</v>
          </cell>
          <cell r="T996">
            <v>2500</v>
          </cell>
          <cell r="U996">
            <v>10000</v>
          </cell>
          <cell r="V996" t="str">
            <v>SMP NEGERI 27</v>
          </cell>
          <cell r="W996" t="str">
            <v>XXX</v>
          </cell>
          <cell r="X996" t="str">
            <v>XXX</v>
          </cell>
          <cell r="Y996" t="str">
            <v>XXX</v>
          </cell>
          <cell r="Z996" t="str">
            <v>SMP-27</v>
          </cell>
          <cell r="AA996" t="str">
            <v>6257763664130193</v>
          </cell>
          <cell r="AC996">
            <v>11500</v>
          </cell>
          <cell r="AD996">
            <v>-9000</v>
          </cell>
        </row>
        <row r="997">
          <cell r="A997" t="str">
            <v>198801072022212010</v>
          </cell>
          <cell r="B997" t="str">
            <v>XXX</v>
          </cell>
          <cell r="C997" t="str">
            <v>XXX</v>
          </cell>
          <cell r="D997" t="str">
            <v>XXX</v>
          </cell>
          <cell r="E997" t="str">
            <v>XXX</v>
          </cell>
          <cell r="F997" t="str">
            <v>XXX</v>
          </cell>
          <cell r="G997" t="str">
            <v>XXX</v>
          </cell>
          <cell r="H997" t="str">
            <v>XXX</v>
          </cell>
          <cell r="I997">
            <v>0</v>
          </cell>
          <cell r="J997">
            <v>0</v>
          </cell>
          <cell r="K997" t="str">
            <v>XXX</v>
          </cell>
          <cell r="M997">
            <v>250000</v>
          </cell>
          <cell r="N997">
            <v>250000</v>
          </cell>
          <cell r="O997">
            <v>250000</v>
          </cell>
          <cell r="P997">
            <v>2500</v>
          </cell>
          <cell r="Q997">
            <v>10000</v>
          </cell>
          <cell r="R997">
            <v>0</v>
          </cell>
          <cell r="S997">
            <v>0</v>
          </cell>
          <cell r="T997">
            <v>2500</v>
          </cell>
          <cell r="U997">
            <v>10000</v>
          </cell>
          <cell r="V997" t="str">
            <v>SMP NEGERI 27</v>
          </cell>
          <cell r="W997" t="str">
            <v>XXX</v>
          </cell>
          <cell r="X997" t="str">
            <v>XXX</v>
          </cell>
          <cell r="Y997" t="str">
            <v>XXX</v>
          </cell>
          <cell r="Z997" t="str">
            <v>SMP-27</v>
          </cell>
          <cell r="AA997" t="str">
            <v>9439766667130092</v>
          </cell>
          <cell r="AC997">
            <v>11500</v>
          </cell>
          <cell r="AD997">
            <v>-9000</v>
          </cell>
        </row>
        <row r="998">
          <cell r="A998" t="str">
            <v>199101102022212003</v>
          </cell>
          <cell r="B998" t="str">
            <v>XXX</v>
          </cell>
          <cell r="C998" t="str">
            <v>XXX</v>
          </cell>
          <cell r="D998" t="str">
            <v>XXX</v>
          </cell>
          <cell r="E998" t="str">
            <v>XXX</v>
          </cell>
          <cell r="F998" t="str">
            <v>XXX</v>
          </cell>
          <cell r="G998" t="str">
            <v>XXX</v>
          </cell>
          <cell r="H998" t="str">
            <v>XXX</v>
          </cell>
          <cell r="I998">
            <v>0</v>
          </cell>
          <cell r="J998">
            <v>0</v>
          </cell>
          <cell r="K998" t="str">
            <v>XXX</v>
          </cell>
          <cell r="M998">
            <v>250000</v>
          </cell>
          <cell r="N998">
            <v>250000</v>
          </cell>
          <cell r="O998">
            <v>250000</v>
          </cell>
          <cell r="P998">
            <v>2500</v>
          </cell>
          <cell r="Q998">
            <v>10000</v>
          </cell>
          <cell r="R998">
            <v>0</v>
          </cell>
          <cell r="S998">
            <v>0</v>
          </cell>
          <cell r="T998">
            <v>2500</v>
          </cell>
          <cell r="U998">
            <v>10000</v>
          </cell>
          <cell r="V998" t="str">
            <v>SMP NEGERI 27</v>
          </cell>
          <cell r="W998" t="str">
            <v>XXX</v>
          </cell>
          <cell r="X998" t="str">
            <v>XXX</v>
          </cell>
          <cell r="Y998" t="str">
            <v>XXX</v>
          </cell>
          <cell r="Z998" t="str">
            <v>SMP-27</v>
          </cell>
          <cell r="AA998" t="str">
            <v>1442769671220002</v>
          </cell>
          <cell r="AC998">
            <v>11500</v>
          </cell>
          <cell r="AD998">
            <v>-9000</v>
          </cell>
        </row>
        <row r="999">
          <cell r="A999" t="str">
            <v>199301012022212012</v>
          </cell>
          <cell r="B999" t="str">
            <v>XXX</v>
          </cell>
          <cell r="C999" t="str">
            <v>XXX</v>
          </cell>
          <cell r="D999" t="str">
            <v>XXX</v>
          </cell>
          <cell r="E999" t="str">
            <v>XXX</v>
          </cell>
          <cell r="F999" t="str">
            <v>XXX</v>
          </cell>
          <cell r="G999" t="str">
            <v>XXX</v>
          </cell>
          <cell r="H999" t="str">
            <v>XXX</v>
          </cell>
          <cell r="I999">
            <v>0</v>
          </cell>
          <cell r="J999">
            <v>0</v>
          </cell>
          <cell r="K999" t="str">
            <v>XXX</v>
          </cell>
          <cell r="M999">
            <v>250000</v>
          </cell>
          <cell r="N999">
            <v>250000</v>
          </cell>
          <cell r="O999">
            <v>250000</v>
          </cell>
          <cell r="P999">
            <v>2500</v>
          </cell>
          <cell r="Q999">
            <v>10000</v>
          </cell>
          <cell r="R999">
            <v>0</v>
          </cell>
          <cell r="S999">
            <v>0</v>
          </cell>
          <cell r="T999">
            <v>2500</v>
          </cell>
          <cell r="U999">
            <v>10000</v>
          </cell>
          <cell r="V999" t="str">
            <v>SMP NEGERI 27</v>
          </cell>
          <cell r="W999" t="str">
            <v>XXX</v>
          </cell>
          <cell r="X999" t="str">
            <v>XXX</v>
          </cell>
          <cell r="Y999" t="str">
            <v>XXX</v>
          </cell>
          <cell r="Z999" t="str">
            <v>SMP-27</v>
          </cell>
          <cell r="AA999" t="str">
            <v>4433771672230442</v>
          </cell>
          <cell r="AC999">
            <v>11500</v>
          </cell>
          <cell r="AD999">
            <v>-9000</v>
          </cell>
        </row>
        <row r="1000">
          <cell r="A1000" t="str">
            <v>199305072022212011</v>
          </cell>
          <cell r="B1000" t="str">
            <v>XXX</v>
          </cell>
          <cell r="C1000" t="str">
            <v>XXX</v>
          </cell>
          <cell r="D1000" t="str">
            <v>XXX</v>
          </cell>
          <cell r="E1000" t="str">
            <v>XXX</v>
          </cell>
          <cell r="F1000" t="str">
            <v>XXX</v>
          </cell>
          <cell r="G1000" t="str">
            <v>XXX</v>
          </cell>
          <cell r="H1000" t="str">
            <v>XXX</v>
          </cell>
          <cell r="I1000">
            <v>0</v>
          </cell>
          <cell r="J1000">
            <v>0</v>
          </cell>
          <cell r="K1000" t="str">
            <v>XXX</v>
          </cell>
          <cell r="L1000">
            <v>2966500</v>
          </cell>
          <cell r="N1000">
            <v>2966500</v>
          </cell>
          <cell r="O1000">
            <v>2966500</v>
          </cell>
          <cell r="P1000">
            <v>29665</v>
          </cell>
          <cell r="Q1000">
            <v>118660</v>
          </cell>
          <cell r="R1000">
            <v>0</v>
          </cell>
          <cell r="S1000">
            <v>0</v>
          </cell>
          <cell r="T1000">
            <v>29665</v>
          </cell>
          <cell r="U1000">
            <v>118660</v>
          </cell>
          <cell r="V1000" t="str">
            <v>SMP NEGERI 27</v>
          </cell>
          <cell r="W1000" t="str">
            <v>XXX</v>
          </cell>
          <cell r="X1000" t="str">
            <v>XXX</v>
          </cell>
          <cell r="Y1000" t="str">
            <v>XXX</v>
          </cell>
          <cell r="Z1000" t="str">
            <v>SMP-27</v>
          </cell>
          <cell r="AA1000" t="str">
            <v>3839771672130042</v>
          </cell>
          <cell r="AC1000">
            <v>4000</v>
          </cell>
          <cell r="AD1000">
            <v>25665</v>
          </cell>
        </row>
        <row r="1001">
          <cell r="A1001" t="str">
            <v>197109052022212002</v>
          </cell>
          <cell r="B1001" t="str">
            <v>XXX</v>
          </cell>
          <cell r="C1001" t="str">
            <v>XXX</v>
          </cell>
          <cell r="D1001" t="str">
            <v>XXX</v>
          </cell>
          <cell r="E1001" t="str">
            <v>XXX</v>
          </cell>
          <cell r="F1001" t="str">
            <v>XXX</v>
          </cell>
          <cell r="G1001" t="str">
            <v>XXX</v>
          </cell>
          <cell r="H1001" t="str">
            <v>XXX</v>
          </cell>
          <cell r="I1001">
            <v>0</v>
          </cell>
          <cell r="J1001">
            <v>0</v>
          </cell>
          <cell r="K1001" t="str">
            <v>XXX</v>
          </cell>
          <cell r="M1001">
            <v>250000</v>
          </cell>
          <cell r="N1001">
            <v>250000</v>
          </cell>
          <cell r="O1001">
            <v>250000</v>
          </cell>
          <cell r="P1001">
            <v>2500</v>
          </cell>
          <cell r="Q1001">
            <v>10000</v>
          </cell>
          <cell r="R1001">
            <v>0</v>
          </cell>
          <cell r="S1001">
            <v>0</v>
          </cell>
          <cell r="T1001">
            <v>2500</v>
          </cell>
          <cell r="U1001">
            <v>10000</v>
          </cell>
          <cell r="V1001" t="str">
            <v>SMP NEGERI 28</v>
          </cell>
          <cell r="W1001" t="str">
            <v>XXX</v>
          </cell>
          <cell r="X1001" t="str">
            <v>XXX</v>
          </cell>
          <cell r="Y1001" t="str">
            <v>XXX</v>
          </cell>
          <cell r="Z1001" t="str">
            <v>SMP-28</v>
          </cell>
          <cell r="AA1001" t="str">
            <v>6237749651300043</v>
          </cell>
          <cell r="AC1001">
            <v>11500</v>
          </cell>
          <cell r="AD1001">
            <v>-9000</v>
          </cell>
        </row>
        <row r="1002">
          <cell r="A1002" t="str">
            <v>199501032022211002</v>
          </cell>
          <cell r="B1002" t="str">
            <v>XXX</v>
          </cell>
          <cell r="C1002" t="str">
            <v>XXX</v>
          </cell>
          <cell r="D1002" t="str">
            <v>XXX</v>
          </cell>
          <cell r="E1002" t="str">
            <v>XXX</v>
          </cell>
          <cell r="F1002" t="str">
            <v>XXX</v>
          </cell>
          <cell r="G1002" t="str">
            <v>XXX</v>
          </cell>
          <cell r="H1002" t="str">
            <v>XXX</v>
          </cell>
          <cell r="I1002">
            <v>0</v>
          </cell>
          <cell r="J1002">
            <v>0</v>
          </cell>
          <cell r="K1002" t="str">
            <v>XXX</v>
          </cell>
          <cell r="M1002">
            <v>250000</v>
          </cell>
          <cell r="N1002">
            <v>250000</v>
          </cell>
          <cell r="O1002">
            <v>250000</v>
          </cell>
          <cell r="P1002">
            <v>2500</v>
          </cell>
          <cell r="Q1002">
            <v>10000</v>
          </cell>
          <cell r="R1002">
            <v>0</v>
          </cell>
          <cell r="S1002">
            <v>0</v>
          </cell>
          <cell r="T1002">
            <v>2500</v>
          </cell>
          <cell r="U1002">
            <v>10000</v>
          </cell>
          <cell r="V1002" t="str">
            <v>SMP NEGERI 29</v>
          </cell>
          <cell r="W1002" t="str">
            <v>XXX</v>
          </cell>
          <cell r="X1002" t="str">
            <v>XXX</v>
          </cell>
          <cell r="Y1002" t="str">
            <v>XXX</v>
          </cell>
          <cell r="Z1002" t="str">
            <v>SMP-29</v>
          </cell>
          <cell r="AA1002" t="str">
            <v>9435773674130152</v>
          </cell>
          <cell r="AC1002">
            <v>11500</v>
          </cell>
          <cell r="AD1002">
            <v>-9000</v>
          </cell>
        </row>
        <row r="1003">
          <cell r="A1003" t="str">
            <v>199509112022212005</v>
          </cell>
          <cell r="B1003" t="str">
            <v>XXX</v>
          </cell>
          <cell r="C1003" t="str">
            <v>XXX</v>
          </cell>
          <cell r="D1003" t="str">
            <v>XXX</v>
          </cell>
          <cell r="E1003" t="str">
            <v>XXX</v>
          </cell>
          <cell r="F1003" t="str">
            <v>XXX</v>
          </cell>
          <cell r="G1003" t="str">
            <v>XXX</v>
          </cell>
          <cell r="H1003" t="str">
            <v>XXX</v>
          </cell>
          <cell r="I1003">
            <v>0</v>
          </cell>
          <cell r="J1003">
            <v>0</v>
          </cell>
          <cell r="K1003" t="str">
            <v>XXX</v>
          </cell>
          <cell r="M1003">
            <v>250000</v>
          </cell>
          <cell r="N1003">
            <v>250000</v>
          </cell>
          <cell r="O1003">
            <v>250000</v>
          </cell>
          <cell r="P1003">
            <v>2500</v>
          </cell>
          <cell r="Q1003">
            <v>10000</v>
          </cell>
          <cell r="R1003">
            <v>0</v>
          </cell>
          <cell r="S1003">
            <v>0</v>
          </cell>
          <cell r="T1003">
            <v>2500</v>
          </cell>
          <cell r="U1003">
            <v>10000</v>
          </cell>
          <cell r="V1003" t="str">
            <v>SMP NEGERI 29</v>
          </cell>
          <cell r="W1003" t="str">
            <v>XXX</v>
          </cell>
          <cell r="X1003" t="str">
            <v>XXX</v>
          </cell>
          <cell r="Y1003" t="str">
            <v>XXX</v>
          </cell>
          <cell r="Z1003" t="str">
            <v>SMP-29</v>
          </cell>
          <cell r="AA1003" t="str">
            <v>9243773674230043</v>
          </cell>
          <cell r="AC1003">
            <v>11500</v>
          </cell>
          <cell r="AD1003">
            <v>-9000</v>
          </cell>
        </row>
        <row r="1004">
          <cell r="A1004" t="str">
            <v>199711082022212003</v>
          </cell>
          <cell r="B1004" t="str">
            <v>XXX</v>
          </cell>
          <cell r="C1004" t="str">
            <v>XXX</v>
          </cell>
          <cell r="D1004" t="str">
            <v>XXX</v>
          </cell>
          <cell r="E1004" t="str">
            <v>XXX</v>
          </cell>
          <cell r="F1004" t="str">
            <v>XXX</v>
          </cell>
          <cell r="G1004" t="str">
            <v>XXX</v>
          </cell>
          <cell r="H1004" t="str">
            <v>XXX</v>
          </cell>
          <cell r="I1004">
            <v>0</v>
          </cell>
          <cell r="J1004">
            <v>0</v>
          </cell>
          <cell r="K1004" t="str">
            <v>XXX</v>
          </cell>
          <cell r="M1004">
            <v>250000</v>
          </cell>
          <cell r="N1004">
            <v>250000</v>
          </cell>
          <cell r="O1004">
            <v>250000</v>
          </cell>
          <cell r="P1004">
            <v>2500</v>
          </cell>
          <cell r="Q1004">
            <v>10000</v>
          </cell>
          <cell r="R1004">
            <v>0</v>
          </cell>
          <cell r="S1004">
            <v>0</v>
          </cell>
          <cell r="T1004">
            <v>2500</v>
          </cell>
          <cell r="U1004">
            <v>10000</v>
          </cell>
          <cell r="V1004" t="str">
            <v>SMP NEGERI 29</v>
          </cell>
          <cell r="W1004" t="str">
            <v>XXX</v>
          </cell>
          <cell r="X1004" t="str">
            <v>XXX</v>
          </cell>
          <cell r="Y1004" t="str">
            <v>XXX</v>
          </cell>
          <cell r="Z1004" t="str">
            <v>SMP-29</v>
          </cell>
          <cell r="AA1004" t="str">
            <v>2440775676230043</v>
          </cell>
          <cell r="AC1004">
            <v>11500</v>
          </cell>
          <cell r="AD1004">
            <v>-9000</v>
          </cell>
        </row>
        <row r="1005">
          <cell r="A1005" t="str">
            <v>197301172022212005</v>
          </cell>
          <cell r="B1005" t="str">
            <v>XXX</v>
          </cell>
          <cell r="C1005" t="str">
            <v>XXX</v>
          </cell>
          <cell r="D1005" t="str">
            <v>XXX</v>
          </cell>
          <cell r="E1005" t="str">
            <v>XXX</v>
          </cell>
          <cell r="F1005" t="str">
            <v>XXX</v>
          </cell>
          <cell r="G1005" t="str">
            <v>XXX</v>
          </cell>
          <cell r="H1005" t="str">
            <v>XXX</v>
          </cell>
          <cell r="I1005">
            <v>0</v>
          </cell>
          <cell r="J1005">
            <v>0</v>
          </cell>
          <cell r="K1005" t="str">
            <v>XXX</v>
          </cell>
          <cell r="M1005">
            <v>250000</v>
          </cell>
          <cell r="N1005">
            <v>250000</v>
          </cell>
          <cell r="O1005">
            <v>250000</v>
          </cell>
          <cell r="P1005">
            <v>2500</v>
          </cell>
          <cell r="Q1005">
            <v>10000</v>
          </cell>
          <cell r="R1005">
            <v>0</v>
          </cell>
          <cell r="S1005">
            <v>0</v>
          </cell>
          <cell r="T1005">
            <v>2500</v>
          </cell>
          <cell r="U1005">
            <v>10000</v>
          </cell>
          <cell r="V1005" t="str">
            <v>SMP NEGERI 30</v>
          </cell>
          <cell r="W1005" t="str">
            <v>XXX</v>
          </cell>
          <cell r="X1005" t="str">
            <v>XXX</v>
          </cell>
          <cell r="Y1005" t="str">
            <v>XXX</v>
          </cell>
          <cell r="Z1005" t="str">
            <v>SMP-30</v>
          </cell>
          <cell r="AA1005" t="str">
            <v>2449751652300042</v>
          </cell>
          <cell r="AC1005">
            <v>11500</v>
          </cell>
          <cell r="AD1005">
            <v>-9000</v>
          </cell>
        </row>
        <row r="1006">
          <cell r="A1006" t="str">
            <v>197307042022212003</v>
          </cell>
          <cell r="B1006" t="str">
            <v>XXX</v>
          </cell>
          <cell r="C1006" t="str">
            <v>XXX</v>
          </cell>
          <cell r="D1006" t="str">
            <v>XXX</v>
          </cell>
          <cell r="E1006" t="str">
            <v>XXX</v>
          </cell>
          <cell r="F1006" t="str">
            <v>XXX</v>
          </cell>
          <cell r="G1006" t="str">
            <v>XXX</v>
          </cell>
          <cell r="H1006" t="str">
            <v>XXX</v>
          </cell>
          <cell r="I1006">
            <v>0</v>
          </cell>
          <cell r="J1006">
            <v>0</v>
          </cell>
          <cell r="K1006" t="str">
            <v>XXX</v>
          </cell>
          <cell r="L1006">
            <v>2966500</v>
          </cell>
          <cell r="N1006">
            <v>2966500</v>
          </cell>
          <cell r="O1006">
            <v>2966500</v>
          </cell>
          <cell r="P1006">
            <v>29665</v>
          </cell>
          <cell r="Q1006">
            <v>118660</v>
          </cell>
          <cell r="R1006">
            <v>0</v>
          </cell>
          <cell r="S1006">
            <v>0</v>
          </cell>
          <cell r="T1006">
            <v>29665</v>
          </cell>
          <cell r="U1006">
            <v>118660</v>
          </cell>
          <cell r="V1006" t="str">
            <v>SMP NEGERI 30</v>
          </cell>
          <cell r="W1006" t="str">
            <v>XXX</v>
          </cell>
          <cell r="X1006" t="str">
            <v>XXX</v>
          </cell>
          <cell r="Y1006" t="str">
            <v>XXX</v>
          </cell>
          <cell r="Z1006" t="str">
            <v>SMP-30</v>
          </cell>
          <cell r="AA1006" t="str">
            <v>7036751653300023</v>
          </cell>
          <cell r="AC1006">
            <v>33665</v>
          </cell>
          <cell r="AD1006">
            <v>-4000</v>
          </cell>
        </row>
        <row r="1007">
          <cell r="A1007" t="str">
            <v>198811152022212005</v>
          </cell>
          <cell r="B1007" t="str">
            <v>XXX</v>
          </cell>
          <cell r="C1007" t="str">
            <v>XXX</v>
          </cell>
          <cell r="D1007" t="str">
            <v>XXX</v>
          </cell>
          <cell r="E1007" t="str">
            <v>XXX</v>
          </cell>
          <cell r="F1007" t="str">
            <v>XXX</v>
          </cell>
          <cell r="G1007" t="str">
            <v>XXX</v>
          </cell>
          <cell r="H1007" t="str">
            <v>XXX</v>
          </cell>
          <cell r="I1007">
            <v>0</v>
          </cell>
          <cell r="J1007">
            <v>0</v>
          </cell>
          <cell r="K1007" t="str">
            <v>XXX</v>
          </cell>
          <cell r="M1007">
            <v>250000</v>
          </cell>
          <cell r="N1007">
            <v>250000</v>
          </cell>
          <cell r="O1007">
            <v>250000</v>
          </cell>
          <cell r="P1007">
            <v>2500</v>
          </cell>
          <cell r="Q1007">
            <v>10000</v>
          </cell>
          <cell r="R1007">
            <v>0</v>
          </cell>
          <cell r="S1007">
            <v>0</v>
          </cell>
          <cell r="T1007">
            <v>2500</v>
          </cell>
          <cell r="U1007">
            <v>10000</v>
          </cell>
          <cell r="V1007" t="str">
            <v>SMP NEGERI 30</v>
          </cell>
          <cell r="W1007" t="str">
            <v>XXX</v>
          </cell>
          <cell r="X1007" t="str">
            <v>XXX</v>
          </cell>
          <cell r="Y1007" t="str">
            <v>XXX</v>
          </cell>
          <cell r="Z1007" t="str">
            <v>SMP-30</v>
          </cell>
          <cell r="AA1007" t="str">
            <v>3447766667230233</v>
          </cell>
          <cell r="AC1007">
            <v>11500</v>
          </cell>
          <cell r="AD1007">
            <v>-9000</v>
          </cell>
        </row>
        <row r="1008">
          <cell r="A1008" t="str">
            <v>198904162022211003</v>
          </cell>
          <cell r="B1008" t="str">
            <v>XXX</v>
          </cell>
          <cell r="C1008" t="str">
            <v>XXX</v>
          </cell>
          <cell r="D1008" t="str">
            <v>XXX</v>
          </cell>
          <cell r="E1008" t="str">
            <v>XXX</v>
          </cell>
          <cell r="F1008" t="str">
            <v>XXX</v>
          </cell>
          <cell r="G1008" t="str">
            <v>XXX</v>
          </cell>
          <cell r="H1008" t="str">
            <v>XXX</v>
          </cell>
          <cell r="I1008">
            <v>0</v>
          </cell>
          <cell r="J1008">
            <v>0</v>
          </cell>
          <cell r="K1008" t="str">
            <v>XXX</v>
          </cell>
          <cell r="M1008">
            <v>250000</v>
          </cell>
          <cell r="N1008">
            <v>250000</v>
          </cell>
          <cell r="O1008">
            <v>250000</v>
          </cell>
          <cell r="P1008">
            <v>2500</v>
          </cell>
          <cell r="Q1008">
            <v>10000</v>
          </cell>
          <cell r="R1008">
            <v>0</v>
          </cell>
          <cell r="S1008">
            <v>0</v>
          </cell>
          <cell r="T1008">
            <v>2500</v>
          </cell>
          <cell r="U1008">
            <v>10000</v>
          </cell>
          <cell r="V1008" t="str">
            <v>SMP NEGERI 30</v>
          </cell>
          <cell r="W1008" t="str">
            <v>XXX</v>
          </cell>
          <cell r="X1008" t="str">
            <v>XXX</v>
          </cell>
          <cell r="Y1008" t="str">
            <v>XXX</v>
          </cell>
          <cell r="Z1008" t="str">
            <v>SMP-30</v>
          </cell>
          <cell r="AA1008" t="str">
            <v>6748767668130112</v>
          </cell>
          <cell r="AC1008">
            <v>11500</v>
          </cell>
          <cell r="AD1008">
            <v>-9000</v>
          </cell>
        </row>
        <row r="1009">
          <cell r="A1009" t="str">
            <v>199104192022211003</v>
          </cell>
          <cell r="B1009" t="str">
            <v>XXX</v>
          </cell>
          <cell r="C1009" t="str">
            <v>XXX</v>
          </cell>
          <cell r="D1009" t="str">
            <v>XXX</v>
          </cell>
          <cell r="E1009" t="str">
            <v>XXX</v>
          </cell>
          <cell r="F1009" t="str">
            <v>XXX</v>
          </cell>
          <cell r="G1009" t="str">
            <v>XXX</v>
          </cell>
          <cell r="H1009" t="str">
            <v>XXX</v>
          </cell>
          <cell r="I1009">
            <v>0</v>
          </cell>
          <cell r="J1009">
            <v>0</v>
          </cell>
          <cell r="K1009" t="str">
            <v>XXX</v>
          </cell>
          <cell r="M1009">
            <v>250000</v>
          </cell>
          <cell r="N1009">
            <v>250000</v>
          </cell>
          <cell r="O1009">
            <v>250000</v>
          </cell>
          <cell r="P1009">
            <v>2500</v>
          </cell>
          <cell r="Q1009">
            <v>10000</v>
          </cell>
          <cell r="R1009">
            <v>0</v>
          </cell>
          <cell r="S1009">
            <v>0</v>
          </cell>
          <cell r="T1009">
            <v>2500</v>
          </cell>
          <cell r="U1009">
            <v>10000</v>
          </cell>
          <cell r="V1009" t="str">
            <v>SMP NEGERI 30</v>
          </cell>
          <cell r="W1009" t="str">
            <v>XXX</v>
          </cell>
          <cell r="X1009" t="str">
            <v>XXX</v>
          </cell>
          <cell r="Y1009" t="str">
            <v>XXX</v>
          </cell>
          <cell r="Z1009" t="str">
            <v>SMP-30</v>
          </cell>
          <cell r="AA1009" t="str">
            <v>7751769670130082</v>
          </cell>
          <cell r="AC1009">
            <v>11500</v>
          </cell>
          <cell r="AD1009">
            <v>-9000</v>
          </cell>
        </row>
        <row r="1010">
          <cell r="A1010" t="str">
            <v>199307302022212006</v>
          </cell>
          <cell r="B1010" t="str">
            <v>XXX</v>
          </cell>
          <cell r="C1010" t="str">
            <v>XXX</v>
          </cell>
          <cell r="D1010" t="str">
            <v>XXX</v>
          </cell>
          <cell r="E1010" t="str">
            <v>XXX</v>
          </cell>
          <cell r="F1010" t="str">
            <v>XXX</v>
          </cell>
          <cell r="G1010" t="str">
            <v>XXX</v>
          </cell>
          <cell r="H1010" t="str">
            <v>XXX</v>
          </cell>
          <cell r="I1010">
            <v>0</v>
          </cell>
          <cell r="J1010">
            <v>0</v>
          </cell>
          <cell r="K1010" t="str">
            <v>XXX</v>
          </cell>
          <cell r="M1010">
            <v>250000</v>
          </cell>
          <cell r="N1010">
            <v>250000</v>
          </cell>
          <cell r="O1010">
            <v>250000</v>
          </cell>
          <cell r="P1010">
            <v>2500</v>
          </cell>
          <cell r="Q1010">
            <v>10000</v>
          </cell>
          <cell r="R1010">
            <v>0</v>
          </cell>
          <cell r="S1010">
            <v>0</v>
          </cell>
          <cell r="T1010">
            <v>2500</v>
          </cell>
          <cell r="U1010">
            <v>10000</v>
          </cell>
          <cell r="V1010" t="str">
            <v>SMP NEGERI 30</v>
          </cell>
          <cell r="W1010" t="str">
            <v>XXX</v>
          </cell>
          <cell r="X1010" t="str">
            <v>XXX</v>
          </cell>
          <cell r="Y1010" t="str">
            <v>XXX</v>
          </cell>
          <cell r="Z1010" t="str">
            <v>SMP-30</v>
          </cell>
          <cell r="AA1010" t="str">
            <v>0062771672230183</v>
          </cell>
          <cell r="AC1010">
            <v>11500</v>
          </cell>
          <cell r="AD1010">
            <v>-9000</v>
          </cell>
        </row>
        <row r="1011">
          <cell r="A1011" t="str">
            <v>199609072022212008</v>
          </cell>
          <cell r="B1011" t="str">
            <v>XXX</v>
          </cell>
          <cell r="C1011" t="str">
            <v>XXX</v>
          </cell>
          <cell r="D1011" t="str">
            <v>XXX</v>
          </cell>
          <cell r="E1011" t="str">
            <v>XXX</v>
          </cell>
          <cell r="F1011" t="str">
            <v>XXX</v>
          </cell>
          <cell r="G1011" t="str">
            <v>XXX</v>
          </cell>
          <cell r="H1011" t="str">
            <v>XXX</v>
          </cell>
          <cell r="I1011">
            <v>0</v>
          </cell>
          <cell r="J1011">
            <v>0</v>
          </cell>
          <cell r="K1011" t="str">
            <v>XXX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 t="str">
            <v>SMP NEGERI 30</v>
          </cell>
          <cell r="W1011" t="str">
            <v>XXX</v>
          </cell>
          <cell r="X1011" t="str">
            <v>XXX</v>
          </cell>
          <cell r="Y1011" t="str">
            <v>XXX</v>
          </cell>
          <cell r="Z1011" t="str">
            <v>SMP-30</v>
          </cell>
          <cell r="AA1011" t="str">
            <v>6239774675230083</v>
          </cell>
          <cell r="AB1011" t="str">
            <v>1.mar&gt;apr23=NIHIL, 2.apr&gt;mei=NIHIL, 3.mei&gt;jun=NIHIL, 4.Jun&gt;Jul=FULL</v>
          </cell>
          <cell r="AC1011">
            <v>0</v>
          </cell>
          <cell r="AD1011">
            <v>0</v>
          </cell>
        </row>
        <row r="1012">
          <cell r="A1012" t="str">
            <v>199509192022212004</v>
          </cell>
          <cell r="B1012" t="str">
            <v>XXX</v>
          </cell>
          <cell r="C1012" t="str">
            <v>XXX</v>
          </cell>
          <cell r="D1012" t="str">
            <v>XXX</v>
          </cell>
          <cell r="E1012" t="str">
            <v>XXX</v>
          </cell>
          <cell r="F1012" t="str">
            <v>XXX</v>
          </cell>
          <cell r="G1012" t="str">
            <v>XXX</v>
          </cell>
          <cell r="H1012" t="str">
            <v>XXX</v>
          </cell>
          <cell r="I1012">
            <v>0</v>
          </cell>
          <cell r="J1012">
            <v>0</v>
          </cell>
          <cell r="K1012" t="str">
            <v>XXX</v>
          </cell>
          <cell r="M1012">
            <v>250000</v>
          </cell>
          <cell r="N1012">
            <v>250000</v>
          </cell>
          <cell r="O1012">
            <v>250000</v>
          </cell>
          <cell r="P1012">
            <v>2500</v>
          </cell>
          <cell r="Q1012">
            <v>10000</v>
          </cell>
          <cell r="R1012">
            <v>0</v>
          </cell>
          <cell r="S1012">
            <v>0</v>
          </cell>
          <cell r="T1012">
            <v>2500</v>
          </cell>
          <cell r="U1012">
            <v>10000</v>
          </cell>
          <cell r="V1012" t="str">
            <v>SMP NEGERI 31</v>
          </cell>
          <cell r="W1012" t="str">
            <v>XXX</v>
          </cell>
          <cell r="X1012" t="str">
            <v>XXX</v>
          </cell>
          <cell r="Y1012" t="str">
            <v>XXX</v>
          </cell>
          <cell r="Z1012" t="str">
            <v>SMP-31</v>
          </cell>
          <cell r="AA1012" t="str">
            <v>8251773674130003</v>
          </cell>
          <cell r="AC1012">
            <v>11500</v>
          </cell>
          <cell r="AD1012">
            <v>-9000</v>
          </cell>
        </row>
        <row r="1013">
          <cell r="A1013" t="str">
            <v>199511162022211007</v>
          </cell>
          <cell r="B1013" t="str">
            <v>XXX</v>
          </cell>
          <cell r="C1013" t="str">
            <v>XXX</v>
          </cell>
          <cell r="D1013" t="str">
            <v>XXX</v>
          </cell>
          <cell r="E1013" t="str">
            <v>XXX</v>
          </cell>
          <cell r="F1013" t="str">
            <v>XXX</v>
          </cell>
          <cell r="G1013" t="str">
            <v>XXX</v>
          </cell>
          <cell r="H1013" t="str">
            <v>XXX</v>
          </cell>
          <cell r="I1013">
            <v>0</v>
          </cell>
          <cell r="J1013">
            <v>0</v>
          </cell>
          <cell r="K1013" t="str">
            <v>XXX</v>
          </cell>
          <cell r="M1013">
            <v>250000</v>
          </cell>
          <cell r="N1013">
            <v>250000</v>
          </cell>
          <cell r="O1013">
            <v>250000</v>
          </cell>
          <cell r="P1013">
            <v>2500</v>
          </cell>
          <cell r="Q1013">
            <v>10000</v>
          </cell>
          <cell r="R1013">
            <v>0</v>
          </cell>
          <cell r="S1013">
            <v>0</v>
          </cell>
          <cell r="T1013">
            <v>2500</v>
          </cell>
          <cell r="U1013">
            <v>10000</v>
          </cell>
          <cell r="V1013" t="str">
            <v>SMP NEGERI 31</v>
          </cell>
          <cell r="W1013" t="str">
            <v>XXX</v>
          </cell>
          <cell r="X1013" t="str">
            <v>XXX</v>
          </cell>
          <cell r="Y1013" t="str">
            <v>XXX</v>
          </cell>
          <cell r="Z1013" t="str">
            <v>SMP-31</v>
          </cell>
          <cell r="AA1013" t="str">
            <v>8448773674130093</v>
          </cell>
          <cell r="AC1013">
            <v>11500</v>
          </cell>
          <cell r="AD1013">
            <v>-9000</v>
          </cell>
        </row>
        <row r="1014">
          <cell r="A1014" t="str">
            <v>199702012022212004</v>
          </cell>
          <cell r="B1014" t="str">
            <v>XXX</v>
          </cell>
          <cell r="C1014" t="str">
            <v>XXX</v>
          </cell>
          <cell r="D1014" t="str">
            <v>XXX</v>
          </cell>
          <cell r="E1014" t="str">
            <v>XXX</v>
          </cell>
          <cell r="F1014" t="str">
            <v>XXX</v>
          </cell>
          <cell r="G1014" t="str">
            <v>XXX</v>
          </cell>
          <cell r="H1014" t="str">
            <v>XXX</v>
          </cell>
          <cell r="I1014">
            <v>0</v>
          </cell>
          <cell r="J1014">
            <v>0</v>
          </cell>
          <cell r="K1014" t="str">
            <v>XXX</v>
          </cell>
          <cell r="M1014">
            <v>250000</v>
          </cell>
          <cell r="N1014">
            <v>250000</v>
          </cell>
          <cell r="O1014">
            <v>250000</v>
          </cell>
          <cell r="P1014">
            <v>2500</v>
          </cell>
          <cell r="Q1014">
            <v>10000</v>
          </cell>
          <cell r="R1014">
            <v>0</v>
          </cell>
          <cell r="S1014">
            <v>0</v>
          </cell>
          <cell r="T1014">
            <v>2500</v>
          </cell>
          <cell r="U1014">
            <v>10000</v>
          </cell>
          <cell r="V1014" t="str">
            <v>SMP NEGERI 31</v>
          </cell>
          <cell r="W1014" t="str">
            <v>XXX</v>
          </cell>
          <cell r="X1014" t="str">
            <v>XXX</v>
          </cell>
          <cell r="Y1014" t="str">
            <v>XXX</v>
          </cell>
          <cell r="Z1014" t="str">
            <v>SMP-31</v>
          </cell>
          <cell r="AA1014" t="str">
            <v>8533775676230052</v>
          </cell>
          <cell r="AC1014">
            <v>11500</v>
          </cell>
          <cell r="AD1014">
            <v>-9000</v>
          </cell>
        </row>
        <row r="1015">
          <cell r="A1015" t="str">
            <v>199409102022212003</v>
          </cell>
          <cell r="B1015" t="str">
            <v>XXX</v>
          </cell>
          <cell r="C1015" t="str">
            <v>XXX</v>
          </cell>
          <cell r="D1015" t="str">
            <v>XXX</v>
          </cell>
          <cell r="E1015" t="str">
            <v>XXX</v>
          </cell>
          <cell r="F1015" t="str">
            <v>XXX</v>
          </cell>
          <cell r="G1015" t="str">
            <v>XXX</v>
          </cell>
          <cell r="H1015" t="str">
            <v>XXX</v>
          </cell>
          <cell r="I1015">
            <v>0</v>
          </cell>
          <cell r="J1015">
            <v>0</v>
          </cell>
          <cell r="K1015" t="str">
            <v>XXX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 t="str">
            <v>SMP NEGERI 32</v>
          </cell>
          <cell r="W1015" t="str">
            <v>XXX</v>
          </cell>
          <cell r="X1015" t="str">
            <v>XXX</v>
          </cell>
          <cell r="Y1015" t="str">
            <v>XXX</v>
          </cell>
          <cell r="Z1015" t="str">
            <v>SMP-32</v>
          </cell>
          <cell r="AA1015" t="str">
            <v>4242772673130033</v>
          </cell>
          <cell r="AC1015">
            <v>9000</v>
          </cell>
          <cell r="AD1015">
            <v>-9000</v>
          </cell>
        </row>
        <row r="1016">
          <cell r="A1016" t="str">
            <v>199605032022212004</v>
          </cell>
          <cell r="B1016" t="str">
            <v>XXX</v>
          </cell>
          <cell r="C1016" t="str">
            <v>XXX</v>
          </cell>
          <cell r="D1016" t="str">
            <v>XXX</v>
          </cell>
          <cell r="E1016" t="str">
            <v>XXX</v>
          </cell>
          <cell r="F1016" t="str">
            <v>XXX</v>
          </cell>
          <cell r="G1016" t="str">
            <v>XXX</v>
          </cell>
          <cell r="H1016" t="str">
            <v>XXX</v>
          </cell>
          <cell r="I1016">
            <v>0</v>
          </cell>
          <cell r="J1016">
            <v>0</v>
          </cell>
          <cell r="K1016" t="str">
            <v>XXX</v>
          </cell>
          <cell r="M1016">
            <v>250000</v>
          </cell>
          <cell r="N1016">
            <v>250000</v>
          </cell>
          <cell r="O1016">
            <v>250000</v>
          </cell>
          <cell r="P1016">
            <v>2500</v>
          </cell>
          <cell r="Q1016">
            <v>10000</v>
          </cell>
          <cell r="R1016">
            <v>0</v>
          </cell>
          <cell r="S1016">
            <v>0</v>
          </cell>
          <cell r="T1016">
            <v>2500</v>
          </cell>
          <cell r="U1016">
            <v>10000</v>
          </cell>
          <cell r="V1016" t="str">
            <v>SMP NEGERI 32</v>
          </cell>
          <cell r="W1016" t="str">
            <v>XXX</v>
          </cell>
          <cell r="X1016" t="str">
            <v>XXX</v>
          </cell>
          <cell r="Y1016" t="str">
            <v>XXX</v>
          </cell>
          <cell r="Z1016" t="str">
            <v>SMP-32</v>
          </cell>
          <cell r="AA1016" t="str">
            <v>1835774675230082</v>
          </cell>
          <cell r="AC1016">
            <v>11500</v>
          </cell>
          <cell r="AD1016">
            <v>-9000</v>
          </cell>
        </row>
        <row r="1017">
          <cell r="A1017" t="str">
            <v>199303112022212009</v>
          </cell>
          <cell r="B1017" t="str">
            <v>XXX</v>
          </cell>
          <cell r="C1017" t="str">
            <v>XXX</v>
          </cell>
          <cell r="D1017" t="str">
            <v>XXX</v>
          </cell>
          <cell r="E1017" t="str">
            <v>XXX</v>
          </cell>
          <cell r="F1017" t="str">
            <v>XXX</v>
          </cell>
          <cell r="G1017" t="str">
            <v>XXX</v>
          </cell>
          <cell r="H1017" t="str">
            <v>XXX</v>
          </cell>
          <cell r="I1017">
            <v>0</v>
          </cell>
          <cell r="J1017">
            <v>0</v>
          </cell>
          <cell r="K1017" t="str">
            <v>XXX</v>
          </cell>
          <cell r="M1017">
            <v>250000</v>
          </cell>
          <cell r="N1017">
            <v>250000</v>
          </cell>
          <cell r="O1017">
            <v>250000</v>
          </cell>
          <cell r="P1017">
            <v>2500</v>
          </cell>
          <cell r="Q1017">
            <v>10000</v>
          </cell>
          <cell r="R1017">
            <v>0</v>
          </cell>
          <cell r="S1017">
            <v>0</v>
          </cell>
          <cell r="T1017">
            <v>2500</v>
          </cell>
          <cell r="U1017">
            <v>10000</v>
          </cell>
          <cell r="V1017" t="str">
            <v>SMP NEGERI 33</v>
          </cell>
          <cell r="W1017" t="str">
            <v>XXX</v>
          </cell>
          <cell r="X1017" t="str">
            <v>XXX</v>
          </cell>
          <cell r="Y1017" t="str">
            <v>XXX</v>
          </cell>
          <cell r="Z1017" t="str">
            <v>SMP-33</v>
          </cell>
          <cell r="AA1017" t="str">
            <v>6643771672230192</v>
          </cell>
          <cell r="AC1017">
            <v>11500</v>
          </cell>
          <cell r="AD1017">
            <v>-9000</v>
          </cell>
        </row>
        <row r="1018">
          <cell r="A1018" t="str">
            <v>199306112022212004</v>
          </cell>
          <cell r="B1018" t="str">
            <v>XXX</v>
          </cell>
          <cell r="C1018" t="str">
            <v>XXX</v>
          </cell>
          <cell r="D1018" t="str">
            <v>XXX</v>
          </cell>
          <cell r="E1018" t="str">
            <v>XXX</v>
          </cell>
          <cell r="F1018" t="str">
            <v>XXX</v>
          </cell>
          <cell r="G1018" t="str">
            <v>XXX</v>
          </cell>
          <cell r="H1018" t="str">
            <v>XXX</v>
          </cell>
          <cell r="I1018">
            <v>0</v>
          </cell>
          <cell r="J1018">
            <v>0</v>
          </cell>
          <cell r="K1018" t="str">
            <v>XXX</v>
          </cell>
          <cell r="M1018">
            <v>250000</v>
          </cell>
          <cell r="N1018">
            <v>250000</v>
          </cell>
          <cell r="O1018">
            <v>250000</v>
          </cell>
          <cell r="P1018">
            <v>2500</v>
          </cell>
          <cell r="Q1018">
            <v>10000</v>
          </cell>
          <cell r="R1018">
            <v>0</v>
          </cell>
          <cell r="S1018">
            <v>0</v>
          </cell>
          <cell r="T1018">
            <v>2500</v>
          </cell>
          <cell r="U1018">
            <v>10000</v>
          </cell>
          <cell r="V1018" t="str">
            <v>SMP NEGERI 33</v>
          </cell>
          <cell r="W1018" t="str">
            <v>XXX</v>
          </cell>
          <cell r="X1018" t="str">
            <v>XXX</v>
          </cell>
          <cell r="Y1018" t="str">
            <v>XXX</v>
          </cell>
          <cell r="Z1018" t="str">
            <v>SMP-33</v>
          </cell>
          <cell r="AA1018" t="str">
            <v>8943771672130012</v>
          </cell>
          <cell r="AC1018">
            <v>11500</v>
          </cell>
          <cell r="AD1018">
            <v>-9000</v>
          </cell>
        </row>
        <row r="1019">
          <cell r="A1019" t="str">
            <v>199401182022212008</v>
          </cell>
          <cell r="B1019" t="str">
            <v>XXX</v>
          </cell>
          <cell r="C1019" t="str">
            <v>XXX</v>
          </cell>
          <cell r="D1019" t="str">
            <v>XXX</v>
          </cell>
          <cell r="E1019" t="str">
            <v>XXX</v>
          </cell>
          <cell r="F1019" t="str">
            <v>XXX</v>
          </cell>
          <cell r="G1019" t="str">
            <v>XXX</v>
          </cell>
          <cell r="H1019" t="str">
            <v>XXX</v>
          </cell>
          <cell r="I1019">
            <v>0</v>
          </cell>
          <cell r="J1019">
            <v>0</v>
          </cell>
          <cell r="K1019" t="str">
            <v>XXX</v>
          </cell>
          <cell r="L1019">
            <v>2966500</v>
          </cell>
          <cell r="N1019">
            <v>2966500</v>
          </cell>
          <cell r="O1019">
            <v>2966500</v>
          </cell>
          <cell r="P1019">
            <v>29665</v>
          </cell>
          <cell r="Q1019">
            <v>118660</v>
          </cell>
          <cell r="R1019">
            <v>0</v>
          </cell>
          <cell r="S1019">
            <v>0</v>
          </cell>
          <cell r="T1019">
            <v>29665</v>
          </cell>
          <cell r="U1019">
            <v>118660</v>
          </cell>
          <cell r="V1019" t="str">
            <v>SMP NEGERI 33</v>
          </cell>
          <cell r="W1019" t="str">
            <v>XXX</v>
          </cell>
          <cell r="X1019" t="str">
            <v>XXX</v>
          </cell>
          <cell r="Y1019" t="str">
            <v>XXX</v>
          </cell>
          <cell r="Z1019" t="str">
            <v>SMP-33</v>
          </cell>
          <cell r="AA1019" t="str">
            <v>2450772672130012</v>
          </cell>
          <cell r="AC1019">
            <v>33665</v>
          </cell>
          <cell r="AD1019">
            <v>-4000</v>
          </cell>
        </row>
        <row r="1020">
          <cell r="A1020" t="str">
            <v>199403132022211002</v>
          </cell>
          <cell r="B1020" t="str">
            <v>XXX</v>
          </cell>
          <cell r="C1020" t="str">
            <v>XXX</v>
          </cell>
          <cell r="D1020" t="str">
            <v>XXX</v>
          </cell>
          <cell r="E1020" t="str">
            <v>XXX</v>
          </cell>
          <cell r="F1020" t="str">
            <v>XXX</v>
          </cell>
          <cell r="G1020" t="str">
            <v>XXX</v>
          </cell>
          <cell r="H1020" t="str">
            <v>XXX</v>
          </cell>
          <cell r="I1020">
            <v>0</v>
          </cell>
          <cell r="J1020">
            <v>0</v>
          </cell>
          <cell r="K1020" t="str">
            <v>XXX</v>
          </cell>
          <cell r="M1020">
            <v>250000</v>
          </cell>
          <cell r="N1020">
            <v>250000</v>
          </cell>
          <cell r="O1020">
            <v>250000</v>
          </cell>
          <cell r="P1020">
            <v>2500</v>
          </cell>
          <cell r="Q1020">
            <v>10000</v>
          </cell>
          <cell r="R1020">
            <v>0</v>
          </cell>
          <cell r="S1020">
            <v>0</v>
          </cell>
          <cell r="T1020">
            <v>2500</v>
          </cell>
          <cell r="U1020">
            <v>10000</v>
          </cell>
          <cell r="V1020" t="str">
            <v>SMP NEGERI 33</v>
          </cell>
          <cell r="W1020" t="str">
            <v>XXX</v>
          </cell>
          <cell r="X1020" t="str">
            <v>XXX</v>
          </cell>
          <cell r="Y1020" t="str">
            <v>XXX</v>
          </cell>
          <cell r="Z1020" t="str">
            <v>SMP-33</v>
          </cell>
          <cell r="AA1020" t="str">
            <v>2645772673130202</v>
          </cell>
          <cell r="AC1020">
            <v>11500</v>
          </cell>
          <cell r="AD1020">
            <v>-9000</v>
          </cell>
        </row>
        <row r="1021">
          <cell r="A1021" t="str">
            <v>199608052022212003</v>
          </cell>
          <cell r="B1021" t="str">
            <v>XXX</v>
          </cell>
          <cell r="C1021" t="str">
            <v>XXX</v>
          </cell>
          <cell r="D1021" t="str">
            <v>XXX</v>
          </cell>
          <cell r="E1021" t="str">
            <v>XXX</v>
          </cell>
          <cell r="F1021" t="str">
            <v>XXX</v>
          </cell>
          <cell r="G1021" t="str">
            <v>XXX</v>
          </cell>
          <cell r="H1021" t="str">
            <v>XXX</v>
          </cell>
          <cell r="I1021">
            <v>0</v>
          </cell>
          <cell r="J1021">
            <v>0</v>
          </cell>
          <cell r="K1021" t="str">
            <v>XXX</v>
          </cell>
          <cell r="M1021">
            <v>250000</v>
          </cell>
          <cell r="N1021">
            <v>250000</v>
          </cell>
          <cell r="O1021">
            <v>250000</v>
          </cell>
          <cell r="P1021">
            <v>2500</v>
          </cell>
          <cell r="Q1021">
            <v>10000</v>
          </cell>
          <cell r="R1021">
            <v>0</v>
          </cell>
          <cell r="S1021">
            <v>0</v>
          </cell>
          <cell r="T1021">
            <v>2500</v>
          </cell>
          <cell r="U1021">
            <v>10000</v>
          </cell>
          <cell r="V1021" t="str">
            <v>SMP NEGERI 33</v>
          </cell>
          <cell r="W1021" t="str">
            <v>XXX</v>
          </cell>
          <cell r="X1021" t="str">
            <v>XXX</v>
          </cell>
          <cell r="Y1021" t="str">
            <v>XXX</v>
          </cell>
          <cell r="Z1021" t="str">
            <v>SMP-33</v>
          </cell>
          <cell r="AA1021" t="str">
            <v>7137774675230083</v>
          </cell>
          <cell r="AC1021">
            <v>11500</v>
          </cell>
          <cell r="AD1021">
            <v>-9000</v>
          </cell>
        </row>
        <row r="1022">
          <cell r="A1022" t="str">
            <v>197208312022212003</v>
          </cell>
          <cell r="B1022" t="str">
            <v>XXX</v>
          </cell>
          <cell r="C1022" t="str">
            <v>XXX</v>
          </cell>
          <cell r="D1022" t="str">
            <v>XXX</v>
          </cell>
          <cell r="E1022" t="str">
            <v>XXX</v>
          </cell>
          <cell r="F1022" t="str">
            <v>XXX</v>
          </cell>
          <cell r="G1022" t="str">
            <v>XXX</v>
          </cell>
          <cell r="H1022" t="str">
            <v>XXX</v>
          </cell>
          <cell r="I1022">
            <v>0</v>
          </cell>
          <cell r="J1022">
            <v>0</v>
          </cell>
          <cell r="K1022" t="str">
            <v>XXX</v>
          </cell>
          <cell r="L1022">
            <v>2966500</v>
          </cell>
          <cell r="N1022">
            <v>2966500</v>
          </cell>
          <cell r="O1022">
            <v>2966500</v>
          </cell>
          <cell r="P1022">
            <v>29665</v>
          </cell>
          <cell r="Q1022">
            <v>118660</v>
          </cell>
          <cell r="R1022">
            <v>0</v>
          </cell>
          <cell r="S1022">
            <v>0</v>
          </cell>
          <cell r="T1022">
            <v>29665</v>
          </cell>
          <cell r="U1022">
            <v>118660</v>
          </cell>
          <cell r="V1022" t="str">
            <v>SMP NEGERI 34</v>
          </cell>
          <cell r="W1022" t="str">
            <v>XXX</v>
          </cell>
          <cell r="X1022" t="str">
            <v>XXX</v>
          </cell>
          <cell r="Y1022" t="str">
            <v>XXX</v>
          </cell>
          <cell r="Z1022" t="str">
            <v>SMP-34</v>
          </cell>
          <cell r="AA1022" t="str">
            <v>3163750653300003</v>
          </cell>
          <cell r="AC1022">
            <v>33665</v>
          </cell>
          <cell r="AD1022">
            <v>-4000</v>
          </cell>
        </row>
        <row r="1023">
          <cell r="A1023" t="str">
            <v>198605172022212030</v>
          </cell>
          <cell r="B1023" t="str">
            <v>XXX</v>
          </cell>
          <cell r="C1023" t="str">
            <v>XXX</v>
          </cell>
          <cell r="D1023" t="str">
            <v>XXX</v>
          </cell>
          <cell r="E1023" t="str">
            <v>XXX</v>
          </cell>
          <cell r="F1023" t="str">
            <v>XXX</v>
          </cell>
          <cell r="G1023" t="str">
            <v>XXX</v>
          </cell>
          <cell r="H1023" t="str">
            <v>XXX</v>
          </cell>
          <cell r="I1023">
            <v>0</v>
          </cell>
          <cell r="J1023">
            <v>0</v>
          </cell>
          <cell r="K1023" t="str">
            <v>XXX</v>
          </cell>
          <cell r="M1023">
            <v>250000</v>
          </cell>
          <cell r="N1023">
            <v>250000</v>
          </cell>
          <cell r="O1023">
            <v>250000</v>
          </cell>
          <cell r="P1023">
            <v>2500</v>
          </cell>
          <cell r="Q1023">
            <v>10000</v>
          </cell>
          <cell r="R1023">
            <v>0</v>
          </cell>
          <cell r="S1023">
            <v>0</v>
          </cell>
          <cell r="T1023">
            <v>2500</v>
          </cell>
          <cell r="U1023">
            <v>10000</v>
          </cell>
          <cell r="V1023" t="str">
            <v>SMP NEGERI 34</v>
          </cell>
          <cell r="W1023" t="str">
            <v>XXX</v>
          </cell>
          <cell r="X1023" t="str">
            <v>XXX</v>
          </cell>
          <cell r="Y1023" t="str">
            <v>XXX</v>
          </cell>
          <cell r="Z1023" t="str">
            <v>SMP-34</v>
          </cell>
          <cell r="AA1023" t="str">
            <v>5849764665130182</v>
          </cell>
          <cell r="AC1023">
            <v>11500</v>
          </cell>
          <cell r="AD1023">
            <v>-9000</v>
          </cell>
        </row>
        <row r="1024">
          <cell r="A1024" t="str">
            <v>199003092022212009</v>
          </cell>
          <cell r="B1024" t="str">
            <v>XXX</v>
          </cell>
          <cell r="C1024" t="str">
            <v>XXX</v>
          </cell>
          <cell r="D1024" t="str">
            <v>XXX</v>
          </cell>
          <cell r="E1024" t="str">
            <v>XXX</v>
          </cell>
          <cell r="F1024" t="str">
            <v>XXX</v>
          </cell>
          <cell r="G1024" t="str">
            <v>XXX</v>
          </cell>
          <cell r="H1024" t="str">
            <v>XXX</v>
          </cell>
          <cell r="I1024">
            <v>0</v>
          </cell>
          <cell r="J1024">
            <v>0</v>
          </cell>
          <cell r="K1024" t="str">
            <v>XXX</v>
          </cell>
          <cell r="L1024">
            <v>2966500</v>
          </cell>
          <cell r="N1024">
            <v>2966500</v>
          </cell>
          <cell r="O1024">
            <v>2966500</v>
          </cell>
          <cell r="P1024">
            <v>29665</v>
          </cell>
          <cell r="Q1024">
            <v>118660</v>
          </cell>
          <cell r="R1024">
            <v>0</v>
          </cell>
          <cell r="S1024">
            <v>0</v>
          </cell>
          <cell r="T1024">
            <v>29665</v>
          </cell>
          <cell r="U1024">
            <v>118660</v>
          </cell>
          <cell r="V1024" t="str">
            <v>SMP NEGERI 34</v>
          </cell>
          <cell r="W1024" t="str">
            <v>XXX</v>
          </cell>
          <cell r="X1024" t="str">
            <v>XXX</v>
          </cell>
          <cell r="Y1024" t="str">
            <v>XXX</v>
          </cell>
          <cell r="Z1024" t="str">
            <v>SMP-34</v>
          </cell>
          <cell r="AA1024" t="str">
            <v>2641768669130102</v>
          </cell>
          <cell r="AC1024">
            <v>33665</v>
          </cell>
          <cell r="AD1024">
            <v>-4000</v>
          </cell>
        </row>
        <row r="1025">
          <cell r="A1025" t="str">
            <v>199009202022211005</v>
          </cell>
          <cell r="B1025" t="str">
            <v>XXX</v>
          </cell>
          <cell r="C1025" t="str">
            <v>XXX</v>
          </cell>
          <cell r="D1025" t="str">
            <v>XXX</v>
          </cell>
          <cell r="E1025" t="str">
            <v>XXX</v>
          </cell>
          <cell r="F1025" t="str">
            <v>XXX</v>
          </cell>
          <cell r="G1025" t="str">
            <v>XXX</v>
          </cell>
          <cell r="H1025" t="str">
            <v>XXX</v>
          </cell>
          <cell r="I1025">
            <v>0</v>
          </cell>
          <cell r="J1025">
            <v>0</v>
          </cell>
          <cell r="K1025" t="str">
            <v>XXX</v>
          </cell>
          <cell r="L1025">
            <v>2966500</v>
          </cell>
          <cell r="N1025">
            <v>2966500</v>
          </cell>
          <cell r="O1025">
            <v>2966500</v>
          </cell>
          <cell r="P1025">
            <v>29665</v>
          </cell>
          <cell r="Q1025">
            <v>118660</v>
          </cell>
          <cell r="R1025">
            <v>0</v>
          </cell>
          <cell r="S1025">
            <v>0</v>
          </cell>
          <cell r="T1025">
            <v>29665</v>
          </cell>
          <cell r="U1025">
            <v>118660</v>
          </cell>
          <cell r="V1025" t="str">
            <v>SMP NEGERI 34</v>
          </cell>
          <cell r="W1025" t="str">
            <v>XXX</v>
          </cell>
          <cell r="X1025" t="str">
            <v>XXX</v>
          </cell>
          <cell r="Y1025" t="str">
            <v>XXX</v>
          </cell>
          <cell r="Z1025" t="str">
            <v>SMP-34</v>
          </cell>
          <cell r="AA1025" t="str">
            <v>7252768669130093</v>
          </cell>
          <cell r="AC1025">
            <v>33665</v>
          </cell>
          <cell r="AD1025">
            <v>-4000</v>
          </cell>
        </row>
        <row r="1026">
          <cell r="A1026" t="str">
            <v>199408292022212004</v>
          </cell>
          <cell r="B1026" t="str">
            <v>XXX</v>
          </cell>
          <cell r="C1026" t="str">
            <v>XXX</v>
          </cell>
          <cell r="D1026" t="str">
            <v>XXX</v>
          </cell>
          <cell r="E1026" t="str">
            <v>XXX</v>
          </cell>
          <cell r="F1026" t="str">
            <v>XXX</v>
          </cell>
          <cell r="G1026" t="str">
            <v>XXX</v>
          </cell>
          <cell r="H1026" t="str">
            <v>XXX</v>
          </cell>
          <cell r="I1026">
            <v>0</v>
          </cell>
          <cell r="J1026">
            <v>0</v>
          </cell>
          <cell r="K1026" t="str">
            <v>XXX</v>
          </cell>
          <cell r="M1026">
            <v>250000</v>
          </cell>
          <cell r="N1026">
            <v>250000</v>
          </cell>
          <cell r="O1026">
            <v>250000</v>
          </cell>
          <cell r="P1026">
            <v>2500</v>
          </cell>
          <cell r="Q1026">
            <v>10000</v>
          </cell>
          <cell r="R1026">
            <v>0</v>
          </cell>
          <cell r="S1026">
            <v>0</v>
          </cell>
          <cell r="T1026">
            <v>2500</v>
          </cell>
          <cell r="U1026">
            <v>10000</v>
          </cell>
          <cell r="V1026" t="str">
            <v>SMP NEGERI 34</v>
          </cell>
          <cell r="W1026" t="str">
            <v>XXX</v>
          </cell>
          <cell r="X1026" t="str">
            <v>XXX</v>
          </cell>
          <cell r="Y1026" t="str">
            <v>XXX</v>
          </cell>
          <cell r="Z1026" t="str">
            <v>SMP-34</v>
          </cell>
          <cell r="AA1026" t="str">
            <v>7161772673130013</v>
          </cell>
          <cell r="AC1026">
            <v>11500</v>
          </cell>
          <cell r="AD1026">
            <v>-9000</v>
          </cell>
        </row>
        <row r="1027">
          <cell r="A1027" t="str">
            <v>199301112022212007</v>
          </cell>
          <cell r="B1027" t="str">
            <v>XXX</v>
          </cell>
          <cell r="C1027" t="str">
            <v>XXX</v>
          </cell>
          <cell r="D1027" t="str">
            <v>XXX</v>
          </cell>
          <cell r="E1027" t="str">
            <v>XXX</v>
          </cell>
          <cell r="F1027" t="str">
            <v>XXX</v>
          </cell>
          <cell r="G1027" t="str">
            <v>XXX</v>
          </cell>
          <cell r="H1027" t="str">
            <v>XXX</v>
          </cell>
          <cell r="I1027">
            <v>0</v>
          </cell>
          <cell r="J1027">
            <v>0</v>
          </cell>
          <cell r="K1027" t="str">
            <v>XXX</v>
          </cell>
          <cell r="M1027">
            <v>250000</v>
          </cell>
          <cell r="N1027">
            <v>250000</v>
          </cell>
          <cell r="O1027">
            <v>250000</v>
          </cell>
          <cell r="P1027">
            <v>2500</v>
          </cell>
          <cell r="Q1027">
            <v>10000</v>
          </cell>
          <cell r="R1027">
            <v>0</v>
          </cell>
          <cell r="S1027">
            <v>0</v>
          </cell>
          <cell r="T1027">
            <v>2500</v>
          </cell>
          <cell r="U1027">
            <v>10000</v>
          </cell>
          <cell r="V1027" t="str">
            <v>SMP NEGERI 35</v>
          </cell>
          <cell r="W1027" t="str">
            <v>XXX</v>
          </cell>
          <cell r="X1027" t="str">
            <v>XXX</v>
          </cell>
          <cell r="Y1027" t="str">
            <v>XXX</v>
          </cell>
          <cell r="Z1027" t="str">
            <v>SMP-35</v>
          </cell>
          <cell r="AA1027" t="str">
            <v>4443771672130042</v>
          </cell>
          <cell r="AC1027">
            <v>11500</v>
          </cell>
          <cell r="AD1027">
            <v>-9000</v>
          </cell>
        </row>
        <row r="1028">
          <cell r="A1028" t="str">
            <v>199405032022212009</v>
          </cell>
          <cell r="B1028" t="str">
            <v>XXX</v>
          </cell>
          <cell r="C1028" t="str">
            <v>XXX</v>
          </cell>
          <cell r="D1028" t="str">
            <v>XXX</v>
          </cell>
          <cell r="E1028" t="str">
            <v>XXX</v>
          </cell>
          <cell r="F1028" t="str">
            <v>XXX</v>
          </cell>
          <cell r="G1028" t="str">
            <v>XXX</v>
          </cell>
          <cell r="H1028" t="str">
            <v>XXX</v>
          </cell>
          <cell r="I1028">
            <v>0</v>
          </cell>
          <cell r="J1028">
            <v>0</v>
          </cell>
          <cell r="K1028" t="str">
            <v>XXX</v>
          </cell>
          <cell r="M1028">
            <v>250000</v>
          </cell>
          <cell r="N1028">
            <v>250000</v>
          </cell>
          <cell r="O1028">
            <v>250000</v>
          </cell>
          <cell r="P1028">
            <v>2500</v>
          </cell>
          <cell r="Q1028">
            <v>10000</v>
          </cell>
          <cell r="R1028">
            <v>0</v>
          </cell>
          <cell r="S1028">
            <v>0</v>
          </cell>
          <cell r="T1028">
            <v>2500</v>
          </cell>
          <cell r="U1028">
            <v>10000</v>
          </cell>
          <cell r="V1028" t="str">
            <v>SMP NEGERI 35</v>
          </cell>
          <cell r="W1028" t="str">
            <v>XXX</v>
          </cell>
          <cell r="X1028" t="str">
            <v>XXX</v>
          </cell>
          <cell r="Y1028" t="str">
            <v>XXX</v>
          </cell>
          <cell r="Z1028" t="str">
            <v>SMP-35</v>
          </cell>
          <cell r="AA1028" t="str">
            <v>0835772673130032</v>
          </cell>
          <cell r="AC1028">
            <v>11500</v>
          </cell>
          <cell r="AD1028">
            <v>-9000</v>
          </cell>
        </row>
        <row r="1029">
          <cell r="A1029" t="str">
            <v>199407092022212005</v>
          </cell>
          <cell r="B1029" t="str">
            <v>XXX</v>
          </cell>
          <cell r="C1029" t="str">
            <v>XXX</v>
          </cell>
          <cell r="D1029" t="str">
            <v>XXX</v>
          </cell>
          <cell r="E1029" t="str">
            <v>XXX</v>
          </cell>
          <cell r="F1029" t="str">
            <v>XXX</v>
          </cell>
          <cell r="G1029" t="str">
            <v>XXX</v>
          </cell>
          <cell r="H1029" t="str">
            <v>XXX</v>
          </cell>
          <cell r="I1029">
            <v>0</v>
          </cell>
          <cell r="J1029">
            <v>0</v>
          </cell>
          <cell r="K1029" t="str">
            <v>XXX</v>
          </cell>
          <cell r="M1029">
            <v>250000</v>
          </cell>
          <cell r="N1029">
            <v>250000</v>
          </cell>
          <cell r="O1029">
            <v>250000</v>
          </cell>
          <cell r="P1029">
            <v>2500</v>
          </cell>
          <cell r="Q1029">
            <v>10000</v>
          </cell>
          <cell r="R1029">
            <v>0</v>
          </cell>
          <cell r="S1029">
            <v>0</v>
          </cell>
          <cell r="T1029">
            <v>2500</v>
          </cell>
          <cell r="U1029">
            <v>10000</v>
          </cell>
          <cell r="V1029" t="str">
            <v>SMP NEGERI 35</v>
          </cell>
          <cell r="W1029" t="str">
            <v>XXX</v>
          </cell>
          <cell r="X1029" t="str">
            <v>XXX</v>
          </cell>
          <cell r="Y1029" t="str">
            <v>XXX</v>
          </cell>
          <cell r="Z1029" t="str">
            <v>SMP-35</v>
          </cell>
          <cell r="AA1029" t="str">
            <v>4041772673130023</v>
          </cell>
          <cell r="AC1029">
            <v>11500</v>
          </cell>
          <cell r="AD1029">
            <v>-9000</v>
          </cell>
        </row>
        <row r="1030">
          <cell r="A1030" t="str">
            <v>199504192022211001</v>
          </cell>
          <cell r="B1030" t="str">
            <v>XXX</v>
          </cell>
          <cell r="C1030" t="str">
            <v>XXX</v>
          </cell>
          <cell r="D1030" t="str">
            <v>XXX</v>
          </cell>
          <cell r="E1030" t="str">
            <v>XXX</v>
          </cell>
          <cell r="F1030" t="str">
            <v>XXX</v>
          </cell>
          <cell r="G1030" t="str">
            <v>XXX</v>
          </cell>
          <cell r="H1030" t="str">
            <v>XXX</v>
          </cell>
          <cell r="I1030">
            <v>0</v>
          </cell>
          <cell r="J1030">
            <v>0</v>
          </cell>
          <cell r="K1030" t="str">
            <v>XXX</v>
          </cell>
          <cell r="M1030">
            <v>250000</v>
          </cell>
          <cell r="N1030">
            <v>250000</v>
          </cell>
          <cell r="O1030">
            <v>250000</v>
          </cell>
          <cell r="P1030">
            <v>2500</v>
          </cell>
          <cell r="Q1030">
            <v>10000</v>
          </cell>
          <cell r="R1030">
            <v>0</v>
          </cell>
          <cell r="S1030">
            <v>0</v>
          </cell>
          <cell r="T1030">
            <v>2500</v>
          </cell>
          <cell r="U1030">
            <v>10000</v>
          </cell>
          <cell r="V1030" t="str">
            <v>SMP NEGERI 35</v>
          </cell>
          <cell r="W1030" t="str">
            <v>XXX</v>
          </cell>
          <cell r="X1030" t="str">
            <v>XXX</v>
          </cell>
          <cell r="Y1030" t="str">
            <v>XXX</v>
          </cell>
          <cell r="Z1030" t="str">
            <v>SMP-35</v>
          </cell>
          <cell r="AA1030" t="str">
            <v>7751773674130062</v>
          </cell>
          <cell r="AC1030">
            <v>11500</v>
          </cell>
          <cell r="AD1030">
            <v>-9000</v>
          </cell>
        </row>
        <row r="1032">
          <cell r="A1032">
            <v>176</v>
          </cell>
          <cell r="B1032" t="str">
            <v>JUMLAH ASN PPPK GURU SMPN B.MASIN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118660000</v>
          </cell>
          <cell r="M1032">
            <v>32250000</v>
          </cell>
          <cell r="N1032">
            <v>150910000</v>
          </cell>
          <cell r="O1032">
            <v>150910000</v>
          </cell>
          <cell r="P1032">
            <v>1509100</v>
          </cell>
          <cell r="Q1032">
            <v>6036400</v>
          </cell>
          <cell r="R1032">
            <v>0</v>
          </cell>
          <cell r="S1032">
            <v>0</v>
          </cell>
          <cell r="T1032">
            <v>1509100</v>
          </cell>
          <cell r="U1032">
            <v>6036400</v>
          </cell>
          <cell r="AC1032">
            <v>2815770</v>
          </cell>
        </row>
        <row r="1034">
          <cell r="T1034" t="str">
            <v>APR dbyr MEI</v>
          </cell>
          <cell r="V1034">
            <v>0.72</v>
          </cell>
          <cell r="AC1034" t="str">
            <v>MAR dbyr APR</v>
          </cell>
        </row>
        <row r="1035">
          <cell r="A1035" t="str">
            <v>FORMAT PERHITUNGAN PEMBAYARAN IURAN JAMINAN KESEHATAN ( GAJI &amp; TUNJANGAN )</v>
          </cell>
        </row>
        <row r="1036">
          <cell r="A1036" t="str">
            <v>SKPD DINAS PENDIDIKAN  (ASN PPPK GURU SD &amp; SMPN BANJARMASIN)</v>
          </cell>
        </row>
        <row r="1037">
          <cell r="A1037" t="str">
            <v>BULAN : GAJI APRIL 2023  (TPP dibayar MEI 2023)</v>
          </cell>
        </row>
        <row r="1039">
          <cell r="A1039">
            <v>1</v>
          </cell>
          <cell r="B1039">
            <v>2</v>
          </cell>
          <cell r="C1039">
            <v>3</v>
          </cell>
          <cell r="D1039">
            <v>4</v>
          </cell>
          <cell r="E1039">
            <v>5</v>
          </cell>
          <cell r="F1039">
            <v>6</v>
          </cell>
          <cell r="G1039">
            <v>7</v>
          </cell>
          <cell r="H1039">
            <v>8</v>
          </cell>
          <cell r="I1039">
            <v>9</v>
          </cell>
          <cell r="J1039">
            <v>10</v>
          </cell>
          <cell r="K1039">
            <v>11</v>
          </cell>
          <cell r="L1039">
            <v>12</v>
          </cell>
          <cell r="M1039">
            <v>13</v>
          </cell>
          <cell r="N1039">
            <v>14</v>
          </cell>
          <cell r="O1039">
            <v>15</v>
          </cell>
          <cell r="P1039">
            <v>16</v>
          </cell>
          <cell r="Q1039">
            <v>17</v>
          </cell>
          <cell r="R1039">
            <v>18</v>
          </cell>
          <cell r="S1039">
            <v>19</v>
          </cell>
          <cell r="T1039">
            <v>20</v>
          </cell>
          <cell r="U1039">
            <v>21</v>
          </cell>
          <cell r="V1039">
            <v>22</v>
          </cell>
          <cell r="W1039">
            <v>23</v>
          </cell>
          <cell r="X1039">
            <v>24</v>
          </cell>
          <cell r="Y1039">
            <v>25</v>
          </cell>
          <cell r="Z1039">
            <v>26</v>
          </cell>
          <cell r="AA1039">
            <v>27</v>
          </cell>
          <cell r="AC1039">
            <v>20</v>
          </cell>
        </row>
        <row r="1040">
          <cell r="A1040" t="str">
            <v>NIP</v>
          </cell>
          <cell r="B1040" t="str">
            <v>NAMA</v>
          </cell>
          <cell r="C1040" t="str">
            <v xml:space="preserve">JUMLAH </v>
          </cell>
          <cell r="E1040" t="str">
            <v>GAJI GAPOK</v>
          </cell>
          <cell r="F1040" t="str">
            <v>TJKLUARGA</v>
          </cell>
          <cell r="G1040" t="str">
            <v>TJFUNGSIONAL</v>
          </cell>
          <cell r="H1040" t="str">
            <v>TJUMUM</v>
          </cell>
          <cell r="I1040" t="str">
            <v>Jumlah
Gaji</v>
          </cell>
          <cell r="J1040" t="str">
            <v>TUNJANGAN LAINNYA</v>
          </cell>
          <cell r="N1040" t="str">
            <v>Jumlah
Tunjangan</v>
          </cell>
          <cell r="O1040" t="str">
            <v>Jumlah Penghasilan</v>
          </cell>
          <cell r="P1040" t="str">
            <v>Total Iuran BPJS
( GJ + TJ )</v>
          </cell>
          <cell r="R1040" t="str">
            <v>IWP Gaji (BPJS)</v>
          </cell>
          <cell r="T1040" t="str">
            <v>IWP TPP (BPJS)</v>
          </cell>
          <cell r="V1040" t="str">
            <v>SKPD</v>
          </cell>
          <cell r="W1040" t="str">
            <v>NO KPE</v>
          </cell>
          <cell r="X1040" t="str">
            <v>noktp</v>
          </cell>
          <cell r="Y1040" t="str">
            <v>npwp</v>
          </cell>
          <cell r="Z1040" t="str">
            <v>kode gaji</v>
          </cell>
          <cell r="AA1040" t="str">
            <v>nuptk</v>
          </cell>
          <cell r="AC1040" t="str">
            <v>IWP TPP (BPJS)</v>
          </cell>
          <cell r="AD1040" t="str">
            <v>SELISIH</v>
          </cell>
        </row>
        <row r="1041">
          <cell r="C1041" t="str">
            <v>ISTERI /
SUAMI</v>
          </cell>
          <cell r="D1041" t="str">
            <v>ANAK</v>
          </cell>
          <cell r="J1041" t="str">
            <v>TUKIN</v>
          </cell>
          <cell r="K1041" t="str">
            <v>TPP</v>
          </cell>
          <cell r="L1041" t="str">
            <v>SERTIFIKASI</v>
          </cell>
          <cell r="M1041" t="str">
            <v>TAMSIL</v>
          </cell>
          <cell r="P1041" t="str">
            <v>IWP1%</v>
          </cell>
          <cell r="Q1041" t="str">
            <v>IWP4%</v>
          </cell>
          <cell r="R1041" t="str">
            <v>1% ( sdh dibayar )</v>
          </cell>
          <cell r="S1041" t="str">
            <v>IWP4%</v>
          </cell>
          <cell r="T1041">
            <v>0.01</v>
          </cell>
          <cell r="U1041">
            <v>0.04</v>
          </cell>
          <cell r="AC1041">
            <v>0.01</v>
          </cell>
        </row>
        <row r="1042">
          <cell r="A1042" t="str">
            <v>a</v>
          </cell>
          <cell r="B1042" t="str">
            <v>a</v>
          </cell>
          <cell r="C1042" t="str">
            <v>b</v>
          </cell>
          <cell r="D1042" t="str">
            <v>c</v>
          </cell>
          <cell r="E1042" t="str">
            <v>d</v>
          </cell>
          <cell r="F1042" t="str">
            <v>e</v>
          </cell>
          <cell r="G1042" t="str">
            <v>f</v>
          </cell>
          <cell r="H1042" t="str">
            <v>g</v>
          </cell>
          <cell r="I1042" t="str">
            <v>h</v>
          </cell>
          <cell r="J1042" t="str">
            <v>i</v>
          </cell>
          <cell r="K1042" t="str">
            <v>j</v>
          </cell>
          <cell r="L1042" t="str">
            <v>k</v>
          </cell>
          <cell r="M1042" t="str">
            <v>l</v>
          </cell>
          <cell r="N1042" t="str">
            <v>m</v>
          </cell>
          <cell r="O1042" t="str">
            <v>n</v>
          </cell>
          <cell r="P1042" t="str">
            <v>o</v>
          </cell>
          <cell r="Q1042" t="str">
            <v>p</v>
          </cell>
          <cell r="R1042" t="str">
            <v>q</v>
          </cell>
          <cell r="S1042" t="str">
            <v>r</v>
          </cell>
          <cell r="T1042" t="str">
            <v>s</v>
          </cell>
          <cell r="U1042" t="str">
            <v>t</v>
          </cell>
          <cell r="V1042" t="str">
            <v>u</v>
          </cell>
          <cell r="W1042" t="str">
            <v>v</v>
          </cell>
          <cell r="X1042" t="str">
            <v>w</v>
          </cell>
          <cell r="Y1042" t="str">
            <v>x</v>
          </cell>
          <cell r="Z1042" t="str">
            <v>y</v>
          </cell>
          <cell r="AA1042" t="str">
            <v>z</v>
          </cell>
          <cell r="AC1042" t="str">
            <v>s</v>
          </cell>
        </row>
        <row r="1043">
          <cell r="A1043">
            <v>171</v>
          </cell>
          <cell r="B1043" t="str">
            <v>PPPK GURU SD B.BARAT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109760500</v>
          </cell>
          <cell r="M1043">
            <v>33000000</v>
          </cell>
          <cell r="N1043">
            <v>142760500</v>
          </cell>
          <cell r="O1043">
            <v>142760500</v>
          </cell>
          <cell r="P1043">
            <v>1427605</v>
          </cell>
          <cell r="Q1043">
            <v>5710420</v>
          </cell>
          <cell r="R1043">
            <v>0</v>
          </cell>
          <cell r="S1043">
            <v>0</v>
          </cell>
          <cell r="T1043">
            <v>1427605</v>
          </cell>
          <cell r="U1043">
            <v>5710420</v>
          </cell>
          <cell r="AC1043">
            <v>2755345</v>
          </cell>
        </row>
        <row r="1044">
          <cell r="A1044">
            <v>199</v>
          </cell>
          <cell r="B1044" t="str">
            <v>PPPK GURU SD B.SELATAN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127559500</v>
          </cell>
          <cell r="M1044">
            <v>38250000</v>
          </cell>
          <cell r="N1044">
            <v>165809500</v>
          </cell>
          <cell r="O1044">
            <v>165809500</v>
          </cell>
          <cell r="P1044">
            <v>1658095</v>
          </cell>
          <cell r="Q1044">
            <v>6632380</v>
          </cell>
          <cell r="R1044">
            <v>0</v>
          </cell>
          <cell r="S1044">
            <v>0</v>
          </cell>
          <cell r="T1044">
            <v>1658095</v>
          </cell>
          <cell r="U1044">
            <v>6632380</v>
          </cell>
          <cell r="AC1044">
            <v>3200895</v>
          </cell>
        </row>
        <row r="1045">
          <cell r="A1045">
            <v>162</v>
          </cell>
          <cell r="B1045" t="str">
            <v>PPPK GURU SD B.TIMUR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127559500</v>
          </cell>
          <cell r="M1045">
            <v>28500000</v>
          </cell>
          <cell r="N1045">
            <v>156059500</v>
          </cell>
          <cell r="O1045">
            <v>156059500</v>
          </cell>
          <cell r="P1045">
            <v>1560595</v>
          </cell>
          <cell r="Q1045">
            <v>6242380</v>
          </cell>
          <cell r="R1045">
            <v>0</v>
          </cell>
          <cell r="S1045">
            <v>0</v>
          </cell>
          <cell r="T1045">
            <v>1560595</v>
          </cell>
          <cell r="U1045">
            <v>6242380</v>
          </cell>
          <cell r="AC1045">
            <v>2761895</v>
          </cell>
        </row>
        <row r="1046">
          <cell r="A1046">
            <v>128</v>
          </cell>
          <cell r="B1046" t="str">
            <v>PPPK GURU SD B. TENGAH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94928000</v>
          </cell>
          <cell r="M1046">
            <v>23750000</v>
          </cell>
          <cell r="N1046">
            <v>118678000</v>
          </cell>
          <cell r="O1046">
            <v>118678000</v>
          </cell>
          <cell r="P1046">
            <v>1186780</v>
          </cell>
          <cell r="Q1046">
            <v>4747120</v>
          </cell>
          <cell r="R1046">
            <v>0</v>
          </cell>
          <cell r="S1046">
            <v>0</v>
          </cell>
          <cell r="T1046">
            <v>1186780</v>
          </cell>
          <cell r="U1046">
            <v>4747120</v>
          </cell>
          <cell r="AC1046">
            <v>2164095</v>
          </cell>
        </row>
        <row r="1047">
          <cell r="A1047">
            <v>134</v>
          </cell>
          <cell r="B1047" t="str">
            <v>PPPK GURU SD B. UTARA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106794000</v>
          </cell>
          <cell r="M1047">
            <v>23500000</v>
          </cell>
          <cell r="N1047">
            <v>130294000</v>
          </cell>
          <cell r="O1047">
            <v>130294000</v>
          </cell>
          <cell r="P1047">
            <v>1302940</v>
          </cell>
          <cell r="Q1047">
            <v>5211760</v>
          </cell>
          <cell r="R1047">
            <v>0</v>
          </cell>
          <cell r="S1047">
            <v>0</v>
          </cell>
          <cell r="T1047">
            <v>1302940</v>
          </cell>
          <cell r="U1047">
            <v>5211760</v>
          </cell>
          <cell r="AC1047">
            <v>2308940</v>
          </cell>
        </row>
        <row r="1048">
          <cell r="A1048">
            <v>176</v>
          </cell>
          <cell r="B1048" t="str">
            <v>PPPK GURU SMPN BJM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118660000</v>
          </cell>
          <cell r="M1048">
            <v>32250000</v>
          </cell>
          <cell r="N1048">
            <v>150910000</v>
          </cell>
          <cell r="O1048">
            <v>150910000</v>
          </cell>
          <cell r="P1048">
            <v>1509100</v>
          </cell>
          <cell r="Q1048">
            <v>6036400</v>
          </cell>
          <cell r="R1048">
            <v>0</v>
          </cell>
          <cell r="S1048">
            <v>0</v>
          </cell>
          <cell r="T1048">
            <v>1509100</v>
          </cell>
          <cell r="U1048">
            <v>6036400</v>
          </cell>
          <cell r="AC1048">
            <v>2815770</v>
          </cell>
        </row>
        <row r="1050">
          <cell r="A1050">
            <v>968</v>
          </cell>
          <cell r="B1050" t="str">
            <v>JUMLAH PPPK GURU SD &amp; SMP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685261500</v>
          </cell>
          <cell r="M1050">
            <v>179250000</v>
          </cell>
          <cell r="N1050">
            <v>864511500</v>
          </cell>
          <cell r="O1050">
            <v>864511500</v>
          </cell>
          <cell r="P1050">
            <v>8645115</v>
          </cell>
          <cell r="Q1050">
            <v>34580460</v>
          </cell>
          <cell r="R1050">
            <v>0</v>
          </cell>
          <cell r="S1050">
            <v>0</v>
          </cell>
          <cell r="T1050">
            <v>8645115</v>
          </cell>
          <cell r="U1050">
            <v>34580460</v>
          </cell>
          <cell r="AC1050">
            <v>16006940</v>
          </cell>
        </row>
        <row r="1051">
          <cell r="V1051" t="str">
            <v>.</v>
          </cell>
        </row>
        <row r="1053">
          <cell r="O1053" t="str">
            <v>Banjarmasin,          MEI 2023</v>
          </cell>
        </row>
        <row r="1054">
          <cell r="D1054" t="str">
            <v>an.</v>
          </cell>
          <cell r="E1054" t="str">
            <v>Kepala Dinas Pendidikan Kota Banjarmasin</v>
          </cell>
        </row>
        <row r="1055">
          <cell r="E1055" t="str">
            <v>Kepala Sub Bagian Keuangan,</v>
          </cell>
          <cell r="O1055" t="str">
            <v>Pengolah Daftar Gaji Guru SD,</v>
          </cell>
        </row>
        <row r="1060">
          <cell r="E1060" t="str">
            <v>HJ. SORAYA, SE</v>
          </cell>
          <cell r="O1060" t="str">
            <v>HAIRIL HANAFI</v>
          </cell>
        </row>
        <row r="1061">
          <cell r="E1061" t="str">
            <v>NIP. 19850620 200903 2 012</v>
          </cell>
          <cell r="O1061" t="str">
            <v>NIP. 19700920 199503 2 001</v>
          </cell>
        </row>
      </sheetData>
      <sheetData sheetId="2">
        <row r="1">
          <cell r="B1" t="str">
            <v>SKPD DINAS KESEHATAN  (ASN TENAGA KESEHATAN)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E9BE-EECB-4A31-849E-C1E989A71033}">
  <dimension ref="A1:AO50"/>
  <sheetViews>
    <sheetView tabSelected="1" topLeftCell="T1" zoomScale="47" zoomScaleNormal="70" workbookViewId="0">
      <selection activeCell="AC13" sqref="AC13"/>
    </sheetView>
  </sheetViews>
  <sheetFormatPr defaultColWidth="8.83203125" defaultRowHeight="17" x14ac:dyDescent="0.4"/>
  <cols>
    <col min="1" max="1" width="4.5" style="4" customWidth="1"/>
    <col min="2" max="5" width="8.08203125" style="5" customWidth="1"/>
    <col min="6" max="6" width="6.83203125" style="5" customWidth="1"/>
    <col min="7" max="7" width="10.58203125" style="5" customWidth="1"/>
    <col min="8" max="8" width="48.58203125" style="5" bestFit="1" customWidth="1"/>
    <col min="9" max="9" width="12.5" style="5" customWidth="1"/>
    <col min="10" max="13" width="8.5" style="5" customWidth="1"/>
    <col min="14" max="14" width="14.08203125" style="5" customWidth="1"/>
    <col min="15" max="15" width="9.5" style="6" customWidth="1"/>
    <col min="16" max="17" width="10" style="5" customWidth="1"/>
    <col min="18" max="18" width="10.25" style="5" hidden="1" customWidth="1"/>
    <col min="19" max="19" width="12.08203125" style="5" customWidth="1"/>
    <col min="20" max="20" width="13" style="5" customWidth="1"/>
    <col min="21" max="21" width="12.58203125" style="5" customWidth="1"/>
    <col min="22" max="22" width="14.08203125" style="5" bestFit="1" customWidth="1"/>
    <col min="23" max="25" width="11.5" style="5" customWidth="1"/>
    <col min="26" max="26" width="14.08203125" style="5" bestFit="1" customWidth="1"/>
    <col min="27" max="27" width="12.5" style="5" customWidth="1"/>
    <col min="28" max="28" width="14.08203125" style="5" bestFit="1" customWidth="1"/>
    <col min="29" max="29" width="10.08203125" style="5" customWidth="1"/>
    <col min="30" max="30" width="14.08203125" style="5" bestFit="1" customWidth="1"/>
    <col min="31" max="31" width="14.33203125" style="5" customWidth="1"/>
    <col min="32" max="32" width="13.5" style="5" customWidth="1"/>
    <col min="33" max="33" width="13" style="5" customWidth="1"/>
    <col min="34" max="34" width="16.25" style="5" customWidth="1"/>
    <col min="35" max="38" width="15.08203125" style="5" customWidth="1"/>
    <col min="39" max="39" width="16.5" style="5" customWidth="1"/>
    <col min="40" max="40" width="4.83203125" style="5" customWidth="1"/>
    <col min="41" max="41" width="14.5" style="5" customWidth="1"/>
    <col min="42" max="16384" width="8.83203125" style="5"/>
  </cols>
  <sheetData>
    <row r="1" spans="1:41" s="2" customFormat="1" ht="28" customHeight="1" x14ac:dyDescent="0.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58"/>
    </row>
    <row r="2" spans="1:41" s="2" customFormat="1" ht="28" customHeight="1" x14ac:dyDescent="0.5">
      <c r="A2" s="196" t="s">
        <v>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3"/>
    </row>
    <row r="3" spans="1:41" s="2" customFormat="1" ht="28" customHeight="1" x14ac:dyDescent="0.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3"/>
    </row>
    <row r="4" spans="1:41" ht="34" x14ac:dyDescent="0.4">
      <c r="A4" s="4" t="s">
        <v>3</v>
      </c>
      <c r="D4" s="5" t="s">
        <v>3</v>
      </c>
      <c r="N4" s="68"/>
      <c r="V4" s="291" t="s">
        <v>2701</v>
      </c>
      <c r="W4" s="292"/>
      <c r="X4" s="292"/>
      <c r="Y4" s="292"/>
      <c r="Z4" s="291" t="s">
        <v>2701</v>
      </c>
      <c r="AA4" s="292"/>
      <c r="AB4" s="291" t="s">
        <v>2701</v>
      </c>
      <c r="AC4" s="292"/>
      <c r="AD4" s="291" t="s">
        <v>2701</v>
      </c>
    </row>
    <row r="5" spans="1:41" ht="16" customHeight="1" x14ac:dyDescent="0.4">
      <c r="A5" s="197" t="s">
        <v>4</v>
      </c>
      <c r="B5" s="197" t="s">
        <v>5</v>
      </c>
      <c r="C5" s="198" t="s">
        <v>6</v>
      </c>
      <c r="D5" s="199" t="s">
        <v>7</v>
      </c>
      <c r="E5" s="197" t="s">
        <v>8</v>
      </c>
      <c r="F5" s="200" t="s">
        <v>9</v>
      </c>
      <c r="G5" s="197" t="s">
        <v>10</v>
      </c>
      <c r="H5" s="169" t="s">
        <v>11</v>
      </c>
      <c r="I5" s="172" t="s">
        <v>12</v>
      </c>
      <c r="J5" s="173" t="s">
        <v>13</v>
      </c>
      <c r="K5" s="174"/>
      <c r="L5" s="174"/>
      <c r="M5" s="175"/>
      <c r="N5" s="176" t="s">
        <v>14</v>
      </c>
      <c r="O5" s="178" t="s">
        <v>15</v>
      </c>
      <c r="P5" s="179"/>
      <c r="Q5" s="180"/>
      <c r="R5" s="181" t="s">
        <v>16</v>
      </c>
      <c r="S5" s="185" t="s">
        <v>17</v>
      </c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6" t="s">
        <v>18</v>
      </c>
      <c r="AG5" s="186" t="s">
        <v>19</v>
      </c>
      <c r="AH5" s="189" t="s">
        <v>20</v>
      </c>
      <c r="AI5" s="189" t="s">
        <v>21</v>
      </c>
      <c r="AJ5" s="163" t="s">
        <v>22</v>
      </c>
      <c r="AK5" s="163" t="s">
        <v>23</v>
      </c>
      <c r="AL5" s="163" t="s">
        <v>24</v>
      </c>
      <c r="AM5" s="166" t="s">
        <v>25</v>
      </c>
      <c r="AN5" s="184" t="s">
        <v>26</v>
      </c>
      <c r="AO5" s="184"/>
    </row>
    <row r="6" spans="1:41" ht="14.5" customHeight="1" x14ac:dyDescent="0.4">
      <c r="A6" s="197"/>
      <c r="B6" s="197"/>
      <c r="C6" s="170"/>
      <c r="D6" s="170"/>
      <c r="E6" s="197"/>
      <c r="F6" s="200"/>
      <c r="G6" s="197"/>
      <c r="H6" s="170"/>
      <c r="I6" s="172"/>
      <c r="J6" s="176" t="s">
        <v>27</v>
      </c>
      <c r="K6" s="176" t="s">
        <v>28</v>
      </c>
      <c r="L6" s="176" t="s">
        <v>29</v>
      </c>
      <c r="M6" s="176" t="s">
        <v>30</v>
      </c>
      <c r="N6" s="177"/>
      <c r="O6" s="181" t="s">
        <v>31</v>
      </c>
      <c r="P6" s="181" t="s">
        <v>32</v>
      </c>
      <c r="Q6" s="181" t="s">
        <v>33</v>
      </c>
      <c r="R6" s="182"/>
      <c r="S6" s="192" t="s">
        <v>27</v>
      </c>
      <c r="T6" s="193"/>
      <c r="U6" s="194"/>
      <c r="V6" s="166" t="s">
        <v>34</v>
      </c>
      <c r="W6" s="167" t="s">
        <v>28</v>
      </c>
      <c r="X6" s="167"/>
      <c r="Y6" s="167"/>
      <c r="Z6" s="168" t="s">
        <v>35</v>
      </c>
      <c r="AA6" s="162" t="s">
        <v>29</v>
      </c>
      <c r="AB6" s="162" t="s">
        <v>36</v>
      </c>
      <c r="AC6" s="195" t="s">
        <v>30</v>
      </c>
      <c r="AD6" s="195" t="s">
        <v>37</v>
      </c>
      <c r="AE6" s="201" t="s">
        <v>38</v>
      </c>
      <c r="AF6" s="187"/>
      <c r="AG6" s="187"/>
      <c r="AH6" s="190"/>
      <c r="AI6" s="190"/>
      <c r="AJ6" s="164"/>
      <c r="AK6" s="164"/>
      <c r="AL6" s="164"/>
      <c r="AM6" s="166"/>
      <c r="AN6" s="184"/>
      <c r="AO6" s="184"/>
    </row>
    <row r="7" spans="1:41" ht="34" customHeight="1" x14ac:dyDescent="0.4">
      <c r="A7" s="197"/>
      <c r="B7" s="197"/>
      <c r="C7" s="170"/>
      <c r="D7" s="170"/>
      <c r="E7" s="197"/>
      <c r="F7" s="200"/>
      <c r="G7" s="197"/>
      <c r="H7" s="171"/>
      <c r="I7" s="172"/>
      <c r="J7" s="177"/>
      <c r="K7" s="177"/>
      <c r="L7" s="177"/>
      <c r="M7" s="177"/>
      <c r="N7" s="177"/>
      <c r="O7" s="182"/>
      <c r="P7" s="182"/>
      <c r="Q7" s="182"/>
      <c r="R7" s="183"/>
      <c r="S7" s="7" t="s">
        <v>39</v>
      </c>
      <c r="T7" s="7" t="s">
        <v>40</v>
      </c>
      <c r="U7" s="7" t="s">
        <v>41</v>
      </c>
      <c r="V7" s="166"/>
      <c r="W7" s="159" t="s">
        <v>39</v>
      </c>
      <c r="X7" s="159" t="s">
        <v>40</v>
      </c>
      <c r="Y7" s="159" t="s">
        <v>41</v>
      </c>
      <c r="Z7" s="168"/>
      <c r="AA7" s="162"/>
      <c r="AB7" s="162"/>
      <c r="AC7" s="195"/>
      <c r="AD7" s="195"/>
      <c r="AE7" s="201"/>
      <c r="AF7" s="188"/>
      <c r="AG7" s="188"/>
      <c r="AH7" s="191"/>
      <c r="AI7" s="191"/>
      <c r="AJ7" s="165"/>
      <c r="AK7" s="165"/>
      <c r="AL7" s="164"/>
      <c r="AM7" s="166"/>
      <c r="AN7" s="184"/>
      <c r="AO7" s="184"/>
    </row>
    <row r="8" spans="1:41" ht="48" customHeight="1" x14ac:dyDescent="0.4">
      <c r="A8" s="9" t="s">
        <v>42</v>
      </c>
      <c r="B8" s="10"/>
      <c r="C8" s="11"/>
      <c r="D8" s="12"/>
      <c r="E8" s="13"/>
      <c r="F8" s="14"/>
      <c r="G8" s="14">
        <v>7</v>
      </c>
      <c r="H8" s="293" t="s">
        <v>2700</v>
      </c>
      <c r="I8" s="15">
        <f>VLOOKUP(G8,'Basic TPP'!$A$2:$B$16,2,0)</f>
        <v>5597389.71</v>
      </c>
      <c r="J8" s="16">
        <v>0.31</v>
      </c>
      <c r="K8" s="17">
        <v>0.46</v>
      </c>
      <c r="L8" s="18">
        <v>0</v>
      </c>
      <c r="M8" s="18">
        <v>0</v>
      </c>
      <c r="N8" s="19">
        <f>ROUND(I8*(SUM(J8:M8)),0)</f>
        <v>4309990</v>
      </c>
      <c r="O8" s="20">
        <v>1</v>
      </c>
      <c r="P8" s="21">
        <v>6750</v>
      </c>
      <c r="Q8" s="21" t="s">
        <v>48</v>
      </c>
      <c r="R8" s="22"/>
      <c r="S8" s="19">
        <f t="shared" ref="S8:S13" si="0">I8*J8*40%*O8</f>
        <v>694076.32403999998</v>
      </c>
      <c r="T8" s="19">
        <f t="shared" ref="T8:T13" si="1">IF(P8&gt;=6750,(I8*J8*40%),0)</f>
        <v>694076.32403999998</v>
      </c>
      <c r="U8" s="19">
        <f t="shared" ref="U8:U13" si="2">IF(P8&lt;6750,0,IF(Q8="",0,IF(OR(Q8="KURANG",Q8="SANGAT KURANG"),I8*J8*10%,I8*J8*20%)))</f>
        <v>347038.16201999999</v>
      </c>
      <c r="V8" s="19">
        <f>ROUND(SUM(S8:U8)*85%,0)</f>
        <v>1474912</v>
      </c>
      <c r="W8" s="19">
        <f t="shared" ref="W8:W13" si="3">I8*K8*40%*O8</f>
        <v>1029919.7066400001</v>
      </c>
      <c r="X8" s="19">
        <f t="shared" ref="X8:X13" si="4">IF(P8&gt;=6750,(I8*K8*40%),0)</f>
        <v>1029919.7066400001</v>
      </c>
      <c r="Y8" s="19">
        <f t="shared" ref="Y8:Y13" si="5">IF(P8&lt;6750,0,IF(Q8="",0,IF(OR(Q8="KURANG",Q8="SANGAT KURANG"),I8*K8*10%,I8*K8*20%)))</f>
        <v>514959.85332000005</v>
      </c>
      <c r="Z8" s="19">
        <f>ROUND(SUM(W8:Y8)*85%,0)</f>
        <v>2188579</v>
      </c>
      <c r="AA8" s="19">
        <f t="shared" ref="AA8:AA13" si="6">I8*L8</f>
        <v>0</v>
      </c>
      <c r="AB8" s="19">
        <f>ROUND(AA8 * 85%,0)</f>
        <v>0</v>
      </c>
      <c r="AC8" s="19">
        <f t="shared" ref="AC8:AC13" si="7">I8*M8</f>
        <v>0</v>
      </c>
      <c r="AD8" s="19">
        <f>ROUND(AC8*85%,0)</f>
        <v>0</v>
      </c>
      <c r="AE8" s="23">
        <f t="shared" ref="AE8:AE13" si="8">ROUND((V8+Z8+AB8+AD8),0)</f>
        <v>3663491</v>
      </c>
      <c r="AF8" s="23"/>
      <c r="AG8" s="23"/>
      <c r="AH8" s="23"/>
      <c r="AI8" s="23"/>
      <c r="AJ8" s="23"/>
      <c r="AK8" s="24"/>
      <c r="AL8" s="24"/>
      <c r="AM8" s="19"/>
      <c r="AN8" s="25">
        <v>1</v>
      </c>
      <c r="AO8" s="26"/>
    </row>
    <row r="9" spans="1:41" ht="48" customHeight="1" x14ac:dyDescent="0.4">
      <c r="A9" s="9" t="s">
        <v>49</v>
      </c>
      <c r="B9" s="13"/>
      <c r="C9" s="27"/>
      <c r="D9" s="28"/>
      <c r="E9" s="13"/>
      <c r="F9" s="29"/>
      <c r="G9" s="29">
        <v>7</v>
      </c>
      <c r="H9" s="294" t="s">
        <v>2695</v>
      </c>
      <c r="I9" s="15">
        <f>VLOOKUP(G9,'Basic TPP'!$A$2:$B$16,2,0)</f>
        <v>5597389.71</v>
      </c>
      <c r="J9" s="16">
        <v>0.31</v>
      </c>
      <c r="K9" s="17">
        <v>0.46</v>
      </c>
      <c r="L9" s="18">
        <v>0</v>
      </c>
      <c r="M9" s="18">
        <v>0</v>
      </c>
      <c r="N9" s="19">
        <f t="shared" ref="N9:N13" si="9">ROUND(I9*(SUM(J9:M9)),0)</f>
        <v>4309990</v>
      </c>
      <c r="O9" s="20">
        <v>1</v>
      </c>
      <c r="P9" s="21">
        <v>6750</v>
      </c>
      <c r="Q9" s="21" t="s">
        <v>48</v>
      </c>
      <c r="R9" s="22"/>
      <c r="S9" s="19">
        <f t="shared" si="0"/>
        <v>694076.32403999998</v>
      </c>
      <c r="T9" s="19">
        <f t="shared" si="1"/>
        <v>694076.32403999998</v>
      </c>
      <c r="U9" s="19">
        <f t="shared" si="2"/>
        <v>347038.16201999999</v>
      </c>
      <c r="V9" s="19">
        <f>ROUND(SUM(S9:U9)*85%,0)</f>
        <v>1474912</v>
      </c>
      <c r="W9" s="19">
        <f t="shared" si="3"/>
        <v>1029919.7066400001</v>
      </c>
      <c r="X9" s="19">
        <f t="shared" si="4"/>
        <v>1029919.7066400001</v>
      </c>
      <c r="Y9" s="19">
        <f t="shared" si="5"/>
        <v>514959.85332000005</v>
      </c>
      <c r="Z9" s="19">
        <f>ROUND(SUM(W9:Y9)*85%,0)</f>
        <v>2188579</v>
      </c>
      <c r="AA9" s="19">
        <f t="shared" si="6"/>
        <v>0</v>
      </c>
      <c r="AB9" s="19">
        <f>ROUND(AA9 * 85%,0)</f>
        <v>0</v>
      </c>
      <c r="AC9" s="19">
        <f t="shared" si="7"/>
        <v>0</v>
      </c>
      <c r="AD9" s="19">
        <f>ROUND(AC9*85%,0)</f>
        <v>0</v>
      </c>
      <c r="AE9" s="23">
        <f t="shared" si="8"/>
        <v>3663491</v>
      </c>
      <c r="AF9" s="23"/>
      <c r="AG9" s="23"/>
      <c r="AH9" s="23"/>
      <c r="AI9" s="23"/>
      <c r="AJ9" s="23"/>
      <c r="AK9" s="24"/>
      <c r="AL9" s="24"/>
      <c r="AM9" s="19"/>
      <c r="AN9" s="25">
        <v>2</v>
      </c>
      <c r="AO9" s="26"/>
    </row>
    <row r="10" spans="1:41" ht="48" customHeight="1" x14ac:dyDescent="0.4">
      <c r="A10" s="9" t="s">
        <v>55</v>
      </c>
      <c r="B10" s="13"/>
      <c r="C10" s="27"/>
      <c r="D10" s="28"/>
      <c r="E10" s="32"/>
      <c r="F10" s="33"/>
      <c r="G10" s="33">
        <v>7</v>
      </c>
      <c r="H10" s="294" t="s">
        <v>2696</v>
      </c>
      <c r="I10" s="15">
        <f>VLOOKUP(G10,'Basic TPP'!$A$2:$B$16,2,0)</f>
        <v>5597389.71</v>
      </c>
      <c r="J10" s="16">
        <v>0.31</v>
      </c>
      <c r="K10" s="17">
        <v>0.46</v>
      </c>
      <c r="L10" s="18">
        <v>0</v>
      </c>
      <c r="M10" s="18">
        <v>0</v>
      </c>
      <c r="N10" s="19">
        <f t="shared" si="9"/>
        <v>4309990</v>
      </c>
      <c r="O10" s="20">
        <v>1</v>
      </c>
      <c r="P10" s="21">
        <v>6750</v>
      </c>
      <c r="Q10" s="21" t="s">
        <v>48</v>
      </c>
      <c r="R10" s="22"/>
      <c r="S10" s="19">
        <f t="shared" si="0"/>
        <v>694076.32403999998</v>
      </c>
      <c r="T10" s="19">
        <f t="shared" si="1"/>
        <v>694076.32403999998</v>
      </c>
      <c r="U10" s="19">
        <f t="shared" si="2"/>
        <v>347038.16201999999</v>
      </c>
      <c r="V10" s="19">
        <f>ROUND(SUM(S10:U10)*85%,0)</f>
        <v>1474912</v>
      </c>
      <c r="W10" s="19">
        <f t="shared" si="3"/>
        <v>1029919.7066400001</v>
      </c>
      <c r="X10" s="19">
        <f t="shared" si="4"/>
        <v>1029919.7066400001</v>
      </c>
      <c r="Y10" s="19">
        <f t="shared" si="5"/>
        <v>514959.85332000005</v>
      </c>
      <c r="Z10" s="19">
        <f>ROUND(SUM(W10:Y10)*85%,0)</f>
        <v>2188579</v>
      </c>
      <c r="AA10" s="19">
        <f t="shared" si="6"/>
        <v>0</v>
      </c>
      <c r="AB10" s="19">
        <f>ROUND(AA10 * 85%,0)</f>
        <v>0</v>
      </c>
      <c r="AC10" s="19">
        <f t="shared" si="7"/>
        <v>0</v>
      </c>
      <c r="AD10" s="19">
        <f>ROUND(AC10*85%,0)</f>
        <v>0</v>
      </c>
      <c r="AE10" s="23">
        <f t="shared" si="8"/>
        <v>3663491</v>
      </c>
      <c r="AF10" s="23"/>
      <c r="AG10" s="23"/>
      <c r="AH10" s="23"/>
      <c r="AI10" s="23"/>
      <c r="AJ10" s="23"/>
      <c r="AK10" s="24"/>
      <c r="AL10" s="24"/>
      <c r="AM10" s="19"/>
      <c r="AN10" s="25">
        <v>3</v>
      </c>
      <c r="AO10" s="26"/>
    </row>
    <row r="11" spans="1:41" ht="48" customHeight="1" x14ac:dyDescent="0.4">
      <c r="A11" s="9" t="s">
        <v>58</v>
      </c>
      <c r="B11" s="34"/>
      <c r="C11" s="27"/>
      <c r="D11" s="28"/>
      <c r="E11" s="32"/>
      <c r="F11" s="33"/>
      <c r="G11" s="33">
        <v>7</v>
      </c>
      <c r="H11" s="295" t="s">
        <v>2697</v>
      </c>
      <c r="I11" s="15">
        <f>VLOOKUP(G11,'Basic TPP'!$A$2:$B$16,2,0)</f>
        <v>5597389.71</v>
      </c>
      <c r="J11" s="16">
        <v>0.31</v>
      </c>
      <c r="K11" s="17">
        <v>0.46</v>
      </c>
      <c r="L11" s="18">
        <v>0</v>
      </c>
      <c r="M11" s="18">
        <v>0</v>
      </c>
      <c r="N11" s="19">
        <f t="shared" si="9"/>
        <v>4309990</v>
      </c>
      <c r="O11" s="20">
        <v>1</v>
      </c>
      <c r="P11" s="21">
        <v>6750</v>
      </c>
      <c r="Q11" s="21" t="s">
        <v>48</v>
      </c>
      <c r="R11" s="22"/>
      <c r="S11" s="19">
        <f t="shared" si="0"/>
        <v>694076.32403999998</v>
      </c>
      <c r="T11" s="19">
        <f t="shared" si="1"/>
        <v>694076.32403999998</v>
      </c>
      <c r="U11" s="19">
        <f t="shared" si="2"/>
        <v>347038.16201999999</v>
      </c>
      <c r="V11" s="19">
        <f>ROUND(SUM(S11:U11)*75%,0)</f>
        <v>1301393</v>
      </c>
      <c r="W11" s="19">
        <f t="shared" si="3"/>
        <v>1029919.7066400001</v>
      </c>
      <c r="X11" s="19">
        <f t="shared" si="4"/>
        <v>1029919.7066400001</v>
      </c>
      <c r="Y11" s="19">
        <f t="shared" si="5"/>
        <v>514959.85332000005</v>
      </c>
      <c r="Z11" s="19">
        <f>ROUND(SUM(W11:Y11)*75%,0)</f>
        <v>1931099</v>
      </c>
      <c r="AA11" s="19">
        <f t="shared" si="6"/>
        <v>0</v>
      </c>
      <c r="AB11" s="19">
        <f>ROUND(AA11 * 75%,0)</f>
        <v>0</v>
      </c>
      <c r="AC11" s="19">
        <f t="shared" si="7"/>
        <v>0</v>
      </c>
      <c r="AD11" s="19">
        <f>ROUND(AC11*75%,0)</f>
        <v>0</v>
      </c>
      <c r="AE11" s="23">
        <f t="shared" si="8"/>
        <v>3232492</v>
      </c>
      <c r="AF11" s="23"/>
      <c r="AG11" s="23"/>
      <c r="AH11" s="23"/>
      <c r="AI11" s="23"/>
      <c r="AJ11" s="23"/>
      <c r="AK11" s="24"/>
      <c r="AL11" s="24"/>
      <c r="AM11" s="19"/>
      <c r="AN11" s="25">
        <v>4</v>
      </c>
      <c r="AO11" s="26"/>
    </row>
    <row r="12" spans="1:41" ht="48" customHeight="1" x14ac:dyDescent="0.4">
      <c r="A12" s="9" t="s">
        <v>61</v>
      </c>
      <c r="B12" s="34"/>
      <c r="C12" s="27"/>
      <c r="D12" s="28"/>
      <c r="E12" s="32"/>
      <c r="F12" s="33"/>
      <c r="G12" s="33">
        <v>7</v>
      </c>
      <c r="H12" s="295" t="s">
        <v>2698</v>
      </c>
      <c r="I12" s="15">
        <f>VLOOKUP(G12,'Basic TPP'!$A$2:$B$16,2,0)</f>
        <v>5597389.71</v>
      </c>
      <c r="J12" s="16">
        <v>0.31</v>
      </c>
      <c r="K12" s="17">
        <v>0.46</v>
      </c>
      <c r="L12" s="18">
        <v>0</v>
      </c>
      <c r="M12" s="18">
        <v>0</v>
      </c>
      <c r="N12" s="19">
        <f t="shared" si="9"/>
        <v>4309990</v>
      </c>
      <c r="O12" s="20">
        <v>1</v>
      </c>
      <c r="P12" s="21">
        <v>6750</v>
      </c>
      <c r="Q12" s="21" t="s">
        <v>48</v>
      </c>
      <c r="R12" s="22"/>
      <c r="S12" s="19">
        <f t="shared" si="0"/>
        <v>694076.32403999998</v>
      </c>
      <c r="T12" s="19">
        <f t="shared" si="1"/>
        <v>694076.32403999998</v>
      </c>
      <c r="U12" s="19">
        <f t="shared" si="2"/>
        <v>347038.16201999999</v>
      </c>
      <c r="V12" s="19">
        <f>ROUND(SUM(S12:U12)*75%,0)</f>
        <v>1301393</v>
      </c>
      <c r="W12" s="19">
        <f t="shared" si="3"/>
        <v>1029919.7066400001</v>
      </c>
      <c r="X12" s="19">
        <f t="shared" si="4"/>
        <v>1029919.7066400001</v>
      </c>
      <c r="Y12" s="19">
        <f t="shared" si="5"/>
        <v>514959.85332000005</v>
      </c>
      <c r="Z12" s="19">
        <f>ROUND(SUM(W12:Y12)*75%,0)</f>
        <v>1931099</v>
      </c>
      <c r="AA12" s="19">
        <f t="shared" si="6"/>
        <v>0</v>
      </c>
      <c r="AB12" s="19">
        <f>ROUND(AA12 * 75%,0)</f>
        <v>0</v>
      </c>
      <c r="AC12" s="19">
        <f t="shared" si="7"/>
        <v>0</v>
      </c>
      <c r="AD12" s="19">
        <f>ROUND(AC12*75%,0)</f>
        <v>0</v>
      </c>
      <c r="AE12" s="23">
        <f t="shared" si="8"/>
        <v>3232492</v>
      </c>
      <c r="AF12" s="23"/>
      <c r="AG12" s="23"/>
      <c r="AH12" s="23"/>
      <c r="AI12" s="23"/>
      <c r="AJ12" s="23"/>
      <c r="AK12" s="24"/>
      <c r="AL12" s="24"/>
      <c r="AM12" s="19"/>
      <c r="AN12" s="25">
        <v>5</v>
      </c>
      <c r="AO12" s="26"/>
    </row>
    <row r="13" spans="1:41" ht="48" customHeight="1" x14ac:dyDescent="0.4">
      <c r="A13" s="9" t="s">
        <v>64</v>
      </c>
      <c r="B13" s="34"/>
      <c r="C13" s="27"/>
      <c r="D13" s="28"/>
      <c r="E13" s="32"/>
      <c r="F13" s="33"/>
      <c r="G13" s="33">
        <v>7</v>
      </c>
      <c r="H13" s="295" t="s">
        <v>2699</v>
      </c>
      <c r="I13" s="15">
        <f>VLOOKUP(G13,'Basic TPP'!$A$2:$B$16,2,0)</f>
        <v>5597389.71</v>
      </c>
      <c r="J13" s="16">
        <v>0.31</v>
      </c>
      <c r="K13" s="17">
        <v>0.46</v>
      </c>
      <c r="L13" s="18">
        <v>0</v>
      </c>
      <c r="M13" s="18">
        <v>0</v>
      </c>
      <c r="N13" s="19">
        <f t="shared" si="9"/>
        <v>4309990</v>
      </c>
      <c r="O13" s="20">
        <v>1</v>
      </c>
      <c r="P13" s="21">
        <v>7735</v>
      </c>
      <c r="Q13" s="21" t="s">
        <v>48</v>
      </c>
      <c r="R13" s="22"/>
      <c r="S13" s="19">
        <f t="shared" si="0"/>
        <v>694076.32403999998</v>
      </c>
      <c r="T13" s="19">
        <f t="shared" si="1"/>
        <v>694076.32403999998</v>
      </c>
      <c r="U13" s="19">
        <f t="shared" si="2"/>
        <v>347038.16201999999</v>
      </c>
      <c r="V13" s="19">
        <f>ROUND(SUM(S13:U13)*75%,0)</f>
        <v>1301393</v>
      </c>
      <c r="W13" s="19">
        <f t="shared" si="3"/>
        <v>1029919.7066400001</v>
      </c>
      <c r="X13" s="19">
        <f t="shared" si="4"/>
        <v>1029919.7066400001</v>
      </c>
      <c r="Y13" s="19">
        <f t="shared" si="5"/>
        <v>514959.85332000005</v>
      </c>
      <c r="Z13" s="19">
        <f>ROUND(SUM(W13:Y13)*75%,0)</f>
        <v>1931099</v>
      </c>
      <c r="AA13" s="19">
        <f t="shared" si="6"/>
        <v>0</v>
      </c>
      <c r="AB13" s="19">
        <f>ROUND(AA13 * 75%,0)</f>
        <v>0</v>
      </c>
      <c r="AC13" s="19">
        <f t="shared" si="7"/>
        <v>0</v>
      </c>
      <c r="AD13" s="19">
        <f>ROUND(AC13*75%,0)</f>
        <v>0</v>
      </c>
      <c r="AE13" s="23">
        <f t="shared" si="8"/>
        <v>3232492</v>
      </c>
      <c r="AF13" s="23"/>
      <c r="AG13" s="23"/>
      <c r="AH13" s="23"/>
      <c r="AI13" s="23"/>
      <c r="AJ13" s="23"/>
      <c r="AK13" s="24"/>
      <c r="AL13" s="24"/>
      <c r="AM13" s="19"/>
      <c r="AN13" s="25">
        <v>6</v>
      </c>
      <c r="AO13" s="26"/>
    </row>
    <row r="14" spans="1:41" x14ac:dyDescent="0.4">
      <c r="B14" s="51"/>
      <c r="C14" s="51"/>
      <c r="D14" s="51"/>
      <c r="E14" s="51"/>
      <c r="F14" s="51"/>
      <c r="G14" s="51"/>
      <c r="H14" s="51"/>
      <c r="I14" s="51"/>
      <c r="K14" s="52"/>
      <c r="L14" s="53"/>
      <c r="M14" s="53"/>
      <c r="N14" s="54">
        <f>SUM(N8:N13)</f>
        <v>25859940</v>
      </c>
      <c r="O14" s="54"/>
      <c r="P14" s="54"/>
      <c r="Q14" s="54"/>
      <c r="R14" s="54"/>
      <c r="S14" s="54">
        <f>SUM(S8:S13)</f>
        <v>4164457.9442399996</v>
      </c>
      <c r="T14" s="54">
        <f>SUM(T8:T13)</f>
        <v>4164457.9442399996</v>
      </c>
      <c r="U14" s="54">
        <f>SUM(U8:U13)</f>
        <v>2082228.9721199998</v>
      </c>
      <c r="V14" s="54">
        <f>SUM(V8:V13)</f>
        <v>8328915</v>
      </c>
      <c r="W14" s="54">
        <f>SUM(W8:W13)</f>
        <v>6179518.2398400009</v>
      </c>
      <c r="X14" s="54">
        <f>SUM(X8:X13)</f>
        <v>6179518.2398400009</v>
      </c>
      <c r="Y14" s="54">
        <f>SUM(Y8:Y13)</f>
        <v>3089759.1199200004</v>
      </c>
      <c r="Z14" s="54">
        <f>SUM(Z8:Z13)</f>
        <v>12359034</v>
      </c>
      <c r="AA14" s="54">
        <f>SUM(AA8:AA13)</f>
        <v>0</v>
      </c>
      <c r="AB14" s="54">
        <f>SUM(AB8:AB13)</f>
        <v>0</v>
      </c>
      <c r="AC14" s="54">
        <f>SUM(AC8:AC13)</f>
        <v>0</v>
      </c>
      <c r="AD14" s="54">
        <f>SUM(AD8:AD13)</f>
        <v>0</v>
      </c>
      <c r="AE14" s="54">
        <f>SUM(AE8:AE13)</f>
        <v>20687949</v>
      </c>
      <c r="AF14" s="54">
        <f>SUM(AF8:AF13)</f>
        <v>0</v>
      </c>
      <c r="AG14" s="54">
        <f>SUM(AG8:AG13)</f>
        <v>0</v>
      </c>
      <c r="AH14" s="54">
        <f>SUM(AH8:AH13)</f>
        <v>0</v>
      </c>
      <c r="AI14" s="54">
        <f>SUM(AI8:AI13)</f>
        <v>0</v>
      </c>
      <c r="AJ14" s="54">
        <f>SUM(AJ8:AJ13)</f>
        <v>0</v>
      </c>
      <c r="AK14" s="54">
        <f>SUM(AK8:AK13)</f>
        <v>0</v>
      </c>
      <c r="AL14" s="54">
        <f>SUM(AL8:AL13)</f>
        <v>0</v>
      </c>
      <c r="AM14" s="54">
        <f>SUM(AM8:AM13)</f>
        <v>0</v>
      </c>
    </row>
    <row r="15" spans="1:41" x14ac:dyDescent="0.4">
      <c r="B15" s="51"/>
      <c r="C15" s="51"/>
      <c r="D15" s="51"/>
      <c r="E15" s="51"/>
      <c r="F15" s="51"/>
      <c r="G15" s="51"/>
      <c r="H15" s="51"/>
      <c r="I15" s="51"/>
      <c r="K15" s="55"/>
      <c r="L15" s="51"/>
      <c r="M15" s="51"/>
    </row>
    <row r="16" spans="1:41" x14ac:dyDescent="0.4">
      <c r="B16" s="160" t="s">
        <v>850</v>
      </c>
      <c r="C16" s="160"/>
      <c r="D16" s="51"/>
      <c r="E16" s="51"/>
      <c r="F16" s="51"/>
      <c r="G16" s="51"/>
      <c r="H16" s="51"/>
      <c r="I16" s="51"/>
      <c r="K16" s="55"/>
      <c r="L16" s="51"/>
      <c r="M16" s="51"/>
    </row>
    <row r="17" spans="2:30" ht="14.5" customHeight="1" x14ac:dyDescent="0.4">
      <c r="B17" s="56" t="s">
        <v>851</v>
      </c>
      <c r="C17" s="56"/>
      <c r="D17" s="51"/>
      <c r="E17" s="51"/>
      <c r="F17" s="51"/>
      <c r="G17" s="51"/>
      <c r="H17" s="51"/>
      <c r="I17" s="51"/>
      <c r="K17" s="51"/>
      <c r="L17" s="51"/>
      <c r="M17" s="51"/>
      <c r="O17" s="5"/>
      <c r="AC17" s="51"/>
      <c r="AD17" s="51"/>
    </row>
    <row r="18" spans="2:30" x14ac:dyDescent="0.4">
      <c r="B18" s="51"/>
      <c r="C18" s="51"/>
      <c r="D18" s="51"/>
      <c r="E18" s="51"/>
      <c r="F18" s="51"/>
      <c r="G18" s="51"/>
      <c r="H18" s="51"/>
      <c r="I18" s="51"/>
      <c r="K18" s="51"/>
      <c r="L18" s="51"/>
      <c r="M18" s="51"/>
      <c r="AC18" s="51"/>
      <c r="AD18" s="51"/>
    </row>
    <row r="19" spans="2:30" x14ac:dyDescent="0.4">
      <c r="B19" s="51"/>
      <c r="C19" s="51"/>
      <c r="D19" s="51"/>
      <c r="E19" s="51"/>
      <c r="F19" s="51"/>
      <c r="G19" s="51"/>
      <c r="H19" s="51"/>
      <c r="I19" s="51"/>
      <c r="K19" s="51"/>
      <c r="L19" s="51"/>
      <c r="M19" s="51"/>
      <c r="AC19" s="51"/>
      <c r="AD19" s="51"/>
    </row>
    <row r="20" spans="2:30" x14ac:dyDescent="0.4">
      <c r="B20" s="51"/>
      <c r="C20" s="51"/>
      <c r="AD20" s="51"/>
    </row>
    <row r="21" spans="2:30" x14ac:dyDescent="0.4">
      <c r="B21" s="51"/>
      <c r="C21" s="51"/>
      <c r="T21" s="51"/>
      <c r="U21" s="51"/>
      <c r="V21" s="57"/>
      <c r="W21" s="57"/>
    </row>
    <row r="22" spans="2:30" x14ac:dyDescent="0.4">
      <c r="B22" s="160" t="s">
        <v>852</v>
      </c>
      <c r="C22" s="160"/>
      <c r="T22" s="161"/>
      <c r="U22" s="161"/>
      <c r="V22" s="161"/>
      <c r="W22" s="161"/>
      <c r="X22" s="161"/>
      <c r="Y22" s="161"/>
    </row>
    <row r="23" spans="2:30" x14ac:dyDescent="0.4">
      <c r="B23" s="56" t="s">
        <v>853</v>
      </c>
      <c r="C23" s="56"/>
      <c r="T23" s="161"/>
      <c r="U23" s="161"/>
      <c r="V23" s="161"/>
      <c r="W23" s="161"/>
      <c r="X23" s="161"/>
      <c r="Y23" s="161"/>
    </row>
    <row r="24" spans="2:30" x14ac:dyDescent="0.4">
      <c r="Z24" s="51"/>
      <c r="AA24" s="51"/>
      <c r="AB24" s="51"/>
      <c r="AC24" s="51"/>
      <c r="AD24" s="51"/>
    </row>
    <row r="25" spans="2:30" x14ac:dyDescent="0.4">
      <c r="X25" s="51"/>
      <c r="Y25" s="51"/>
      <c r="Z25" s="51"/>
      <c r="AA25" s="51"/>
      <c r="AB25" s="51"/>
      <c r="AC25" s="51"/>
      <c r="AD25" s="51"/>
    </row>
    <row r="26" spans="2:30" x14ac:dyDescent="0.4">
      <c r="X26" s="51"/>
      <c r="Y26" s="51"/>
      <c r="Z26" s="51"/>
      <c r="AA26" s="51"/>
      <c r="AB26" s="51"/>
      <c r="AC26" s="51"/>
      <c r="AD26" s="51"/>
    </row>
    <row r="27" spans="2:30" x14ac:dyDescent="0.4">
      <c r="X27" s="51"/>
      <c r="Y27" s="51"/>
      <c r="Z27" s="51"/>
      <c r="AA27" s="51"/>
      <c r="AB27" s="51"/>
      <c r="AC27" s="51"/>
      <c r="AD27" s="51"/>
    </row>
    <row r="28" spans="2:30" x14ac:dyDescent="0.4">
      <c r="X28" s="51"/>
      <c r="Y28" s="51"/>
      <c r="Z28" s="51"/>
      <c r="AA28" s="51"/>
      <c r="AB28" s="51"/>
      <c r="AC28" s="51"/>
      <c r="AD28" s="51"/>
    </row>
    <row r="29" spans="2:30" x14ac:dyDescent="0.4">
      <c r="X29" s="51"/>
      <c r="Y29" s="51"/>
      <c r="Z29" s="51"/>
      <c r="AA29" s="51"/>
      <c r="AB29" s="51"/>
      <c r="AC29" s="51"/>
      <c r="AD29" s="51"/>
    </row>
    <row r="30" spans="2:30" x14ac:dyDescent="0.4">
      <c r="X30" s="51"/>
      <c r="Y30" s="51"/>
      <c r="Z30" s="51"/>
      <c r="AA30" s="51"/>
      <c r="AB30" s="51"/>
      <c r="AC30" s="51"/>
      <c r="AD30" s="51"/>
    </row>
    <row r="31" spans="2:30" x14ac:dyDescent="0.4">
      <c r="V31" s="58"/>
      <c r="X31" s="51"/>
      <c r="Y31" s="51"/>
      <c r="Z31" s="58"/>
      <c r="AA31" s="51"/>
      <c r="AB31" s="58"/>
      <c r="AC31" s="51"/>
      <c r="AD31" s="58"/>
    </row>
    <row r="32" spans="2:30" x14ac:dyDescent="0.4">
      <c r="V32" s="59"/>
      <c r="W32" s="59"/>
      <c r="X32" s="60"/>
      <c r="Y32" s="60"/>
      <c r="Z32" s="60"/>
      <c r="AA32" s="60"/>
      <c r="AB32" s="60"/>
      <c r="AC32" s="60"/>
      <c r="AD32" s="60"/>
    </row>
    <row r="33" spans="22:30" x14ac:dyDescent="0.4">
      <c r="V33" s="59"/>
      <c r="W33" s="59"/>
      <c r="X33" s="60"/>
      <c r="Y33" s="60"/>
      <c r="Z33" s="59"/>
      <c r="AA33" s="60"/>
      <c r="AB33" s="59"/>
      <c r="AC33" s="60"/>
      <c r="AD33" s="59"/>
    </row>
    <row r="34" spans="22:30" x14ac:dyDescent="0.4">
      <c r="V34" s="59"/>
      <c r="W34" s="61"/>
      <c r="X34" s="62"/>
      <c r="Y34" s="62"/>
      <c r="Z34" s="59"/>
      <c r="AA34" s="62"/>
      <c r="AB34" s="59"/>
      <c r="AC34" s="62"/>
      <c r="AD34" s="59"/>
    </row>
    <row r="35" spans="22:30" x14ac:dyDescent="0.4">
      <c r="V35" s="61"/>
      <c r="W35" s="61"/>
      <c r="X35" s="62"/>
      <c r="Y35" s="62"/>
      <c r="Z35" s="62"/>
      <c r="AA35" s="62"/>
      <c r="AB35" s="62"/>
      <c r="AC35" s="62"/>
      <c r="AD35" s="62"/>
    </row>
    <row r="36" spans="22:30" x14ac:dyDescent="0.4">
      <c r="V36" s="61"/>
      <c r="W36" s="61"/>
      <c r="X36" s="62"/>
      <c r="Y36" s="62"/>
      <c r="Z36" s="62"/>
      <c r="AA36" s="62"/>
      <c r="AB36" s="62"/>
      <c r="AC36" s="62"/>
      <c r="AD36" s="62"/>
    </row>
    <row r="37" spans="22:30" x14ac:dyDescent="0.4">
      <c r="X37" s="51"/>
      <c r="Y37" s="51"/>
      <c r="Z37" s="51"/>
      <c r="AA37" s="51"/>
      <c r="AB37" s="51"/>
      <c r="AC37" s="51"/>
      <c r="AD37" s="51"/>
    </row>
    <row r="38" spans="22:30" x14ac:dyDescent="0.4">
      <c r="X38" s="51"/>
      <c r="Y38" s="51"/>
      <c r="Z38" s="51"/>
      <c r="AA38" s="51"/>
      <c r="AB38" s="51"/>
      <c r="AC38" s="51"/>
      <c r="AD38" s="51"/>
    </row>
    <row r="39" spans="22:30" x14ac:dyDescent="0.4">
      <c r="X39" s="51"/>
      <c r="Y39" s="51"/>
      <c r="Z39" s="51"/>
      <c r="AA39" s="51"/>
      <c r="AB39" s="51"/>
      <c r="AC39" s="51"/>
      <c r="AD39" s="51"/>
    </row>
    <row r="40" spans="22:30" x14ac:dyDescent="0.4">
      <c r="X40" s="51"/>
      <c r="Y40" s="51"/>
      <c r="Z40" s="51"/>
      <c r="AA40" s="51"/>
      <c r="AB40" s="51"/>
      <c r="AC40" s="51"/>
      <c r="AD40" s="51"/>
    </row>
    <row r="41" spans="22:30" x14ac:dyDescent="0.4">
      <c r="X41" s="51"/>
      <c r="Y41" s="51"/>
      <c r="Z41" s="51"/>
      <c r="AA41" s="51"/>
      <c r="AB41" s="51"/>
      <c r="AC41" s="51"/>
      <c r="AD41" s="51"/>
    </row>
    <row r="42" spans="22:30" x14ac:dyDescent="0.4">
      <c r="X42" s="51"/>
      <c r="Y42" s="51"/>
      <c r="Z42" s="51"/>
      <c r="AA42" s="51"/>
      <c r="AB42" s="51"/>
      <c r="AC42" s="51"/>
      <c r="AD42" s="51"/>
    </row>
    <row r="43" spans="22:30" x14ac:dyDescent="0.4">
      <c r="X43" s="51"/>
      <c r="Y43" s="51"/>
      <c r="Z43" s="51"/>
      <c r="AA43" s="51"/>
      <c r="AB43" s="51"/>
      <c r="AC43" s="51"/>
      <c r="AD43" s="51"/>
    </row>
    <row r="44" spans="22:30" x14ac:dyDescent="0.4">
      <c r="X44" s="51"/>
      <c r="Y44" s="51"/>
      <c r="Z44" s="51"/>
      <c r="AA44" s="51"/>
      <c r="AB44" s="51"/>
      <c r="AC44" s="51"/>
      <c r="AD44" s="51"/>
    </row>
    <row r="45" spans="22:30" x14ac:dyDescent="0.4">
      <c r="X45" s="51"/>
      <c r="Y45" s="51"/>
      <c r="Z45" s="51"/>
      <c r="AA45" s="51"/>
      <c r="AB45" s="51"/>
      <c r="AC45" s="51"/>
      <c r="AD45" s="51"/>
    </row>
    <row r="46" spans="22:30" x14ac:dyDescent="0.4">
      <c r="X46" s="51"/>
      <c r="Y46" s="51"/>
      <c r="Z46" s="51"/>
      <c r="AA46" s="51"/>
      <c r="AB46" s="51"/>
      <c r="AC46" s="51"/>
      <c r="AD46" s="51"/>
    </row>
    <row r="47" spans="22:30" x14ac:dyDescent="0.4">
      <c r="X47" s="51"/>
      <c r="Y47" s="51"/>
      <c r="Z47" s="51"/>
      <c r="AA47" s="51"/>
      <c r="AB47" s="51"/>
      <c r="AC47" s="51"/>
      <c r="AD47" s="51"/>
    </row>
    <row r="48" spans="22:30" x14ac:dyDescent="0.4">
      <c r="X48" s="51"/>
      <c r="Y48" s="51"/>
      <c r="Z48" s="51"/>
      <c r="AA48" s="51"/>
      <c r="AB48" s="51"/>
      <c r="AC48" s="51"/>
      <c r="AD48" s="51"/>
    </row>
    <row r="49" spans="24:30" x14ac:dyDescent="0.4">
      <c r="X49" s="51"/>
      <c r="Y49" s="51"/>
      <c r="Z49" s="51"/>
      <c r="AA49" s="51"/>
      <c r="AB49" s="51"/>
      <c r="AC49" s="51"/>
      <c r="AD49" s="51"/>
    </row>
    <row r="50" spans="24:30" x14ac:dyDescent="0.4">
      <c r="X50" s="51"/>
      <c r="Y50" s="51"/>
      <c r="Z50" s="51"/>
      <c r="AA50" s="51"/>
      <c r="AB50" s="51"/>
      <c r="AC50" s="51"/>
      <c r="AD50" s="51"/>
    </row>
  </sheetData>
  <autoFilter ref="A7:AO14" xr:uid="{E258A471-24E7-4F3A-B6CB-796255777473}">
    <filterColumn colId="39" showButton="0"/>
  </autoFilter>
  <mergeCells count="46">
    <mergeCell ref="B22:C22"/>
    <mergeCell ref="T22:Y22"/>
    <mergeCell ref="T23:Y23"/>
    <mergeCell ref="AA6:AA7"/>
    <mergeCell ref="AB6:AB7"/>
    <mergeCell ref="AC6:AC7"/>
    <mergeCell ref="AD6:AD7"/>
    <mergeCell ref="AE6:AE7"/>
    <mergeCell ref="B16:C16"/>
    <mergeCell ref="AK5:AK7"/>
    <mergeCell ref="AL5:AL7"/>
    <mergeCell ref="AM5:AM7"/>
    <mergeCell ref="AN5:AO7"/>
    <mergeCell ref="J6:J7"/>
    <mergeCell ref="K6:K7"/>
    <mergeCell ref="L6:L7"/>
    <mergeCell ref="M6:M7"/>
    <mergeCell ref="O6:O7"/>
    <mergeCell ref="P6:P7"/>
    <mergeCell ref="S5:AE5"/>
    <mergeCell ref="AF5:AF7"/>
    <mergeCell ref="AG5:AG7"/>
    <mergeCell ref="AH5:AH7"/>
    <mergeCell ref="AI5:AI7"/>
    <mergeCell ref="AJ5:AJ7"/>
    <mergeCell ref="S6:U6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Q6:Q7"/>
    <mergeCell ref="A1:AL1"/>
    <mergeCell ref="A2:AL2"/>
    <mergeCell ref="A3:AL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BB18-0E9D-46BF-A216-4A8797D6F38E}">
  <sheetPr codeName="Sheet1">
    <tabColor theme="0" tint="-0.34998626667073579"/>
  </sheetPr>
  <dimension ref="A1:B16"/>
  <sheetViews>
    <sheetView workbookViewId="0">
      <selection activeCell="K15" sqref="K15"/>
    </sheetView>
  </sheetViews>
  <sheetFormatPr defaultRowHeight="14.5" x14ac:dyDescent="0.35"/>
  <cols>
    <col min="1" max="1" width="9.6640625" style="64" customWidth="1"/>
    <col min="2" max="2" width="13.58203125" style="64" customWidth="1"/>
    <col min="3" max="16384" width="8.6640625" style="64"/>
  </cols>
  <sheetData>
    <row r="1" spans="1:2" ht="32.25" customHeight="1" x14ac:dyDescent="0.35">
      <c r="A1" s="63" t="s">
        <v>854</v>
      </c>
      <c r="B1" s="63" t="s">
        <v>855</v>
      </c>
    </row>
    <row r="2" spans="1:2" x14ac:dyDescent="0.35">
      <c r="A2" s="65">
        <v>15</v>
      </c>
      <c r="B2" s="66">
        <v>24713576.82</v>
      </c>
    </row>
    <row r="3" spans="1:2" x14ac:dyDescent="0.35">
      <c r="A3" s="65">
        <v>14</v>
      </c>
      <c r="B3" s="66">
        <v>18814081.649999999</v>
      </c>
    </row>
    <row r="4" spans="1:2" x14ac:dyDescent="0.35">
      <c r="A4" s="65">
        <v>13</v>
      </c>
      <c r="B4" s="66">
        <v>16885838.699999999</v>
      </c>
    </row>
    <row r="5" spans="1:2" x14ac:dyDescent="0.35">
      <c r="A5" s="65">
        <v>12</v>
      </c>
      <c r="B5" s="66">
        <v>13501920</v>
      </c>
    </row>
    <row r="6" spans="1:2" x14ac:dyDescent="0.35">
      <c r="A6" s="65">
        <v>11</v>
      </c>
      <c r="B6" s="66">
        <v>10438671.9</v>
      </c>
    </row>
    <row r="7" spans="1:2" x14ac:dyDescent="0.35">
      <c r="A7" s="65">
        <v>10</v>
      </c>
      <c r="B7" s="66">
        <v>9080041.1999999993</v>
      </c>
    </row>
    <row r="8" spans="1:2" x14ac:dyDescent="0.35">
      <c r="A8" s="65">
        <v>9</v>
      </c>
      <c r="B8" s="66">
        <v>7898623.2000000002</v>
      </c>
    </row>
    <row r="9" spans="1:2" x14ac:dyDescent="0.35">
      <c r="A9" s="65">
        <v>8</v>
      </c>
      <c r="B9" s="66">
        <v>6348434.0099999998</v>
      </c>
    </row>
    <row r="10" spans="1:2" x14ac:dyDescent="0.35">
      <c r="A10" s="65">
        <v>7</v>
      </c>
      <c r="B10" s="66">
        <v>5597389.71</v>
      </c>
    </row>
    <row r="11" spans="1:2" x14ac:dyDescent="0.35">
      <c r="A11" s="65">
        <v>6</v>
      </c>
      <c r="B11" s="66">
        <v>4864066.68</v>
      </c>
    </row>
    <row r="12" spans="1:2" x14ac:dyDescent="0.35">
      <c r="A12" s="65">
        <v>5</v>
      </c>
      <c r="B12" s="66">
        <v>4056483.09</v>
      </c>
    </row>
    <row r="13" spans="1:2" x14ac:dyDescent="0.35">
      <c r="A13" s="65">
        <v>4</v>
      </c>
      <c r="B13" s="66">
        <v>2404185.63</v>
      </c>
    </row>
    <row r="14" spans="1:2" x14ac:dyDescent="0.35">
      <c r="A14" s="65">
        <v>3</v>
      </c>
      <c r="B14" s="66">
        <v>1986469.98</v>
      </c>
    </row>
    <row r="15" spans="1:2" x14ac:dyDescent="0.35">
      <c r="A15" s="65">
        <v>2</v>
      </c>
      <c r="B15" s="66">
        <v>1643014.89</v>
      </c>
    </row>
    <row r="16" spans="1:2" x14ac:dyDescent="0.35">
      <c r="A16" s="67">
        <v>1</v>
      </c>
      <c r="B16" s="66">
        <v>1299559.8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A471-24E7-4F3A-B6CB-796255777473}">
  <sheetPr codeName="Sheet2"/>
  <dimension ref="A1:AO290"/>
  <sheetViews>
    <sheetView zoomScale="70" zoomScaleNormal="70" workbookViewId="0">
      <selection activeCell="AE10" sqref="AE10"/>
    </sheetView>
  </sheetViews>
  <sheetFormatPr defaultColWidth="8.83203125" defaultRowHeight="17" x14ac:dyDescent="0.4"/>
  <cols>
    <col min="1" max="1" width="4.5" style="4" customWidth="1"/>
    <col min="2" max="2" width="37.33203125" style="5" customWidth="1"/>
    <col min="3" max="3" width="23" style="5" customWidth="1"/>
    <col min="4" max="4" width="22.58203125" style="5" customWidth="1"/>
    <col min="5" max="5" width="21.5" style="5" customWidth="1"/>
    <col min="6" max="6" width="24.83203125" style="5" customWidth="1"/>
    <col min="7" max="7" width="10.58203125" style="5" customWidth="1"/>
    <col min="8" max="8" width="9.5" style="5" customWidth="1"/>
    <col min="9" max="9" width="12.5" style="5" customWidth="1"/>
    <col min="10" max="13" width="8.5" style="5" customWidth="1"/>
    <col min="14" max="14" width="14.08203125" style="5" customWidth="1"/>
    <col min="15" max="15" width="9.5" style="6" customWidth="1"/>
    <col min="16" max="18" width="10" style="5" customWidth="1"/>
    <col min="19" max="19" width="12.08203125" style="5" customWidth="1"/>
    <col min="20" max="20" width="13" style="5" customWidth="1"/>
    <col min="21" max="21" width="12.58203125" style="5" customWidth="1"/>
    <col min="22" max="22" width="12.83203125" style="5" customWidth="1"/>
    <col min="23" max="25" width="11.5" style="5" customWidth="1"/>
    <col min="26" max="26" width="13.5" style="5" customWidth="1"/>
    <col min="27" max="27" width="12.5" style="5" customWidth="1"/>
    <col min="28" max="28" width="13.5" style="5" customWidth="1"/>
    <col min="29" max="29" width="10.08203125" style="5" customWidth="1"/>
    <col min="30" max="30" width="13.75" style="5" customWidth="1"/>
    <col min="31" max="31" width="14.33203125" style="5" customWidth="1"/>
    <col min="32" max="32" width="13.5" style="5" customWidth="1"/>
    <col min="33" max="33" width="13" style="5" customWidth="1"/>
    <col min="34" max="34" width="16.25" style="5" customWidth="1"/>
    <col min="35" max="38" width="15.08203125" style="5" customWidth="1"/>
    <col min="39" max="39" width="16.5" style="5" customWidth="1"/>
    <col min="40" max="40" width="4.83203125" style="5" customWidth="1"/>
    <col min="41" max="41" width="14.5" style="5" customWidth="1"/>
    <col min="42" max="16384" width="8.83203125" style="5"/>
  </cols>
  <sheetData>
    <row r="1" spans="1:41" s="2" customFormat="1" ht="28" customHeight="1" x14ac:dyDescent="0.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"/>
    </row>
    <row r="2" spans="1:41" s="2" customFormat="1" ht="28" customHeight="1" x14ac:dyDescent="0.5">
      <c r="A2" s="196" t="s">
        <v>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3"/>
    </row>
    <row r="3" spans="1:41" s="2" customFormat="1" ht="28" customHeight="1" x14ac:dyDescent="0.5">
      <c r="A3" s="196" t="s">
        <v>2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3"/>
    </row>
    <row r="4" spans="1:41" x14ac:dyDescent="0.4">
      <c r="A4" s="4" t="s">
        <v>3</v>
      </c>
      <c r="D4" s="5" t="s">
        <v>3</v>
      </c>
      <c r="N4" s="68" t="s">
        <v>856</v>
      </c>
      <c r="V4" s="68" t="s">
        <v>856</v>
      </c>
      <c r="Z4" s="68" t="s">
        <v>856</v>
      </c>
      <c r="AB4" s="68" t="s">
        <v>856</v>
      </c>
      <c r="AD4" s="68" t="s">
        <v>856</v>
      </c>
    </row>
    <row r="5" spans="1:41" ht="16" customHeight="1" x14ac:dyDescent="0.4">
      <c r="A5" s="197" t="s">
        <v>4</v>
      </c>
      <c r="B5" s="197" t="s">
        <v>5</v>
      </c>
      <c r="C5" s="198" t="s">
        <v>6</v>
      </c>
      <c r="D5" s="199" t="s">
        <v>7</v>
      </c>
      <c r="E5" s="197" t="s">
        <v>8</v>
      </c>
      <c r="F5" s="200" t="s">
        <v>9</v>
      </c>
      <c r="G5" s="197" t="s">
        <v>10</v>
      </c>
      <c r="H5" s="169" t="s">
        <v>11</v>
      </c>
      <c r="I5" s="172" t="s">
        <v>12</v>
      </c>
      <c r="J5" s="173" t="s">
        <v>13</v>
      </c>
      <c r="K5" s="174"/>
      <c r="L5" s="174"/>
      <c r="M5" s="175"/>
      <c r="N5" s="176" t="s">
        <v>14</v>
      </c>
      <c r="O5" s="178" t="s">
        <v>15</v>
      </c>
      <c r="P5" s="179"/>
      <c r="Q5" s="180"/>
      <c r="R5" s="181" t="s">
        <v>16</v>
      </c>
      <c r="S5" s="185" t="s">
        <v>17</v>
      </c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6" t="s">
        <v>18</v>
      </c>
      <c r="AG5" s="186" t="s">
        <v>19</v>
      </c>
      <c r="AH5" s="189" t="s">
        <v>20</v>
      </c>
      <c r="AI5" s="189" t="s">
        <v>21</v>
      </c>
      <c r="AJ5" s="163" t="s">
        <v>22</v>
      </c>
      <c r="AK5" s="163" t="s">
        <v>23</v>
      </c>
      <c r="AL5" s="163" t="s">
        <v>24</v>
      </c>
      <c r="AM5" s="166" t="s">
        <v>25</v>
      </c>
      <c r="AN5" s="184" t="s">
        <v>26</v>
      </c>
      <c r="AO5" s="184"/>
    </row>
    <row r="6" spans="1:41" ht="14.5" customHeight="1" x14ac:dyDescent="0.4">
      <c r="A6" s="197"/>
      <c r="B6" s="197"/>
      <c r="C6" s="170"/>
      <c r="D6" s="170"/>
      <c r="E6" s="197"/>
      <c r="F6" s="200"/>
      <c r="G6" s="197"/>
      <c r="H6" s="170"/>
      <c r="I6" s="172"/>
      <c r="J6" s="176" t="s">
        <v>27</v>
      </c>
      <c r="K6" s="176" t="s">
        <v>28</v>
      </c>
      <c r="L6" s="176" t="s">
        <v>29</v>
      </c>
      <c r="M6" s="176" t="s">
        <v>30</v>
      </c>
      <c r="N6" s="177"/>
      <c r="O6" s="181" t="s">
        <v>31</v>
      </c>
      <c r="P6" s="181" t="s">
        <v>32</v>
      </c>
      <c r="Q6" s="181" t="s">
        <v>33</v>
      </c>
      <c r="R6" s="182"/>
      <c r="S6" s="192" t="s">
        <v>27</v>
      </c>
      <c r="T6" s="193"/>
      <c r="U6" s="194"/>
      <c r="V6" s="166" t="s">
        <v>34</v>
      </c>
      <c r="W6" s="167" t="s">
        <v>28</v>
      </c>
      <c r="X6" s="167"/>
      <c r="Y6" s="167"/>
      <c r="Z6" s="168" t="s">
        <v>35</v>
      </c>
      <c r="AA6" s="162" t="s">
        <v>29</v>
      </c>
      <c r="AB6" s="162" t="s">
        <v>36</v>
      </c>
      <c r="AC6" s="195" t="s">
        <v>30</v>
      </c>
      <c r="AD6" s="195" t="s">
        <v>37</v>
      </c>
      <c r="AE6" s="201" t="s">
        <v>38</v>
      </c>
      <c r="AF6" s="187"/>
      <c r="AG6" s="187"/>
      <c r="AH6" s="190"/>
      <c r="AI6" s="190"/>
      <c r="AJ6" s="164"/>
      <c r="AK6" s="164"/>
      <c r="AL6" s="164"/>
      <c r="AM6" s="166"/>
      <c r="AN6" s="184"/>
      <c r="AO6" s="184"/>
    </row>
    <row r="7" spans="1:41" ht="34" customHeight="1" x14ac:dyDescent="0.4">
      <c r="A7" s="197"/>
      <c r="B7" s="197"/>
      <c r="C7" s="170"/>
      <c r="D7" s="170"/>
      <c r="E7" s="197"/>
      <c r="F7" s="200"/>
      <c r="G7" s="197"/>
      <c r="H7" s="171"/>
      <c r="I7" s="172"/>
      <c r="J7" s="177"/>
      <c r="K7" s="177"/>
      <c r="L7" s="177"/>
      <c r="M7" s="177"/>
      <c r="N7" s="177"/>
      <c r="O7" s="182"/>
      <c r="P7" s="182"/>
      <c r="Q7" s="182"/>
      <c r="R7" s="183"/>
      <c r="S7" s="7" t="s">
        <v>39</v>
      </c>
      <c r="T7" s="7" t="s">
        <v>40</v>
      </c>
      <c r="U7" s="7" t="s">
        <v>41</v>
      </c>
      <c r="V7" s="166"/>
      <c r="W7" s="8" t="s">
        <v>39</v>
      </c>
      <c r="X7" s="8" t="s">
        <v>40</v>
      </c>
      <c r="Y7" s="8" t="s">
        <v>41</v>
      </c>
      <c r="Z7" s="168"/>
      <c r="AA7" s="162"/>
      <c r="AB7" s="162"/>
      <c r="AC7" s="195"/>
      <c r="AD7" s="195"/>
      <c r="AE7" s="201"/>
      <c r="AF7" s="188"/>
      <c r="AG7" s="188"/>
      <c r="AH7" s="191"/>
      <c r="AI7" s="191"/>
      <c r="AJ7" s="165"/>
      <c r="AK7" s="165"/>
      <c r="AL7" s="164"/>
      <c r="AM7" s="166"/>
      <c r="AN7" s="184"/>
      <c r="AO7" s="184"/>
    </row>
    <row r="8" spans="1:41" ht="48" customHeight="1" x14ac:dyDescent="0.4">
      <c r="A8" s="9" t="s">
        <v>42</v>
      </c>
      <c r="B8" s="10" t="s">
        <v>43</v>
      </c>
      <c r="C8" s="11" t="s">
        <v>44</v>
      </c>
      <c r="D8" s="12" t="s">
        <v>45</v>
      </c>
      <c r="E8" s="13" t="s">
        <v>46</v>
      </c>
      <c r="F8" s="14" t="s">
        <v>47</v>
      </c>
      <c r="G8" s="14">
        <v>12</v>
      </c>
      <c r="H8" s="13"/>
      <c r="I8" s="15">
        <f>VLOOKUP(G8,'Basic TPP'!$A$2:$B$16,2,0)</f>
        <v>13501920</v>
      </c>
      <c r="J8" s="16">
        <v>0.31</v>
      </c>
      <c r="K8" s="17">
        <v>0.35</v>
      </c>
      <c r="L8" s="18">
        <v>0.04</v>
      </c>
      <c r="M8" s="18">
        <v>0</v>
      </c>
      <c r="N8" s="19">
        <f>ROUND(I8*(SUM(J8:M8))*68%,0)</f>
        <v>6426914</v>
      </c>
      <c r="O8" s="20">
        <v>1</v>
      </c>
      <c r="P8" s="21">
        <v>10130</v>
      </c>
      <c r="Q8" s="21" t="s">
        <v>48</v>
      </c>
      <c r="R8" s="22"/>
      <c r="S8" s="19">
        <f t="shared" ref="S8:S71" si="0">I8*J8*40%*O8</f>
        <v>1674238.08</v>
      </c>
      <c r="T8" s="19">
        <f t="shared" ref="T8:T71" si="1">IF(P8&gt;=6750,(I8*J8*40%),0)</f>
        <v>1674238.08</v>
      </c>
      <c r="U8" s="19">
        <f t="shared" ref="U8:U71" si="2">IF(P8&lt;6750,0,IF(Q8="",0,IF(OR(Q8="KURANG",Q8="SANGAT KURANG"),I8*J8*10%,I8*J8*20%)))</f>
        <v>837119.04</v>
      </c>
      <c r="V8" s="19">
        <f>ROUND(SUM(S8:U8)*68%,0)</f>
        <v>2846205</v>
      </c>
      <c r="W8" s="19">
        <f t="shared" ref="W8:W71" si="3">I8*K8*40%*O8</f>
        <v>1890268.8</v>
      </c>
      <c r="X8" s="19">
        <f t="shared" ref="X8:X71" si="4">IF(P8&gt;=6750,(I8*K8*40%),0)</f>
        <v>1890268.8</v>
      </c>
      <c r="Y8" s="19">
        <f t="shared" ref="Y8:Y71" si="5">IF(P8&lt;6750,0,IF(Q8="",0,IF(OR(Q8="KURANG",Q8="SANGAT KURANG"),I8*K8*10%,I8*K8*20%)))</f>
        <v>945134.4</v>
      </c>
      <c r="Z8" s="19">
        <f>ROUND(SUM(W8:Y8)*68%,0)</f>
        <v>3213457</v>
      </c>
      <c r="AA8" s="19">
        <f t="shared" ref="AA8:AA71" si="6">I8*L8</f>
        <v>540076.80000000005</v>
      </c>
      <c r="AB8" s="19">
        <f>ROUND(AA8 * 68%,0)</f>
        <v>367252</v>
      </c>
      <c r="AC8" s="19">
        <f t="shared" ref="AC8:AC71" si="7">I8*M8</f>
        <v>0</v>
      </c>
      <c r="AD8" s="19">
        <f>ROUND(AC8*68%,0)</f>
        <v>0</v>
      </c>
      <c r="AE8" s="23">
        <f t="shared" ref="AE8:AE71" si="8">ROUND((V8+Z8+AB8+AD8),0)</f>
        <v>6426914</v>
      </c>
      <c r="AF8" s="23"/>
      <c r="AG8" s="23"/>
      <c r="AH8" s="23"/>
      <c r="AI8" s="23"/>
      <c r="AJ8" s="23"/>
      <c r="AK8" s="24"/>
      <c r="AL8" s="24"/>
      <c r="AM8" s="19"/>
      <c r="AN8" s="25">
        <v>1</v>
      </c>
      <c r="AO8" s="26"/>
    </row>
    <row r="9" spans="1:41" ht="48" customHeight="1" x14ac:dyDescent="0.4">
      <c r="A9" s="9" t="s">
        <v>49</v>
      </c>
      <c r="B9" s="13" t="s">
        <v>50</v>
      </c>
      <c r="C9" s="27" t="s">
        <v>51</v>
      </c>
      <c r="D9" s="28" t="s">
        <v>52</v>
      </c>
      <c r="E9" s="13" t="s">
        <v>53</v>
      </c>
      <c r="F9" s="29" t="s">
        <v>54</v>
      </c>
      <c r="G9" s="29">
        <v>12</v>
      </c>
      <c r="H9" s="30"/>
      <c r="I9" s="15">
        <f>VLOOKUP(G9,'Basic TPP'!$A$2:$B$16,2,0)</f>
        <v>13501920</v>
      </c>
      <c r="J9" s="16">
        <v>0</v>
      </c>
      <c r="K9" s="17">
        <v>0.35</v>
      </c>
      <c r="L9" s="18">
        <v>0.4</v>
      </c>
      <c r="M9" s="18">
        <v>0.5</v>
      </c>
      <c r="N9" s="19">
        <f t="shared" ref="N9:N72" si="9">ROUND(I9*(SUM(J9:M9))*68%,0)</f>
        <v>11476632</v>
      </c>
      <c r="O9" s="20">
        <v>0.96950000000000003</v>
      </c>
      <c r="P9" s="21">
        <v>8114</v>
      </c>
      <c r="Q9" s="31" t="s">
        <v>48</v>
      </c>
      <c r="R9" s="22"/>
      <c r="S9" s="19">
        <f t="shared" si="0"/>
        <v>0</v>
      </c>
      <c r="T9" s="19">
        <f t="shared" si="1"/>
        <v>0</v>
      </c>
      <c r="U9" s="19">
        <f t="shared" si="2"/>
        <v>0</v>
      </c>
      <c r="V9" s="19">
        <f t="shared" ref="V9:V72" si="10">ROUND(SUM(S9:U9)*68%,0)</f>
        <v>0</v>
      </c>
      <c r="W9" s="19">
        <f t="shared" si="3"/>
        <v>1832615.6016000002</v>
      </c>
      <c r="X9" s="19">
        <f t="shared" si="4"/>
        <v>1890268.8</v>
      </c>
      <c r="Y9" s="19">
        <f t="shared" si="5"/>
        <v>945134.4</v>
      </c>
      <c r="Z9" s="19">
        <f t="shared" ref="Z9:Z72" si="11">ROUND(SUM(W9:Y9)*68%,0)</f>
        <v>3174253</v>
      </c>
      <c r="AA9" s="19">
        <f t="shared" si="6"/>
        <v>5400768</v>
      </c>
      <c r="AB9" s="19">
        <f t="shared" ref="AB9:AB72" si="12">ROUND(AA9 * 68%,0)</f>
        <v>3672522</v>
      </c>
      <c r="AC9" s="19">
        <f t="shared" si="7"/>
        <v>6750960</v>
      </c>
      <c r="AD9" s="19">
        <f t="shared" ref="AD9:AD72" si="13">ROUND(AC9*68%,0)</f>
        <v>4590653</v>
      </c>
      <c r="AE9" s="23">
        <f t="shared" si="8"/>
        <v>11437428</v>
      </c>
      <c r="AF9" s="23"/>
      <c r="AG9" s="23"/>
      <c r="AH9" s="23"/>
      <c r="AI9" s="23"/>
      <c r="AJ9" s="23"/>
      <c r="AK9" s="24"/>
      <c r="AL9" s="24"/>
      <c r="AM9" s="19"/>
      <c r="AN9" s="25">
        <v>2</v>
      </c>
      <c r="AO9" s="26"/>
    </row>
    <row r="10" spans="1:41" ht="48" customHeight="1" x14ac:dyDescent="0.4">
      <c r="A10" s="9" t="s">
        <v>55</v>
      </c>
      <c r="B10" s="13" t="s">
        <v>56</v>
      </c>
      <c r="C10" s="27" t="s">
        <v>57</v>
      </c>
      <c r="D10" s="28" t="s">
        <v>45</v>
      </c>
      <c r="E10" s="32" t="s">
        <v>53</v>
      </c>
      <c r="F10" s="33" t="s">
        <v>54</v>
      </c>
      <c r="G10" s="33">
        <v>12</v>
      </c>
      <c r="H10" s="32"/>
      <c r="I10" s="15">
        <f>VLOOKUP(G10,'Basic TPP'!$A$2:$B$16,2,0)</f>
        <v>13501920</v>
      </c>
      <c r="J10" s="16">
        <v>0</v>
      </c>
      <c r="K10" s="17">
        <v>0.35</v>
      </c>
      <c r="L10" s="18">
        <v>0.4</v>
      </c>
      <c r="M10" s="18">
        <v>0.5</v>
      </c>
      <c r="N10" s="19">
        <f t="shared" si="9"/>
        <v>11476632</v>
      </c>
      <c r="O10" s="20">
        <v>1</v>
      </c>
      <c r="P10" s="21">
        <v>12107</v>
      </c>
      <c r="Q10" s="21" t="s">
        <v>48</v>
      </c>
      <c r="R10" s="22"/>
      <c r="S10" s="19">
        <f t="shared" si="0"/>
        <v>0</v>
      </c>
      <c r="T10" s="19">
        <f t="shared" si="1"/>
        <v>0</v>
      </c>
      <c r="U10" s="19">
        <f t="shared" si="2"/>
        <v>0</v>
      </c>
      <c r="V10" s="19">
        <f t="shared" si="10"/>
        <v>0</v>
      </c>
      <c r="W10" s="19">
        <f t="shared" si="3"/>
        <v>1890268.8</v>
      </c>
      <c r="X10" s="19">
        <f t="shared" si="4"/>
        <v>1890268.8</v>
      </c>
      <c r="Y10" s="19">
        <f t="shared" si="5"/>
        <v>945134.4</v>
      </c>
      <c r="Z10" s="19">
        <f t="shared" si="11"/>
        <v>3213457</v>
      </c>
      <c r="AA10" s="19">
        <f t="shared" si="6"/>
        <v>5400768</v>
      </c>
      <c r="AB10" s="19">
        <f t="shared" si="12"/>
        <v>3672522</v>
      </c>
      <c r="AC10" s="19">
        <f t="shared" si="7"/>
        <v>6750960</v>
      </c>
      <c r="AD10" s="19">
        <f t="shared" si="13"/>
        <v>4590653</v>
      </c>
      <c r="AE10" s="23">
        <f t="shared" si="8"/>
        <v>11476632</v>
      </c>
      <c r="AF10" s="23"/>
      <c r="AG10" s="23"/>
      <c r="AH10" s="23"/>
      <c r="AI10" s="23"/>
      <c r="AJ10" s="23"/>
      <c r="AK10" s="24"/>
      <c r="AL10" s="24"/>
      <c r="AM10" s="19"/>
      <c r="AN10" s="25">
        <v>3</v>
      </c>
      <c r="AO10" s="26"/>
    </row>
    <row r="11" spans="1:41" ht="48" customHeight="1" x14ac:dyDescent="0.4">
      <c r="A11" s="9" t="s">
        <v>58</v>
      </c>
      <c r="B11" s="34" t="s">
        <v>59</v>
      </c>
      <c r="C11" s="27" t="s">
        <v>60</v>
      </c>
      <c r="D11" s="28" t="s">
        <v>45</v>
      </c>
      <c r="E11" s="32" t="s">
        <v>53</v>
      </c>
      <c r="F11" s="33" t="s">
        <v>54</v>
      </c>
      <c r="G11" s="33">
        <v>12</v>
      </c>
      <c r="H11" s="32"/>
      <c r="I11" s="15">
        <f>VLOOKUP(G11,'Basic TPP'!$A$2:$B$16,2,0)</f>
        <v>13501920</v>
      </c>
      <c r="J11" s="16">
        <v>0</v>
      </c>
      <c r="K11" s="17">
        <v>0.35</v>
      </c>
      <c r="L11" s="18">
        <v>0.4</v>
      </c>
      <c r="M11" s="18">
        <v>0.5</v>
      </c>
      <c r="N11" s="19">
        <f t="shared" si="9"/>
        <v>11476632</v>
      </c>
      <c r="O11" s="20">
        <v>0.81279999999999997</v>
      </c>
      <c r="P11" s="21">
        <v>7370</v>
      </c>
      <c r="Q11" s="21" t="s">
        <v>48</v>
      </c>
      <c r="R11" s="22"/>
      <c r="S11" s="19">
        <f t="shared" si="0"/>
        <v>0</v>
      </c>
      <c r="T11" s="19">
        <f t="shared" si="1"/>
        <v>0</v>
      </c>
      <c r="U11" s="19">
        <f t="shared" si="2"/>
        <v>0</v>
      </c>
      <c r="V11" s="19">
        <f t="shared" si="10"/>
        <v>0</v>
      </c>
      <c r="W11" s="19">
        <f t="shared" si="3"/>
        <v>1536410.48064</v>
      </c>
      <c r="X11" s="19">
        <f t="shared" si="4"/>
        <v>1890268.8</v>
      </c>
      <c r="Y11" s="19">
        <f t="shared" si="5"/>
        <v>945134.4</v>
      </c>
      <c r="Z11" s="19">
        <f t="shared" si="11"/>
        <v>2972833</v>
      </c>
      <c r="AA11" s="19">
        <f t="shared" si="6"/>
        <v>5400768</v>
      </c>
      <c r="AB11" s="19">
        <f t="shared" si="12"/>
        <v>3672522</v>
      </c>
      <c r="AC11" s="19">
        <f t="shared" si="7"/>
        <v>6750960</v>
      </c>
      <c r="AD11" s="19">
        <f t="shared" si="13"/>
        <v>4590653</v>
      </c>
      <c r="AE11" s="23">
        <f t="shared" si="8"/>
        <v>11236008</v>
      </c>
      <c r="AF11" s="23"/>
      <c r="AG11" s="23"/>
      <c r="AH11" s="23"/>
      <c r="AI11" s="23"/>
      <c r="AJ11" s="23"/>
      <c r="AK11" s="24"/>
      <c r="AL11" s="24"/>
      <c r="AM11" s="19"/>
      <c r="AN11" s="25">
        <v>4</v>
      </c>
      <c r="AO11" s="26"/>
    </row>
    <row r="12" spans="1:41" ht="48" customHeight="1" x14ac:dyDescent="0.4">
      <c r="A12" s="9" t="s">
        <v>61</v>
      </c>
      <c r="B12" s="34" t="s">
        <v>62</v>
      </c>
      <c r="C12" s="27" t="s">
        <v>63</v>
      </c>
      <c r="D12" s="28" t="s">
        <v>45</v>
      </c>
      <c r="E12" s="32" t="s">
        <v>53</v>
      </c>
      <c r="F12" s="33" t="s">
        <v>54</v>
      </c>
      <c r="G12" s="33">
        <v>12</v>
      </c>
      <c r="H12" s="32"/>
      <c r="I12" s="15">
        <f>VLOOKUP(G12,'Basic TPP'!$A$2:$B$16,2,0)</f>
        <v>13501920</v>
      </c>
      <c r="J12" s="16">
        <v>0</v>
      </c>
      <c r="K12" s="17">
        <v>0.35</v>
      </c>
      <c r="L12" s="18">
        <v>0.4</v>
      </c>
      <c r="M12" s="18">
        <v>0.5</v>
      </c>
      <c r="N12" s="19">
        <f t="shared" si="9"/>
        <v>11476632</v>
      </c>
      <c r="O12" s="20">
        <v>0.995</v>
      </c>
      <c r="P12" s="21">
        <v>14769</v>
      </c>
      <c r="Q12" s="21" t="s">
        <v>48</v>
      </c>
      <c r="R12" s="22"/>
      <c r="S12" s="19">
        <f t="shared" si="0"/>
        <v>0</v>
      </c>
      <c r="T12" s="19">
        <f t="shared" si="1"/>
        <v>0</v>
      </c>
      <c r="U12" s="19">
        <f t="shared" si="2"/>
        <v>0</v>
      </c>
      <c r="V12" s="19">
        <f t="shared" si="10"/>
        <v>0</v>
      </c>
      <c r="W12" s="19">
        <f t="shared" si="3"/>
        <v>1880817.456</v>
      </c>
      <c r="X12" s="19">
        <f t="shared" si="4"/>
        <v>1890268.8</v>
      </c>
      <c r="Y12" s="19">
        <f t="shared" si="5"/>
        <v>945134.4</v>
      </c>
      <c r="Z12" s="19">
        <f t="shared" si="11"/>
        <v>3207030</v>
      </c>
      <c r="AA12" s="19">
        <f t="shared" si="6"/>
        <v>5400768</v>
      </c>
      <c r="AB12" s="19">
        <f t="shared" si="12"/>
        <v>3672522</v>
      </c>
      <c r="AC12" s="19">
        <f t="shared" si="7"/>
        <v>6750960</v>
      </c>
      <c r="AD12" s="19">
        <f t="shared" si="13"/>
        <v>4590653</v>
      </c>
      <c r="AE12" s="23">
        <f t="shared" si="8"/>
        <v>11470205</v>
      </c>
      <c r="AF12" s="23"/>
      <c r="AG12" s="23"/>
      <c r="AH12" s="23"/>
      <c r="AI12" s="23"/>
      <c r="AJ12" s="23"/>
      <c r="AK12" s="24"/>
      <c r="AL12" s="24"/>
      <c r="AM12" s="19"/>
      <c r="AN12" s="25">
        <v>5</v>
      </c>
      <c r="AO12" s="26"/>
    </row>
    <row r="13" spans="1:41" ht="48" customHeight="1" x14ac:dyDescent="0.4">
      <c r="A13" s="9" t="s">
        <v>64</v>
      </c>
      <c r="B13" s="34" t="s">
        <v>65</v>
      </c>
      <c r="C13" s="27" t="s">
        <v>66</v>
      </c>
      <c r="D13" s="28" t="s">
        <v>45</v>
      </c>
      <c r="E13" s="32" t="s">
        <v>53</v>
      </c>
      <c r="F13" s="33" t="s">
        <v>54</v>
      </c>
      <c r="G13" s="33">
        <v>12</v>
      </c>
      <c r="H13" s="32"/>
      <c r="I13" s="15">
        <f>VLOOKUP(G13,'Basic TPP'!$A$2:$B$16,2,0)</f>
        <v>13501920</v>
      </c>
      <c r="J13" s="16">
        <v>0</v>
      </c>
      <c r="K13" s="17">
        <v>0.35</v>
      </c>
      <c r="L13" s="18">
        <v>0.4</v>
      </c>
      <c r="M13" s="18">
        <v>0.5</v>
      </c>
      <c r="N13" s="19">
        <f t="shared" si="9"/>
        <v>11476632</v>
      </c>
      <c r="O13" s="20">
        <v>1</v>
      </c>
      <c r="P13" s="21">
        <v>7735</v>
      </c>
      <c r="Q13" s="21" t="s">
        <v>48</v>
      </c>
      <c r="R13" s="22"/>
      <c r="S13" s="19">
        <f t="shared" si="0"/>
        <v>0</v>
      </c>
      <c r="T13" s="19">
        <f t="shared" si="1"/>
        <v>0</v>
      </c>
      <c r="U13" s="19">
        <f t="shared" si="2"/>
        <v>0</v>
      </c>
      <c r="V13" s="19">
        <f t="shared" si="10"/>
        <v>0</v>
      </c>
      <c r="W13" s="19">
        <f t="shared" si="3"/>
        <v>1890268.8</v>
      </c>
      <c r="X13" s="19">
        <f t="shared" si="4"/>
        <v>1890268.8</v>
      </c>
      <c r="Y13" s="19">
        <f t="shared" si="5"/>
        <v>945134.4</v>
      </c>
      <c r="Z13" s="19">
        <f t="shared" si="11"/>
        <v>3213457</v>
      </c>
      <c r="AA13" s="19">
        <f t="shared" si="6"/>
        <v>5400768</v>
      </c>
      <c r="AB13" s="19">
        <f t="shared" si="12"/>
        <v>3672522</v>
      </c>
      <c r="AC13" s="19">
        <f t="shared" si="7"/>
        <v>6750960</v>
      </c>
      <c r="AD13" s="19">
        <f t="shared" si="13"/>
        <v>4590653</v>
      </c>
      <c r="AE13" s="23">
        <f t="shared" si="8"/>
        <v>11476632</v>
      </c>
      <c r="AF13" s="23"/>
      <c r="AG13" s="23"/>
      <c r="AH13" s="23"/>
      <c r="AI13" s="23"/>
      <c r="AJ13" s="23"/>
      <c r="AK13" s="24"/>
      <c r="AL13" s="24"/>
      <c r="AM13" s="19"/>
      <c r="AN13" s="25">
        <v>6</v>
      </c>
      <c r="AO13" s="26"/>
    </row>
    <row r="14" spans="1:41" ht="48" customHeight="1" x14ac:dyDescent="0.4">
      <c r="A14" s="9" t="s">
        <v>67</v>
      </c>
      <c r="B14" s="34" t="s">
        <v>68</v>
      </c>
      <c r="C14" s="27" t="s">
        <v>69</v>
      </c>
      <c r="D14" s="28" t="s">
        <v>45</v>
      </c>
      <c r="E14" s="32" t="s">
        <v>53</v>
      </c>
      <c r="F14" s="33" t="s">
        <v>54</v>
      </c>
      <c r="G14" s="33">
        <v>12</v>
      </c>
      <c r="H14" s="32"/>
      <c r="I14" s="15">
        <f>VLOOKUP(G14,'Basic TPP'!$A$2:$B$16,2,0)</f>
        <v>13501920</v>
      </c>
      <c r="J14" s="16">
        <v>0</v>
      </c>
      <c r="K14" s="17">
        <v>0.35</v>
      </c>
      <c r="L14" s="18">
        <v>0.4</v>
      </c>
      <c r="M14" s="18">
        <v>0.5</v>
      </c>
      <c r="N14" s="19">
        <f t="shared" si="9"/>
        <v>11476632</v>
      </c>
      <c r="O14" s="20">
        <v>1</v>
      </c>
      <c r="P14" s="21">
        <v>14692</v>
      </c>
      <c r="Q14" s="21" t="s">
        <v>48</v>
      </c>
      <c r="R14" s="22"/>
      <c r="S14" s="19">
        <f t="shared" si="0"/>
        <v>0</v>
      </c>
      <c r="T14" s="19">
        <f t="shared" si="1"/>
        <v>0</v>
      </c>
      <c r="U14" s="19">
        <f t="shared" si="2"/>
        <v>0</v>
      </c>
      <c r="V14" s="19">
        <f t="shared" si="10"/>
        <v>0</v>
      </c>
      <c r="W14" s="19">
        <f t="shared" si="3"/>
        <v>1890268.8</v>
      </c>
      <c r="X14" s="19">
        <f t="shared" si="4"/>
        <v>1890268.8</v>
      </c>
      <c r="Y14" s="19">
        <f t="shared" si="5"/>
        <v>945134.4</v>
      </c>
      <c r="Z14" s="19">
        <f t="shared" si="11"/>
        <v>3213457</v>
      </c>
      <c r="AA14" s="19">
        <f t="shared" si="6"/>
        <v>5400768</v>
      </c>
      <c r="AB14" s="19">
        <f t="shared" si="12"/>
        <v>3672522</v>
      </c>
      <c r="AC14" s="19">
        <f t="shared" si="7"/>
        <v>6750960</v>
      </c>
      <c r="AD14" s="19">
        <f t="shared" si="13"/>
        <v>4590653</v>
      </c>
      <c r="AE14" s="23">
        <f t="shared" si="8"/>
        <v>11476632</v>
      </c>
      <c r="AF14" s="23"/>
      <c r="AG14" s="23"/>
      <c r="AH14" s="23"/>
      <c r="AI14" s="23"/>
      <c r="AJ14" s="23"/>
      <c r="AK14" s="24"/>
      <c r="AL14" s="24"/>
      <c r="AM14" s="19"/>
      <c r="AN14" s="25">
        <v>7</v>
      </c>
      <c r="AO14" s="26"/>
    </row>
    <row r="15" spans="1:41" ht="48" customHeight="1" x14ac:dyDescent="0.4">
      <c r="A15" s="9" t="s">
        <v>70</v>
      </c>
      <c r="B15" s="34" t="s">
        <v>71</v>
      </c>
      <c r="C15" s="27" t="s">
        <v>72</v>
      </c>
      <c r="D15" s="28" t="s">
        <v>52</v>
      </c>
      <c r="E15" s="32" t="s">
        <v>53</v>
      </c>
      <c r="F15" s="33" t="s">
        <v>54</v>
      </c>
      <c r="G15" s="33">
        <v>12</v>
      </c>
      <c r="H15" s="32"/>
      <c r="I15" s="15">
        <f>VLOOKUP(G15,'Basic TPP'!$A$2:$B$16,2,0)</f>
        <v>13501920</v>
      </c>
      <c r="J15" s="16">
        <v>0</v>
      </c>
      <c r="K15" s="17">
        <v>0.35</v>
      </c>
      <c r="L15" s="18">
        <v>0.4</v>
      </c>
      <c r="M15" s="18">
        <v>0.5</v>
      </c>
      <c r="N15" s="19">
        <f t="shared" si="9"/>
        <v>11476632</v>
      </c>
      <c r="O15" s="20">
        <v>0.98499999999999999</v>
      </c>
      <c r="P15" s="21">
        <v>8810</v>
      </c>
      <c r="Q15" s="21" t="s">
        <v>48</v>
      </c>
      <c r="R15" s="22"/>
      <c r="S15" s="19">
        <f t="shared" si="0"/>
        <v>0</v>
      </c>
      <c r="T15" s="19">
        <f t="shared" si="1"/>
        <v>0</v>
      </c>
      <c r="U15" s="19">
        <f t="shared" si="2"/>
        <v>0</v>
      </c>
      <c r="V15" s="19">
        <f t="shared" si="10"/>
        <v>0</v>
      </c>
      <c r="W15" s="19">
        <f t="shared" si="3"/>
        <v>1861914.7679999999</v>
      </c>
      <c r="X15" s="19">
        <f t="shared" si="4"/>
        <v>1890268.8</v>
      </c>
      <c r="Y15" s="19">
        <f t="shared" si="5"/>
        <v>945134.4</v>
      </c>
      <c r="Z15" s="19">
        <f t="shared" si="11"/>
        <v>3194176</v>
      </c>
      <c r="AA15" s="19">
        <f t="shared" si="6"/>
        <v>5400768</v>
      </c>
      <c r="AB15" s="19">
        <f t="shared" si="12"/>
        <v>3672522</v>
      </c>
      <c r="AC15" s="19">
        <f t="shared" si="7"/>
        <v>6750960</v>
      </c>
      <c r="AD15" s="19">
        <f t="shared" si="13"/>
        <v>4590653</v>
      </c>
      <c r="AE15" s="23">
        <f t="shared" si="8"/>
        <v>11457351</v>
      </c>
      <c r="AF15" s="23"/>
      <c r="AG15" s="23"/>
      <c r="AH15" s="23"/>
      <c r="AI15" s="23"/>
      <c r="AJ15" s="23"/>
      <c r="AK15" s="24"/>
      <c r="AL15" s="24"/>
      <c r="AM15" s="19"/>
      <c r="AN15" s="25">
        <v>8</v>
      </c>
      <c r="AO15" s="26"/>
    </row>
    <row r="16" spans="1:41" ht="48" customHeight="1" x14ac:dyDescent="0.4">
      <c r="A16" s="9" t="s">
        <v>73</v>
      </c>
      <c r="B16" s="34" t="s">
        <v>74</v>
      </c>
      <c r="C16" s="27" t="s">
        <v>75</v>
      </c>
      <c r="D16" s="28" t="s">
        <v>52</v>
      </c>
      <c r="E16" s="32" t="s">
        <v>76</v>
      </c>
      <c r="F16" s="33" t="s">
        <v>54</v>
      </c>
      <c r="G16" s="33">
        <v>12</v>
      </c>
      <c r="H16" s="32"/>
      <c r="I16" s="15">
        <f>VLOOKUP(G16,'Basic TPP'!$A$2:$B$16,2,0)</f>
        <v>13501920</v>
      </c>
      <c r="J16" s="16">
        <v>0</v>
      </c>
      <c r="K16" s="17">
        <v>0.35</v>
      </c>
      <c r="L16" s="18">
        <v>0.4</v>
      </c>
      <c r="M16" s="18">
        <v>0.5</v>
      </c>
      <c r="N16" s="19">
        <f t="shared" si="9"/>
        <v>11476632</v>
      </c>
      <c r="O16" s="20">
        <v>0.96950000000000003</v>
      </c>
      <c r="P16" s="21">
        <v>7980</v>
      </c>
      <c r="Q16" s="21" t="s">
        <v>48</v>
      </c>
      <c r="R16" s="22"/>
      <c r="S16" s="19">
        <f t="shared" si="0"/>
        <v>0</v>
      </c>
      <c r="T16" s="19">
        <f t="shared" si="1"/>
        <v>0</v>
      </c>
      <c r="U16" s="19">
        <f t="shared" si="2"/>
        <v>0</v>
      </c>
      <c r="V16" s="19">
        <f t="shared" si="10"/>
        <v>0</v>
      </c>
      <c r="W16" s="19">
        <f t="shared" si="3"/>
        <v>1832615.6016000002</v>
      </c>
      <c r="X16" s="19">
        <f t="shared" si="4"/>
        <v>1890268.8</v>
      </c>
      <c r="Y16" s="19">
        <f t="shared" si="5"/>
        <v>945134.4</v>
      </c>
      <c r="Z16" s="19">
        <f t="shared" si="11"/>
        <v>3174253</v>
      </c>
      <c r="AA16" s="19">
        <f t="shared" si="6"/>
        <v>5400768</v>
      </c>
      <c r="AB16" s="19">
        <f t="shared" si="12"/>
        <v>3672522</v>
      </c>
      <c r="AC16" s="19">
        <f t="shared" si="7"/>
        <v>6750960</v>
      </c>
      <c r="AD16" s="19">
        <f t="shared" si="13"/>
        <v>4590653</v>
      </c>
      <c r="AE16" s="23">
        <f t="shared" si="8"/>
        <v>11437428</v>
      </c>
      <c r="AF16" s="23"/>
      <c r="AG16" s="23"/>
      <c r="AH16" s="23"/>
      <c r="AI16" s="23"/>
      <c r="AJ16" s="23"/>
      <c r="AK16" s="24"/>
      <c r="AL16" s="24"/>
      <c r="AM16" s="19"/>
      <c r="AN16" s="25">
        <v>9</v>
      </c>
      <c r="AO16" s="35"/>
    </row>
    <row r="17" spans="1:41" ht="48" customHeight="1" x14ac:dyDescent="0.4">
      <c r="A17" s="9" t="s">
        <v>77</v>
      </c>
      <c r="B17" s="34" t="s">
        <v>78</v>
      </c>
      <c r="C17" s="27" t="s">
        <v>79</v>
      </c>
      <c r="D17" s="28" t="s">
        <v>52</v>
      </c>
      <c r="E17" s="32" t="s">
        <v>76</v>
      </c>
      <c r="F17" s="33" t="s">
        <v>54</v>
      </c>
      <c r="G17" s="33">
        <v>12</v>
      </c>
      <c r="H17" s="32"/>
      <c r="I17" s="15">
        <f>VLOOKUP(G17,'Basic TPP'!$A$2:$B$16,2,0)</f>
        <v>13501920</v>
      </c>
      <c r="J17" s="16">
        <v>0</v>
      </c>
      <c r="K17" s="17">
        <v>0.35</v>
      </c>
      <c r="L17" s="18">
        <v>0.4</v>
      </c>
      <c r="M17" s="18">
        <v>0.5</v>
      </c>
      <c r="N17" s="19">
        <f t="shared" si="9"/>
        <v>11476632</v>
      </c>
      <c r="O17" s="20">
        <v>0.96950000000000003</v>
      </c>
      <c r="P17" s="21">
        <v>7980</v>
      </c>
      <c r="Q17" s="21" t="s">
        <v>48</v>
      </c>
      <c r="R17" s="22"/>
      <c r="S17" s="19">
        <f t="shared" si="0"/>
        <v>0</v>
      </c>
      <c r="T17" s="19">
        <f t="shared" si="1"/>
        <v>0</v>
      </c>
      <c r="U17" s="19">
        <f t="shared" si="2"/>
        <v>0</v>
      </c>
      <c r="V17" s="19">
        <f t="shared" si="10"/>
        <v>0</v>
      </c>
      <c r="W17" s="19">
        <f t="shared" si="3"/>
        <v>1832615.6016000002</v>
      </c>
      <c r="X17" s="19">
        <f t="shared" si="4"/>
        <v>1890268.8</v>
      </c>
      <c r="Y17" s="19">
        <f t="shared" si="5"/>
        <v>945134.4</v>
      </c>
      <c r="Z17" s="19">
        <f t="shared" si="11"/>
        <v>3174253</v>
      </c>
      <c r="AA17" s="19">
        <f t="shared" si="6"/>
        <v>5400768</v>
      </c>
      <c r="AB17" s="19">
        <f t="shared" si="12"/>
        <v>3672522</v>
      </c>
      <c r="AC17" s="19">
        <f t="shared" si="7"/>
        <v>6750960</v>
      </c>
      <c r="AD17" s="19">
        <f t="shared" si="13"/>
        <v>4590653</v>
      </c>
      <c r="AE17" s="23">
        <f t="shared" si="8"/>
        <v>11437428</v>
      </c>
      <c r="AF17" s="23"/>
      <c r="AG17" s="23"/>
      <c r="AH17" s="23"/>
      <c r="AI17" s="23"/>
      <c r="AJ17" s="23"/>
      <c r="AK17" s="24"/>
      <c r="AL17" s="24"/>
      <c r="AM17" s="19"/>
      <c r="AN17" s="25">
        <v>10</v>
      </c>
      <c r="AO17" s="26"/>
    </row>
    <row r="18" spans="1:41" ht="48" customHeight="1" x14ac:dyDescent="0.4">
      <c r="A18" s="9" t="s">
        <v>80</v>
      </c>
      <c r="B18" s="34" t="s">
        <v>81</v>
      </c>
      <c r="C18" s="27" t="s">
        <v>82</v>
      </c>
      <c r="D18" s="28" t="s">
        <v>52</v>
      </c>
      <c r="E18" s="32" t="s">
        <v>53</v>
      </c>
      <c r="F18" s="33" t="s">
        <v>54</v>
      </c>
      <c r="G18" s="33">
        <v>12</v>
      </c>
      <c r="H18" s="32"/>
      <c r="I18" s="15">
        <f>VLOOKUP(G18,'Basic TPP'!$A$2:$B$16,2,0)</f>
        <v>13501920</v>
      </c>
      <c r="J18" s="16">
        <v>0</v>
      </c>
      <c r="K18" s="17">
        <v>0.35</v>
      </c>
      <c r="L18" s="18">
        <v>0.4</v>
      </c>
      <c r="M18" s="18">
        <v>0.5</v>
      </c>
      <c r="N18" s="19">
        <f t="shared" si="9"/>
        <v>11476632</v>
      </c>
      <c r="O18" s="20">
        <v>0.98499999999999999</v>
      </c>
      <c r="P18" s="21">
        <v>8814</v>
      </c>
      <c r="Q18" s="21" t="s">
        <v>48</v>
      </c>
      <c r="R18" s="22"/>
      <c r="S18" s="19">
        <f t="shared" si="0"/>
        <v>0</v>
      </c>
      <c r="T18" s="19">
        <f t="shared" si="1"/>
        <v>0</v>
      </c>
      <c r="U18" s="19">
        <f t="shared" si="2"/>
        <v>0</v>
      </c>
      <c r="V18" s="19">
        <f t="shared" si="10"/>
        <v>0</v>
      </c>
      <c r="W18" s="19">
        <f t="shared" si="3"/>
        <v>1861914.7679999999</v>
      </c>
      <c r="X18" s="19">
        <f t="shared" si="4"/>
        <v>1890268.8</v>
      </c>
      <c r="Y18" s="19">
        <f t="shared" si="5"/>
        <v>945134.4</v>
      </c>
      <c r="Z18" s="19">
        <f t="shared" si="11"/>
        <v>3194176</v>
      </c>
      <c r="AA18" s="19">
        <f t="shared" si="6"/>
        <v>5400768</v>
      </c>
      <c r="AB18" s="19">
        <f t="shared" si="12"/>
        <v>3672522</v>
      </c>
      <c r="AC18" s="19">
        <f t="shared" si="7"/>
        <v>6750960</v>
      </c>
      <c r="AD18" s="19">
        <f t="shared" si="13"/>
        <v>4590653</v>
      </c>
      <c r="AE18" s="23">
        <f t="shared" si="8"/>
        <v>11457351</v>
      </c>
      <c r="AF18" s="23"/>
      <c r="AG18" s="23"/>
      <c r="AH18" s="23"/>
      <c r="AI18" s="23"/>
      <c r="AJ18" s="23"/>
      <c r="AK18" s="24"/>
      <c r="AL18" s="24"/>
      <c r="AM18" s="19"/>
      <c r="AN18" s="25">
        <v>11</v>
      </c>
      <c r="AO18" s="35"/>
    </row>
    <row r="19" spans="1:41" ht="48" customHeight="1" x14ac:dyDescent="0.4">
      <c r="A19" s="9" t="s">
        <v>83</v>
      </c>
      <c r="B19" s="34" t="s">
        <v>84</v>
      </c>
      <c r="C19" s="27" t="s">
        <v>85</v>
      </c>
      <c r="D19" s="28" t="s">
        <v>45</v>
      </c>
      <c r="E19" s="32" t="s">
        <v>53</v>
      </c>
      <c r="F19" s="33" t="s">
        <v>54</v>
      </c>
      <c r="G19" s="33">
        <v>12</v>
      </c>
      <c r="H19" s="32"/>
      <c r="I19" s="15">
        <f>VLOOKUP(G19,'Basic TPP'!$A$2:$B$16,2,0)</f>
        <v>13501920</v>
      </c>
      <c r="J19" s="16">
        <v>0</v>
      </c>
      <c r="K19" s="17">
        <v>0.35</v>
      </c>
      <c r="L19" s="18">
        <v>0.4</v>
      </c>
      <c r="M19" s="18">
        <v>0.5</v>
      </c>
      <c r="N19" s="19">
        <f t="shared" si="9"/>
        <v>11476632</v>
      </c>
      <c r="O19" s="20">
        <v>1</v>
      </c>
      <c r="P19" s="21">
        <v>12172</v>
      </c>
      <c r="Q19" s="21" t="s">
        <v>48</v>
      </c>
      <c r="R19" s="22"/>
      <c r="S19" s="19">
        <f t="shared" si="0"/>
        <v>0</v>
      </c>
      <c r="T19" s="19">
        <f t="shared" si="1"/>
        <v>0</v>
      </c>
      <c r="U19" s="19">
        <f t="shared" si="2"/>
        <v>0</v>
      </c>
      <c r="V19" s="19">
        <f t="shared" si="10"/>
        <v>0</v>
      </c>
      <c r="W19" s="19">
        <f t="shared" si="3"/>
        <v>1890268.8</v>
      </c>
      <c r="X19" s="19">
        <f t="shared" si="4"/>
        <v>1890268.8</v>
      </c>
      <c r="Y19" s="19">
        <f t="shared" si="5"/>
        <v>945134.4</v>
      </c>
      <c r="Z19" s="19">
        <f t="shared" si="11"/>
        <v>3213457</v>
      </c>
      <c r="AA19" s="19">
        <f t="shared" si="6"/>
        <v>5400768</v>
      </c>
      <c r="AB19" s="19">
        <f t="shared" si="12"/>
        <v>3672522</v>
      </c>
      <c r="AC19" s="19">
        <f t="shared" si="7"/>
        <v>6750960</v>
      </c>
      <c r="AD19" s="19">
        <f t="shared" si="13"/>
        <v>4590653</v>
      </c>
      <c r="AE19" s="23">
        <f t="shared" si="8"/>
        <v>11476632</v>
      </c>
      <c r="AF19" s="23"/>
      <c r="AG19" s="23"/>
      <c r="AH19" s="23"/>
      <c r="AI19" s="23"/>
      <c r="AJ19" s="23"/>
      <c r="AK19" s="24"/>
      <c r="AL19" s="24"/>
      <c r="AM19" s="19"/>
      <c r="AN19" s="25">
        <v>12</v>
      </c>
      <c r="AO19" s="26"/>
    </row>
    <row r="20" spans="1:41" ht="48" customHeight="1" x14ac:dyDescent="0.4">
      <c r="A20" s="9" t="s">
        <v>86</v>
      </c>
      <c r="B20" s="34" t="s">
        <v>87</v>
      </c>
      <c r="C20" s="27" t="s">
        <v>88</v>
      </c>
      <c r="D20" s="28" t="s">
        <v>52</v>
      </c>
      <c r="E20" s="32" t="s">
        <v>53</v>
      </c>
      <c r="F20" s="33" t="s">
        <v>54</v>
      </c>
      <c r="G20" s="33">
        <v>12</v>
      </c>
      <c r="H20" s="32"/>
      <c r="I20" s="15">
        <f>VLOOKUP(G20,'Basic TPP'!$A$2:$B$16,2,0)</f>
        <v>13501920</v>
      </c>
      <c r="J20" s="16">
        <v>0</v>
      </c>
      <c r="K20" s="17">
        <v>0.35</v>
      </c>
      <c r="L20" s="18">
        <v>0.4</v>
      </c>
      <c r="M20" s="18">
        <v>0.5</v>
      </c>
      <c r="N20" s="19">
        <f t="shared" si="9"/>
        <v>11476632</v>
      </c>
      <c r="O20" s="20">
        <v>1</v>
      </c>
      <c r="P20" s="21">
        <v>11073</v>
      </c>
      <c r="Q20" s="21" t="s">
        <v>48</v>
      </c>
      <c r="R20" s="22"/>
      <c r="S20" s="19">
        <f t="shared" si="0"/>
        <v>0</v>
      </c>
      <c r="T20" s="19">
        <f t="shared" si="1"/>
        <v>0</v>
      </c>
      <c r="U20" s="19">
        <f t="shared" si="2"/>
        <v>0</v>
      </c>
      <c r="V20" s="19">
        <f t="shared" si="10"/>
        <v>0</v>
      </c>
      <c r="W20" s="19">
        <f t="shared" si="3"/>
        <v>1890268.8</v>
      </c>
      <c r="X20" s="19">
        <f t="shared" si="4"/>
        <v>1890268.8</v>
      </c>
      <c r="Y20" s="19">
        <f t="shared" si="5"/>
        <v>945134.4</v>
      </c>
      <c r="Z20" s="19">
        <f t="shared" si="11"/>
        <v>3213457</v>
      </c>
      <c r="AA20" s="19">
        <f t="shared" si="6"/>
        <v>5400768</v>
      </c>
      <c r="AB20" s="19">
        <f t="shared" si="12"/>
        <v>3672522</v>
      </c>
      <c r="AC20" s="19">
        <f t="shared" si="7"/>
        <v>6750960</v>
      </c>
      <c r="AD20" s="19">
        <f t="shared" si="13"/>
        <v>4590653</v>
      </c>
      <c r="AE20" s="23">
        <f t="shared" si="8"/>
        <v>11476632</v>
      </c>
      <c r="AF20" s="23"/>
      <c r="AG20" s="23"/>
      <c r="AH20" s="23"/>
      <c r="AI20" s="23"/>
      <c r="AJ20" s="23"/>
      <c r="AK20" s="24"/>
      <c r="AL20" s="24"/>
      <c r="AM20" s="19"/>
      <c r="AN20" s="25">
        <v>13</v>
      </c>
      <c r="AO20" s="26"/>
    </row>
    <row r="21" spans="1:41" ht="48" customHeight="1" x14ac:dyDescent="0.4">
      <c r="A21" s="9" t="s">
        <v>89</v>
      </c>
      <c r="B21" s="34" t="s">
        <v>90</v>
      </c>
      <c r="C21" s="27" t="s">
        <v>91</v>
      </c>
      <c r="D21" s="28" t="s">
        <v>45</v>
      </c>
      <c r="E21" s="32" t="s">
        <v>53</v>
      </c>
      <c r="F21" s="33" t="s">
        <v>54</v>
      </c>
      <c r="G21" s="33">
        <v>12</v>
      </c>
      <c r="H21" s="32"/>
      <c r="I21" s="15">
        <f>VLOOKUP(G21,'Basic TPP'!$A$2:$B$16,2,0)</f>
        <v>13501920</v>
      </c>
      <c r="J21" s="16">
        <v>0</v>
      </c>
      <c r="K21" s="17">
        <v>0.35</v>
      </c>
      <c r="L21" s="18">
        <v>0.4</v>
      </c>
      <c r="M21" s="18">
        <v>0.5</v>
      </c>
      <c r="N21" s="19">
        <f t="shared" si="9"/>
        <v>11476632</v>
      </c>
      <c r="O21" s="20">
        <v>1</v>
      </c>
      <c r="P21" s="21">
        <v>9746</v>
      </c>
      <c r="Q21" s="21" t="s">
        <v>48</v>
      </c>
      <c r="R21" s="22"/>
      <c r="S21" s="19">
        <f t="shared" si="0"/>
        <v>0</v>
      </c>
      <c r="T21" s="19">
        <f t="shared" si="1"/>
        <v>0</v>
      </c>
      <c r="U21" s="19">
        <f t="shared" si="2"/>
        <v>0</v>
      </c>
      <c r="V21" s="19">
        <f t="shared" si="10"/>
        <v>0</v>
      </c>
      <c r="W21" s="19">
        <f t="shared" si="3"/>
        <v>1890268.8</v>
      </c>
      <c r="X21" s="19">
        <f t="shared" si="4"/>
        <v>1890268.8</v>
      </c>
      <c r="Y21" s="19">
        <f t="shared" si="5"/>
        <v>945134.4</v>
      </c>
      <c r="Z21" s="19">
        <f t="shared" si="11"/>
        <v>3213457</v>
      </c>
      <c r="AA21" s="19">
        <f t="shared" si="6"/>
        <v>5400768</v>
      </c>
      <c r="AB21" s="19">
        <f t="shared" si="12"/>
        <v>3672522</v>
      </c>
      <c r="AC21" s="19">
        <f t="shared" si="7"/>
        <v>6750960</v>
      </c>
      <c r="AD21" s="19">
        <f t="shared" si="13"/>
        <v>4590653</v>
      </c>
      <c r="AE21" s="23">
        <f t="shared" si="8"/>
        <v>11476632</v>
      </c>
      <c r="AF21" s="23"/>
      <c r="AG21" s="23"/>
      <c r="AH21" s="23"/>
      <c r="AI21" s="23"/>
      <c r="AJ21" s="23"/>
      <c r="AK21" s="24"/>
      <c r="AL21" s="24"/>
      <c r="AM21" s="19"/>
      <c r="AN21" s="25">
        <v>14</v>
      </c>
      <c r="AO21" s="26"/>
    </row>
    <row r="22" spans="1:41" ht="48" customHeight="1" x14ac:dyDescent="0.4">
      <c r="A22" s="9" t="s">
        <v>92</v>
      </c>
      <c r="B22" s="34" t="s">
        <v>93</v>
      </c>
      <c r="C22" s="27" t="s">
        <v>94</v>
      </c>
      <c r="D22" s="28" t="s">
        <v>95</v>
      </c>
      <c r="E22" s="32" t="s">
        <v>96</v>
      </c>
      <c r="F22" s="33" t="s">
        <v>47</v>
      </c>
      <c r="G22" s="33">
        <v>11</v>
      </c>
      <c r="H22" s="32"/>
      <c r="I22" s="15">
        <f>VLOOKUP(G22,'Basic TPP'!$A$2:$B$16,2,0)</f>
        <v>10438671.9</v>
      </c>
      <c r="J22" s="16">
        <v>0.31</v>
      </c>
      <c r="K22" s="17">
        <v>0.35</v>
      </c>
      <c r="L22" s="18">
        <v>0.04</v>
      </c>
      <c r="M22" s="18">
        <v>0</v>
      </c>
      <c r="N22" s="19">
        <f t="shared" si="9"/>
        <v>4968808</v>
      </c>
      <c r="O22" s="20">
        <v>1</v>
      </c>
      <c r="P22" s="21">
        <v>7405</v>
      </c>
      <c r="Q22" s="21" t="s">
        <v>48</v>
      </c>
      <c r="R22" s="22"/>
      <c r="S22" s="19">
        <f t="shared" si="0"/>
        <v>1294395.3156000001</v>
      </c>
      <c r="T22" s="19">
        <f t="shared" si="1"/>
        <v>1294395.3156000001</v>
      </c>
      <c r="U22" s="19">
        <f t="shared" si="2"/>
        <v>647197.65780000004</v>
      </c>
      <c r="V22" s="19">
        <f t="shared" si="10"/>
        <v>2200472</v>
      </c>
      <c r="W22" s="19">
        <f t="shared" si="3"/>
        <v>1461414.0660000001</v>
      </c>
      <c r="X22" s="19">
        <f t="shared" si="4"/>
        <v>1461414.0660000001</v>
      </c>
      <c r="Y22" s="19">
        <f t="shared" si="5"/>
        <v>730707.03300000005</v>
      </c>
      <c r="Z22" s="19">
        <f t="shared" si="11"/>
        <v>2484404</v>
      </c>
      <c r="AA22" s="19">
        <f t="shared" si="6"/>
        <v>417546.87600000005</v>
      </c>
      <c r="AB22" s="19">
        <f t="shared" si="12"/>
        <v>283932</v>
      </c>
      <c r="AC22" s="19">
        <f t="shared" si="7"/>
        <v>0</v>
      </c>
      <c r="AD22" s="19">
        <f t="shared" si="13"/>
        <v>0</v>
      </c>
      <c r="AE22" s="23">
        <f t="shared" si="8"/>
        <v>4968808</v>
      </c>
      <c r="AF22" s="23"/>
      <c r="AG22" s="23"/>
      <c r="AH22" s="23"/>
      <c r="AI22" s="23"/>
      <c r="AJ22" s="23"/>
      <c r="AK22" s="24"/>
      <c r="AL22" s="24"/>
      <c r="AM22" s="19"/>
      <c r="AN22" s="25">
        <v>15</v>
      </c>
      <c r="AO22" s="26"/>
    </row>
    <row r="23" spans="1:41" ht="48" customHeight="1" x14ac:dyDescent="0.4">
      <c r="A23" s="9" t="s">
        <v>97</v>
      </c>
      <c r="B23" s="34" t="s">
        <v>98</v>
      </c>
      <c r="C23" s="27" t="s">
        <v>99</v>
      </c>
      <c r="D23" s="28" t="s">
        <v>45</v>
      </c>
      <c r="E23" s="32" t="s">
        <v>100</v>
      </c>
      <c r="F23" s="33" t="s">
        <v>47</v>
      </c>
      <c r="G23" s="33">
        <v>11</v>
      </c>
      <c r="H23" s="32"/>
      <c r="I23" s="15">
        <f>VLOOKUP(G23,'Basic TPP'!$A$2:$B$16,2,0)</f>
        <v>10438671.9</v>
      </c>
      <c r="J23" s="16">
        <v>0.31</v>
      </c>
      <c r="K23" s="17">
        <v>0.35</v>
      </c>
      <c r="L23" s="18">
        <v>0.04</v>
      </c>
      <c r="M23" s="18">
        <v>0</v>
      </c>
      <c r="N23" s="19">
        <f t="shared" si="9"/>
        <v>4968808</v>
      </c>
      <c r="O23" s="20">
        <v>1</v>
      </c>
      <c r="P23" s="21">
        <v>9480</v>
      </c>
      <c r="Q23" s="21" t="s">
        <v>48</v>
      </c>
      <c r="R23" s="22"/>
      <c r="S23" s="19">
        <f t="shared" si="0"/>
        <v>1294395.3156000001</v>
      </c>
      <c r="T23" s="19">
        <f t="shared" si="1"/>
        <v>1294395.3156000001</v>
      </c>
      <c r="U23" s="19">
        <f t="shared" si="2"/>
        <v>647197.65780000004</v>
      </c>
      <c r="V23" s="19">
        <f t="shared" si="10"/>
        <v>2200472</v>
      </c>
      <c r="W23" s="19">
        <f t="shared" si="3"/>
        <v>1461414.0660000001</v>
      </c>
      <c r="X23" s="19">
        <f t="shared" si="4"/>
        <v>1461414.0660000001</v>
      </c>
      <c r="Y23" s="19">
        <f t="shared" si="5"/>
        <v>730707.03300000005</v>
      </c>
      <c r="Z23" s="19">
        <f t="shared" si="11"/>
        <v>2484404</v>
      </c>
      <c r="AA23" s="19">
        <f t="shared" si="6"/>
        <v>417546.87600000005</v>
      </c>
      <c r="AB23" s="19">
        <f t="shared" si="12"/>
        <v>283932</v>
      </c>
      <c r="AC23" s="19">
        <f t="shared" si="7"/>
        <v>0</v>
      </c>
      <c r="AD23" s="19">
        <f t="shared" si="13"/>
        <v>0</v>
      </c>
      <c r="AE23" s="23">
        <f t="shared" si="8"/>
        <v>4968808</v>
      </c>
      <c r="AF23" s="23"/>
      <c r="AG23" s="23"/>
      <c r="AH23" s="23"/>
      <c r="AI23" s="23"/>
      <c r="AJ23" s="23"/>
      <c r="AK23" s="24"/>
      <c r="AL23" s="24"/>
      <c r="AM23" s="19"/>
      <c r="AN23" s="25">
        <v>16</v>
      </c>
      <c r="AO23" s="26"/>
    </row>
    <row r="24" spans="1:41" ht="48" customHeight="1" x14ac:dyDescent="0.4">
      <c r="A24" s="9" t="s">
        <v>101</v>
      </c>
      <c r="B24" s="34" t="s">
        <v>102</v>
      </c>
      <c r="C24" s="27" t="s">
        <v>103</v>
      </c>
      <c r="D24" s="28" t="s">
        <v>45</v>
      </c>
      <c r="E24" s="32" t="s">
        <v>104</v>
      </c>
      <c r="F24" s="33" t="s">
        <v>47</v>
      </c>
      <c r="G24" s="33">
        <v>11</v>
      </c>
      <c r="H24" s="32"/>
      <c r="I24" s="15">
        <f>VLOOKUP(G24,'Basic TPP'!$A$2:$B$16,2,0)</f>
        <v>10438671.9</v>
      </c>
      <c r="J24" s="16">
        <v>0.31</v>
      </c>
      <c r="K24" s="17">
        <v>0.35</v>
      </c>
      <c r="L24" s="18">
        <v>0.04</v>
      </c>
      <c r="M24" s="18">
        <v>0</v>
      </c>
      <c r="N24" s="19">
        <f t="shared" si="9"/>
        <v>4968808</v>
      </c>
      <c r="O24" s="20">
        <v>1</v>
      </c>
      <c r="P24" s="21">
        <v>8887</v>
      </c>
      <c r="Q24" s="21" t="s">
        <v>48</v>
      </c>
      <c r="R24" s="22"/>
      <c r="S24" s="19">
        <f t="shared" si="0"/>
        <v>1294395.3156000001</v>
      </c>
      <c r="T24" s="19">
        <f t="shared" si="1"/>
        <v>1294395.3156000001</v>
      </c>
      <c r="U24" s="19">
        <f t="shared" si="2"/>
        <v>647197.65780000004</v>
      </c>
      <c r="V24" s="19">
        <f t="shared" si="10"/>
        <v>2200472</v>
      </c>
      <c r="W24" s="19">
        <f t="shared" si="3"/>
        <v>1461414.0660000001</v>
      </c>
      <c r="X24" s="19">
        <f t="shared" si="4"/>
        <v>1461414.0660000001</v>
      </c>
      <c r="Y24" s="19">
        <f t="shared" si="5"/>
        <v>730707.03300000005</v>
      </c>
      <c r="Z24" s="19">
        <f t="shared" si="11"/>
        <v>2484404</v>
      </c>
      <c r="AA24" s="19">
        <f t="shared" si="6"/>
        <v>417546.87600000005</v>
      </c>
      <c r="AB24" s="19">
        <f t="shared" si="12"/>
        <v>283932</v>
      </c>
      <c r="AC24" s="19">
        <f t="shared" si="7"/>
        <v>0</v>
      </c>
      <c r="AD24" s="19">
        <f t="shared" si="13"/>
        <v>0</v>
      </c>
      <c r="AE24" s="23">
        <f t="shared" si="8"/>
        <v>4968808</v>
      </c>
      <c r="AF24" s="23"/>
      <c r="AG24" s="23"/>
      <c r="AH24" s="23"/>
      <c r="AI24" s="23"/>
      <c r="AJ24" s="23"/>
      <c r="AK24" s="24"/>
      <c r="AL24" s="24"/>
      <c r="AM24" s="19"/>
      <c r="AN24" s="25">
        <v>17</v>
      </c>
      <c r="AO24" s="35"/>
    </row>
    <row r="25" spans="1:41" ht="48" customHeight="1" x14ac:dyDescent="0.4">
      <c r="A25" s="9" t="s">
        <v>105</v>
      </c>
      <c r="B25" s="34" t="s">
        <v>106</v>
      </c>
      <c r="C25" s="27" t="s">
        <v>107</v>
      </c>
      <c r="D25" s="28" t="s">
        <v>108</v>
      </c>
      <c r="E25" s="32" t="s">
        <v>109</v>
      </c>
      <c r="F25" s="33" t="s">
        <v>47</v>
      </c>
      <c r="G25" s="33">
        <v>11</v>
      </c>
      <c r="H25" s="32"/>
      <c r="I25" s="15">
        <f>VLOOKUP(G25,'Basic TPP'!$A$2:$B$16,2,0)</f>
        <v>10438671.9</v>
      </c>
      <c r="J25" s="16">
        <v>0.31</v>
      </c>
      <c r="K25" s="17">
        <v>0.35</v>
      </c>
      <c r="L25" s="18">
        <v>0.04</v>
      </c>
      <c r="M25" s="18">
        <v>0</v>
      </c>
      <c r="N25" s="19">
        <f t="shared" si="9"/>
        <v>4968808</v>
      </c>
      <c r="O25" s="20">
        <v>1</v>
      </c>
      <c r="P25" s="21">
        <v>9290</v>
      </c>
      <c r="Q25" s="21" t="s">
        <v>48</v>
      </c>
      <c r="R25" s="22"/>
      <c r="S25" s="19">
        <f t="shared" si="0"/>
        <v>1294395.3156000001</v>
      </c>
      <c r="T25" s="19">
        <f t="shared" si="1"/>
        <v>1294395.3156000001</v>
      </c>
      <c r="U25" s="19">
        <f t="shared" si="2"/>
        <v>647197.65780000004</v>
      </c>
      <c r="V25" s="19">
        <f t="shared" si="10"/>
        <v>2200472</v>
      </c>
      <c r="W25" s="19">
        <f t="shared" si="3"/>
        <v>1461414.0660000001</v>
      </c>
      <c r="X25" s="19">
        <f t="shared" si="4"/>
        <v>1461414.0660000001</v>
      </c>
      <c r="Y25" s="19">
        <f t="shared" si="5"/>
        <v>730707.03300000005</v>
      </c>
      <c r="Z25" s="19">
        <f t="shared" si="11"/>
        <v>2484404</v>
      </c>
      <c r="AA25" s="19">
        <f t="shared" si="6"/>
        <v>417546.87600000005</v>
      </c>
      <c r="AB25" s="19">
        <f t="shared" si="12"/>
        <v>283932</v>
      </c>
      <c r="AC25" s="19">
        <f t="shared" si="7"/>
        <v>0</v>
      </c>
      <c r="AD25" s="19">
        <f t="shared" si="13"/>
        <v>0</v>
      </c>
      <c r="AE25" s="23">
        <f t="shared" si="8"/>
        <v>4968808</v>
      </c>
      <c r="AF25" s="23"/>
      <c r="AG25" s="23"/>
      <c r="AH25" s="23"/>
      <c r="AI25" s="23"/>
      <c r="AJ25" s="23"/>
      <c r="AK25" s="24"/>
      <c r="AL25" s="24"/>
      <c r="AM25" s="19"/>
      <c r="AN25" s="25">
        <v>18</v>
      </c>
      <c r="AO25" s="26"/>
    </row>
    <row r="26" spans="1:41" ht="48" customHeight="1" x14ac:dyDescent="0.4">
      <c r="A26" s="9" t="s">
        <v>110</v>
      </c>
      <c r="B26" s="34" t="s">
        <v>111</v>
      </c>
      <c r="C26" s="27" t="s">
        <v>112</v>
      </c>
      <c r="D26" s="28" t="s">
        <v>45</v>
      </c>
      <c r="E26" s="32" t="s">
        <v>113</v>
      </c>
      <c r="F26" s="33" t="s">
        <v>54</v>
      </c>
      <c r="G26" s="33">
        <v>11</v>
      </c>
      <c r="H26" s="32"/>
      <c r="I26" s="15">
        <f>VLOOKUP(G26,'Basic TPP'!$A$2:$B$16,2,0)</f>
        <v>10438671.9</v>
      </c>
      <c r="J26" s="16">
        <v>0</v>
      </c>
      <c r="K26" s="17">
        <v>0.35</v>
      </c>
      <c r="L26" s="18">
        <v>0.4</v>
      </c>
      <c r="M26" s="18">
        <v>0</v>
      </c>
      <c r="N26" s="19">
        <f t="shared" si="9"/>
        <v>5323723</v>
      </c>
      <c r="O26" s="20">
        <v>0.96950000000000003</v>
      </c>
      <c r="P26" s="21">
        <v>8130</v>
      </c>
      <c r="Q26" s="21" t="s">
        <v>48</v>
      </c>
      <c r="R26" s="22"/>
      <c r="S26" s="19">
        <f t="shared" si="0"/>
        <v>0</v>
      </c>
      <c r="T26" s="19">
        <f t="shared" si="1"/>
        <v>0</v>
      </c>
      <c r="U26" s="19">
        <f t="shared" si="2"/>
        <v>0</v>
      </c>
      <c r="V26" s="19">
        <f t="shared" si="10"/>
        <v>0</v>
      </c>
      <c r="W26" s="19">
        <f t="shared" si="3"/>
        <v>1416840.9369870001</v>
      </c>
      <c r="X26" s="19">
        <f t="shared" si="4"/>
        <v>1461414.0660000001</v>
      </c>
      <c r="Y26" s="19">
        <f t="shared" si="5"/>
        <v>730707.03300000005</v>
      </c>
      <c r="Z26" s="19">
        <f t="shared" si="11"/>
        <v>2454094</v>
      </c>
      <c r="AA26" s="19">
        <f t="shared" si="6"/>
        <v>4175468.7600000002</v>
      </c>
      <c r="AB26" s="19">
        <f t="shared" si="12"/>
        <v>2839319</v>
      </c>
      <c r="AC26" s="19">
        <f t="shared" si="7"/>
        <v>0</v>
      </c>
      <c r="AD26" s="19">
        <f t="shared" si="13"/>
        <v>0</v>
      </c>
      <c r="AE26" s="23">
        <f t="shared" si="8"/>
        <v>5293413</v>
      </c>
      <c r="AF26" s="23"/>
      <c r="AG26" s="23"/>
      <c r="AH26" s="23"/>
      <c r="AI26" s="23"/>
      <c r="AJ26" s="23"/>
      <c r="AK26" s="24"/>
      <c r="AL26" s="24"/>
      <c r="AM26" s="19"/>
      <c r="AN26" s="25">
        <v>19</v>
      </c>
      <c r="AO26" s="35"/>
    </row>
    <row r="27" spans="1:41" ht="48" customHeight="1" x14ac:dyDescent="0.4">
      <c r="A27" s="9" t="s">
        <v>114</v>
      </c>
      <c r="B27" s="34" t="s">
        <v>115</v>
      </c>
      <c r="C27" s="27" t="s">
        <v>116</v>
      </c>
      <c r="D27" s="28" t="s">
        <v>45</v>
      </c>
      <c r="E27" s="32" t="s">
        <v>117</v>
      </c>
      <c r="F27" s="33" t="s">
        <v>54</v>
      </c>
      <c r="G27" s="33">
        <v>11</v>
      </c>
      <c r="H27" s="32"/>
      <c r="I27" s="15">
        <f>VLOOKUP(G27,'Basic TPP'!$A$2:$B$16,2,0)</f>
        <v>10438671.9</v>
      </c>
      <c r="J27" s="16">
        <v>0</v>
      </c>
      <c r="K27" s="17">
        <v>0.35</v>
      </c>
      <c r="L27" s="18">
        <v>0.4</v>
      </c>
      <c r="M27" s="18">
        <v>0</v>
      </c>
      <c r="N27" s="19">
        <f t="shared" si="9"/>
        <v>5323723</v>
      </c>
      <c r="O27" s="20">
        <v>1</v>
      </c>
      <c r="P27" s="21">
        <v>9597</v>
      </c>
      <c r="Q27" s="21" t="s">
        <v>48</v>
      </c>
      <c r="R27" s="22"/>
      <c r="S27" s="19">
        <f t="shared" si="0"/>
        <v>0</v>
      </c>
      <c r="T27" s="19">
        <f t="shared" si="1"/>
        <v>0</v>
      </c>
      <c r="U27" s="19">
        <f t="shared" si="2"/>
        <v>0</v>
      </c>
      <c r="V27" s="19">
        <f t="shared" si="10"/>
        <v>0</v>
      </c>
      <c r="W27" s="19">
        <f t="shared" si="3"/>
        <v>1461414.0660000001</v>
      </c>
      <c r="X27" s="19">
        <f t="shared" si="4"/>
        <v>1461414.0660000001</v>
      </c>
      <c r="Y27" s="19">
        <f t="shared" si="5"/>
        <v>730707.03300000005</v>
      </c>
      <c r="Z27" s="19">
        <f t="shared" si="11"/>
        <v>2484404</v>
      </c>
      <c r="AA27" s="19">
        <f t="shared" si="6"/>
        <v>4175468.7600000002</v>
      </c>
      <c r="AB27" s="19">
        <f t="shared" si="12"/>
        <v>2839319</v>
      </c>
      <c r="AC27" s="19">
        <f t="shared" si="7"/>
        <v>0</v>
      </c>
      <c r="AD27" s="19">
        <f t="shared" si="13"/>
        <v>0</v>
      </c>
      <c r="AE27" s="23">
        <f t="shared" si="8"/>
        <v>5323723</v>
      </c>
      <c r="AF27" s="23"/>
      <c r="AG27" s="23"/>
      <c r="AH27" s="23"/>
      <c r="AI27" s="23"/>
      <c r="AJ27" s="23"/>
      <c r="AK27" s="24"/>
      <c r="AL27" s="24"/>
      <c r="AM27" s="19"/>
      <c r="AN27" s="25">
        <v>20</v>
      </c>
      <c r="AO27" s="26"/>
    </row>
    <row r="28" spans="1:41" ht="48" customHeight="1" x14ac:dyDescent="0.4">
      <c r="A28" s="9" t="s">
        <v>118</v>
      </c>
      <c r="B28" s="34" t="s">
        <v>119</v>
      </c>
      <c r="C28" s="27" t="s">
        <v>120</v>
      </c>
      <c r="D28" s="28" t="s">
        <v>45</v>
      </c>
      <c r="E28" s="32" t="s">
        <v>121</v>
      </c>
      <c r="F28" s="33" t="s">
        <v>54</v>
      </c>
      <c r="G28" s="33">
        <v>10</v>
      </c>
      <c r="H28" s="32"/>
      <c r="I28" s="15">
        <f>VLOOKUP(G28,'Basic TPP'!$A$2:$B$16,2,0)</f>
        <v>9080041.1999999993</v>
      </c>
      <c r="J28" s="16">
        <v>0</v>
      </c>
      <c r="K28" s="17">
        <v>0.35</v>
      </c>
      <c r="L28" s="18">
        <v>0.4</v>
      </c>
      <c r="M28" s="18">
        <v>0.5</v>
      </c>
      <c r="N28" s="19">
        <f t="shared" si="9"/>
        <v>7718035</v>
      </c>
      <c r="O28" s="20">
        <v>0.92779999999999996</v>
      </c>
      <c r="P28" s="21">
        <v>7980</v>
      </c>
      <c r="Q28" s="21" t="s">
        <v>48</v>
      </c>
      <c r="R28" s="22"/>
      <c r="S28" s="19">
        <f t="shared" si="0"/>
        <v>0</v>
      </c>
      <c r="T28" s="19">
        <f t="shared" si="1"/>
        <v>0</v>
      </c>
      <c r="U28" s="19">
        <f t="shared" si="2"/>
        <v>0</v>
      </c>
      <c r="V28" s="19">
        <f t="shared" si="10"/>
        <v>0</v>
      </c>
      <c r="W28" s="19">
        <f t="shared" si="3"/>
        <v>1179424.7115503999</v>
      </c>
      <c r="X28" s="19">
        <f t="shared" si="4"/>
        <v>1271205.7679999999</v>
      </c>
      <c r="Y28" s="19">
        <f t="shared" si="5"/>
        <v>635602.88399999996</v>
      </c>
      <c r="Z28" s="19">
        <f t="shared" si="11"/>
        <v>2098639</v>
      </c>
      <c r="AA28" s="19">
        <f t="shared" si="6"/>
        <v>3632016.48</v>
      </c>
      <c r="AB28" s="19">
        <f t="shared" si="12"/>
        <v>2469771</v>
      </c>
      <c r="AC28" s="19">
        <f t="shared" si="7"/>
        <v>4540020.5999999996</v>
      </c>
      <c r="AD28" s="19">
        <f t="shared" si="13"/>
        <v>3087214</v>
      </c>
      <c r="AE28" s="23">
        <f t="shared" si="8"/>
        <v>7655624</v>
      </c>
      <c r="AF28" s="23"/>
      <c r="AG28" s="23"/>
      <c r="AH28" s="23"/>
      <c r="AI28" s="23"/>
      <c r="AJ28" s="23"/>
      <c r="AK28" s="24"/>
      <c r="AL28" s="24"/>
      <c r="AM28" s="19"/>
      <c r="AN28" s="25">
        <v>21</v>
      </c>
      <c r="AO28" s="26"/>
    </row>
    <row r="29" spans="1:41" ht="48" customHeight="1" x14ac:dyDescent="0.4">
      <c r="A29" s="9" t="s">
        <v>122</v>
      </c>
      <c r="B29" s="34" t="s">
        <v>123</v>
      </c>
      <c r="C29" s="27" t="s">
        <v>124</v>
      </c>
      <c r="D29" s="28" t="s">
        <v>95</v>
      </c>
      <c r="E29" s="32" t="s">
        <v>125</v>
      </c>
      <c r="F29" s="33" t="s">
        <v>54</v>
      </c>
      <c r="G29" s="33">
        <v>10</v>
      </c>
      <c r="H29" s="32"/>
      <c r="I29" s="15">
        <f>VLOOKUP(G29,'Basic TPP'!$A$2:$B$16,2,0)</f>
        <v>9080041.1999999993</v>
      </c>
      <c r="J29" s="16">
        <v>0</v>
      </c>
      <c r="K29" s="17">
        <v>0.35</v>
      </c>
      <c r="L29" s="18">
        <v>0.4</v>
      </c>
      <c r="M29" s="18">
        <v>0.5</v>
      </c>
      <c r="N29" s="19">
        <f t="shared" si="9"/>
        <v>7718035</v>
      </c>
      <c r="O29" s="20">
        <v>0.96950000000000003</v>
      </c>
      <c r="P29" s="21">
        <v>10483</v>
      </c>
      <c r="Q29" s="21" t="s">
        <v>48</v>
      </c>
      <c r="R29" s="22"/>
      <c r="S29" s="19">
        <f t="shared" si="0"/>
        <v>0</v>
      </c>
      <c r="T29" s="19">
        <f t="shared" si="1"/>
        <v>0</v>
      </c>
      <c r="U29" s="19">
        <f t="shared" si="2"/>
        <v>0</v>
      </c>
      <c r="V29" s="19">
        <f t="shared" si="10"/>
        <v>0</v>
      </c>
      <c r="W29" s="19">
        <f t="shared" si="3"/>
        <v>1232433.992076</v>
      </c>
      <c r="X29" s="19">
        <f t="shared" si="4"/>
        <v>1271205.7679999999</v>
      </c>
      <c r="Y29" s="19">
        <f t="shared" si="5"/>
        <v>635602.88399999996</v>
      </c>
      <c r="Z29" s="19">
        <f t="shared" si="11"/>
        <v>2134685</v>
      </c>
      <c r="AA29" s="19">
        <f t="shared" si="6"/>
        <v>3632016.48</v>
      </c>
      <c r="AB29" s="19">
        <f t="shared" si="12"/>
        <v>2469771</v>
      </c>
      <c r="AC29" s="19">
        <f t="shared" si="7"/>
        <v>4540020.5999999996</v>
      </c>
      <c r="AD29" s="19">
        <f t="shared" si="13"/>
        <v>3087214</v>
      </c>
      <c r="AE29" s="23">
        <f t="shared" si="8"/>
        <v>7691670</v>
      </c>
      <c r="AF29" s="23"/>
      <c r="AG29" s="23"/>
      <c r="AH29" s="23"/>
      <c r="AI29" s="23"/>
      <c r="AJ29" s="23"/>
      <c r="AK29" s="24"/>
      <c r="AL29" s="24"/>
      <c r="AM29" s="19"/>
      <c r="AN29" s="25">
        <v>22</v>
      </c>
      <c r="AO29" s="26"/>
    </row>
    <row r="30" spans="1:41" ht="48" customHeight="1" x14ac:dyDescent="0.4">
      <c r="A30" s="9" t="s">
        <v>126</v>
      </c>
      <c r="B30" s="34" t="s">
        <v>127</v>
      </c>
      <c r="C30" s="27" t="s">
        <v>128</v>
      </c>
      <c r="D30" s="28" t="s">
        <v>95</v>
      </c>
      <c r="E30" s="32" t="s">
        <v>125</v>
      </c>
      <c r="F30" s="33" t="s">
        <v>54</v>
      </c>
      <c r="G30" s="33">
        <v>10</v>
      </c>
      <c r="H30" s="32"/>
      <c r="I30" s="15">
        <f>VLOOKUP(G30,'Basic TPP'!$A$2:$B$16,2,0)</f>
        <v>9080041.1999999993</v>
      </c>
      <c r="J30" s="16">
        <v>0</v>
      </c>
      <c r="K30" s="17">
        <v>0.35</v>
      </c>
      <c r="L30" s="18">
        <v>0.4</v>
      </c>
      <c r="M30" s="18">
        <v>0.5</v>
      </c>
      <c r="N30" s="19">
        <f t="shared" si="9"/>
        <v>7718035</v>
      </c>
      <c r="O30" s="20">
        <v>0.98499999999999999</v>
      </c>
      <c r="P30" s="21">
        <v>7510</v>
      </c>
      <c r="Q30" s="21" t="s">
        <v>48</v>
      </c>
      <c r="R30" s="22"/>
      <c r="S30" s="19">
        <f t="shared" si="0"/>
        <v>0</v>
      </c>
      <c r="T30" s="19">
        <f t="shared" si="1"/>
        <v>0</v>
      </c>
      <c r="U30" s="19">
        <f t="shared" si="2"/>
        <v>0</v>
      </c>
      <c r="V30" s="19">
        <f t="shared" si="10"/>
        <v>0</v>
      </c>
      <c r="W30" s="19">
        <f t="shared" si="3"/>
        <v>1252137.6814799998</v>
      </c>
      <c r="X30" s="19">
        <f t="shared" si="4"/>
        <v>1271205.7679999999</v>
      </c>
      <c r="Y30" s="19">
        <f t="shared" si="5"/>
        <v>635602.88399999996</v>
      </c>
      <c r="Z30" s="19">
        <f t="shared" si="11"/>
        <v>2148084</v>
      </c>
      <c r="AA30" s="19">
        <f t="shared" si="6"/>
        <v>3632016.48</v>
      </c>
      <c r="AB30" s="19">
        <f t="shared" si="12"/>
        <v>2469771</v>
      </c>
      <c r="AC30" s="19">
        <f t="shared" si="7"/>
        <v>4540020.5999999996</v>
      </c>
      <c r="AD30" s="19">
        <f t="shared" si="13"/>
        <v>3087214</v>
      </c>
      <c r="AE30" s="23">
        <f t="shared" si="8"/>
        <v>7705069</v>
      </c>
      <c r="AF30" s="23"/>
      <c r="AG30" s="23"/>
      <c r="AH30" s="23"/>
      <c r="AI30" s="23"/>
      <c r="AJ30" s="23"/>
      <c r="AK30" s="24"/>
      <c r="AL30" s="24"/>
      <c r="AM30" s="19"/>
      <c r="AN30" s="25">
        <v>23</v>
      </c>
      <c r="AO30" s="26"/>
    </row>
    <row r="31" spans="1:41" ht="48" customHeight="1" x14ac:dyDescent="0.4">
      <c r="A31" s="9" t="s">
        <v>129</v>
      </c>
      <c r="B31" s="34" t="s">
        <v>130</v>
      </c>
      <c r="C31" s="27" t="s">
        <v>131</v>
      </c>
      <c r="D31" s="28" t="s">
        <v>95</v>
      </c>
      <c r="E31" s="32" t="s">
        <v>125</v>
      </c>
      <c r="F31" s="33" t="s">
        <v>54</v>
      </c>
      <c r="G31" s="33">
        <v>10</v>
      </c>
      <c r="H31" s="32"/>
      <c r="I31" s="15">
        <f>VLOOKUP(G31,'Basic TPP'!$A$2:$B$16,2,0)</f>
        <v>9080041.1999999993</v>
      </c>
      <c r="J31" s="16">
        <v>0</v>
      </c>
      <c r="K31" s="17">
        <v>0.35</v>
      </c>
      <c r="L31" s="18">
        <v>0.4</v>
      </c>
      <c r="M31" s="18">
        <v>0.5</v>
      </c>
      <c r="N31" s="19">
        <f t="shared" si="9"/>
        <v>7718035</v>
      </c>
      <c r="O31" s="20">
        <v>0.97199999999999998</v>
      </c>
      <c r="P31" s="21">
        <v>13469</v>
      </c>
      <c r="Q31" s="21" t="s">
        <v>48</v>
      </c>
      <c r="R31" s="22"/>
      <c r="S31" s="19">
        <f t="shared" si="0"/>
        <v>0</v>
      </c>
      <c r="T31" s="19">
        <f t="shared" si="1"/>
        <v>0</v>
      </c>
      <c r="U31" s="19">
        <f t="shared" si="2"/>
        <v>0</v>
      </c>
      <c r="V31" s="19">
        <f t="shared" si="10"/>
        <v>0</v>
      </c>
      <c r="W31" s="19">
        <f t="shared" si="3"/>
        <v>1235612.0064959999</v>
      </c>
      <c r="X31" s="19">
        <f t="shared" si="4"/>
        <v>1271205.7679999999</v>
      </c>
      <c r="Y31" s="19">
        <f t="shared" si="5"/>
        <v>635602.88399999996</v>
      </c>
      <c r="Z31" s="19">
        <f t="shared" si="11"/>
        <v>2136846</v>
      </c>
      <c r="AA31" s="19">
        <f t="shared" si="6"/>
        <v>3632016.48</v>
      </c>
      <c r="AB31" s="19">
        <f t="shared" si="12"/>
        <v>2469771</v>
      </c>
      <c r="AC31" s="19">
        <f t="shared" si="7"/>
        <v>4540020.5999999996</v>
      </c>
      <c r="AD31" s="19">
        <f t="shared" si="13"/>
        <v>3087214</v>
      </c>
      <c r="AE31" s="23">
        <f t="shared" si="8"/>
        <v>7693831</v>
      </c>
      <c r="AF31" s="23"/>
      <c r="AG31" s="23"/>
      <c r="AH31" s="23"/>
      <c r="AI31" s="23"/>
      <c r="AJ31" s="23"/>
      <c r="AK31" s="24"/>
      <c r="AL31" s="24"/>
      <c r="AM31" s="19"/>
      <c r="AN31" s="25">
        <v>24</v>
      </c>
      <c r="AO31" s="35"/>
    </row>
    <row r="32" spans="1:41" ht="48" customHeight="1" x14ac:dyDescent="0.4">
      <c r="A32" s="9" t="s">
        <v>132</v>
      </c>
      <c r="B32" s="34" t="s">
        <v>133</v>
      </c>
      <c r="C32" s="27" t="s">
        <v>134</v>
      </c>
      <c r="D32" s="28" t="s">
        <v>95</v>
      </c>
      <c r="E32" s="32" t="s">
        <v>125</v>
      </c>
      <c r="F32" s="33" t="s">
        <v>54</v>
      </c>
      <c r="G32" s="33">
        <v>10</v>
      </c>
      <c r="H32" s="32"/>
      <c r="I32" s="15">
        <f>VLOOKUP(G32,'Basic TPP'!$A$2:$B$16,2,0)</f>
        <v>9080041.1999999993</v>
      </c>
      <c r="J32" s="16">
        <v>0</v>
      </c>
      <c r="K32" s="17">
        <v>0.35</v>
      </c>
      <c r="L32" s="18">
        <v>0.4</v>
      </c>
      <c r="M32" s="18">
        <v>0.5</v>
      </c>
      <c r="N32" s="19">
        <f t="shared" si="9"/>
        <v>7718035</v>
      </c>
      <c r="O32" s="20">
        <v>1</v>
      </c>
      <c r="P32" s="21">
        <v>11454</v>
      </c>
      <c r="Q32" s="21" t="s">
        <v>48</v>
      </c>
      <c r="R32" s="22"/>
      <c r="S32" s="19">
        <f t="shared" si="0"/>
        <v>0</v>
      </c>
      <c r="T32" s="19">
        <f t="shared" si="1"/>
        <v>0</v>
      </c>
      <c r="U32" s="19">
        <f t="shared" si="2"/>
        <v>0</v>
      </c>
      <c r="V32" s="19">
        <f t="shared" si="10"/>
        <v>0</v>
      </c>
      <c r="W32" s="19">
        <f t="shared" si="3"/>
        <v>1271205.7679999999</v>
      </c>
      <c r="X32" s="19">
        <f t="shared" si="4"/>
        <v>1271205.7679999999</v>
      </c>
      <c r="Y32" s="19">
        <f t="shared" si="5"/>
        <v>635602.88399999996</v>
      </c>
      <c r="Z32" s="19">
        <f t="shared" si="11"/>
        <v>2161050</v>
      </c>
      <c r="AA32" s="19">
        <f t="shared" si="6"/>
        <v>3632016.48</v>
      </c>
      <c r="AB32" s="19">
        <f t="shared" si="12"/>
        <v>2469771</v>
      </c>
      <c r="AC32" s="19">
        <f t="shared" si="7"/>
        <v>4540020.5999999996</v>
      </c>
      <c r="AD32" s="19">
        <f t="shared" si="13"/>
        <v>3087214</v>
      </c>
      <c r="AE32" s="23">
        <f t="shared" si="8"/>
        <v>7718035</v>
      </c>
      <c r="AF32" s="23"/>
      <c r="AG32" s="23"/>
      <c r="AH32" s="23"/>
      <c r="AI32" s="23"/>
      <c r="AJ32" s="23"/>
      <c r="AK32" s="24"/>
      <c r="AL32" s="24"/>
      <c r="AM32" s="19"/>
      <c r="AN32" s="25">
        <v>25</v>
      </c>
      <c r="AO32" s="26"/>
    </row>
    <row r="33" spans="1:41" ht="48" customHeight="1" x14ac:dyDescent="0.4">
      <c r="A33" s="9" t="s">
        <v>135</v>
      </c>
      <c r="B33" s="34" t="s">
        <v>136</v>
      </c>
      <c r="C33" s="27" t="s">
        <v>137</v>
      </c>
      <c r="D33" s="28" t="s">
        <v>138</v>
      </c>
      <c r="E33" s="32" t="s">
        <v>125</v>
      </c>
      <c r="F33" s="33" t="s">
        <v>54</v>
      </c>
      <c r="G33" s="33">
        <v>10</v>
      </c>
      <c r="H33" s="32"/>
      <c r="I33" s="15">
        <f>VLOOKUP(G33,'Basic TPP'!$A$2:$B$16,2,0)</f>
        <v>9080041.1999999993</v>
      </c>
      <c r="J33" s="16">
        <v>0</v>
      </c>
      <c r="K33" s="17">
        <v>0.35</v>
      </c>
      <c r="L33" s="18">
        <v>0.4</v>
      </c>
      <c r="M33" s="18">
        <v>0.5</v>
      </c>
      <c r="N33" s="19">
        <f t="shared" si="9"/>
        <v>7718035</v>
      </c>
      <c r="O33" s="20">
        <v>1</v>
      </c>
      <c r="P33" s="21">
        <v>7016</v>
      </c>
      <c r="Q33" s="21" t="s">
        <v>48</v>
      </c>
      <c r="R33" s="22"/>
      <c r="S33" s="19">
        <f t="shared" si="0"/>
        <v>0</v>
      </c>
      <c r="T33" s="19">
        <f t="shared" si="1"/>
        <v>0</v>
      </c>
      <c r="U33" s="19">
        <f t="shared" si="2"/>
        <v>0</v>
      </c>
      <c r="V33" s="19">
        <f t="shared" si="10"/>
        <v>0</v>
      </c>
      <c r="W33" s="19">
        <f t="shared" si="3"/>
        <v>1271205.7679999999</v>
      </c>
      <c r="X33" s="19">
        <f t="shared" si="4"/>
        <v>1271205.7679999999</v>
      </c>
      <c r="Y33" s="19">
        <f t="shared" si="5"/>
        <v>635602.88399999996</v>
      </c>
      <c r="Z33" s="19">
        <f t="shared" si="11"/>
        <v>2161050</v>
      </c>
      <c r="AA33" s="19">
        <f t="shared" si="6"/>
        <v>3632016.48</v>
      </c>
      <c r="AB33" s="19">
        <f t="shared" si="12"/>
        <v>2469771</v>
      </c>
      <c r="AC33" s="19">
        <f t="shared" si="7"/>
        <v>4540020.5999999996</v>
      </c>
      <c r="AD33" s="19">
        <f t="shared" si="13"/>
        <v>3087214</v>
      </c>
      <c r="AE33" s="23">
        <f t="shared" si="8"/>
        <v>7718035</v>
      </c>
      <c r="AF33" s="23"/>
      <c r="AG33" s="23"/>
      <c r="AH33" s="23"/>
      <c r="AI33" s="23"/>
      <c r="AJ33" s="23"/>
      <c r="AK33" s="24"/>
      <c r="AL33" s="24"/>
      <c r="AM33" s="19"/>
      <c r="AN33" s="25">
        <v>26</v>
      </c>
      <c r="AO33" s="35"/>
    </row>
    <row r="34" spans="1:41" ht="48" customHeight="1" x14ac:dyDescent="0.4">
      <c r="A34" s="9" t="s">
        <v>139</v>
      </c>
      <c r="B34" s="34" t="s">
        <v>140</v>
      </c>
      <c r="C34" s="27" t="s">
        <v>141</v>
      </c>
      <c r="D34" s="28" t="s">
        <v>95</v>
      </c>
      <c r="E34" s="32" t="s">
        <v>125</v>
      </c>
      <c r="F34" s="33" t="s">
        <v>54</v>
      </c>
      <c r="G34" s="33">
        <v>10</v>
      </c>
      <c r="H34" s="32"/>
      <c r="I34" s="15">
        <f>VLOOKUP(G34,'Basic TPP'!$A$2:$B$16,2,0)</f>
        <v>9080041.1999999993</v>
      </c>
      <c r="J34" s="16">
        <v>0</v>
      </c>
      <c r="K34" s="17">
        <v>0.35</v>
      </c>
      <c r="L34" s="18">
        <v>0.4</v>
      </c>
      <c r="M34" s="18">
        <v>0.5</v>
      </c>
      <c r="N34" s="19">
        <f t="shared" si="9"/>
        <v>7718035</v>
      </c>
      <c r="O34" s="20">
        <v>1</v>
      </c>
      <c r="P34" s="21">
        <v>10126</v>
      </c>
      <c r="Q34" s="21" t="s">
        <v>48</v>
      </c>
      <c r="R34" s="22"/>
      <c r="S34" s="19">
        <f t="shared" si="0"/>
        <v>0</v>
      </c>
      <c r="T34" s="19">
        <f t="shared" si="1"/>
        <v>0</v>
      </c>
      <c r="U34" s="19">
        <f t="shared" si="2"/>
        <v>0</v>
      </c>
      <c r="V34" s="19">
        <f t="shared" si="10"/>
        <v>0</v>
      </c>
      <c r="W34" s="19">
        <f t="shared" si="3"/>
        <v>1271205.7679999999</v>
      </c>
      <c r="X34" s="19">
        <f t="shared" si="4"/>
        <v>1271205.7679999999</v>
      </c>
      <c r="Y34" s="19">
        <f t="shared" si="5"/>
        <v>635602.88399999996</v>
      </c>
      <c r="Z34" s="19">
        <f t="shared" si="11"/>
        <v>2161050</v>
      </c>
      <c r="AA34" s="19">
        <f t="shared" si="6"/>
        <v>3632016.48</v>
      </c>
      <c r="AB34" s="19">
        <f t="shared" si="12"/>
        <v>2469771</v>
      </c>
      <c r="AC34" s="19">
        <f t="shared" si="7"/>
        <v>4540020.5999999996</v>
      </c>
      <c r="AD34" s="19">
        <f t="shared" si="13"/>
        <v>3087214</v>
      </c>
      <c r="AE34" s="23">
        <f t="shared" si="8"/>
        <v>7718035</v>
      </c>
      <c r="AF34" s="23"/>
      <c r="AG34" s="23"/>
      <c r="AH34" s="23"/>
      <c r="AI34" s="23"/>
      <c r="AJ34" s="23"/>
      <c r="AK34" s="24"/>
      <c r="AL34" s="24"/>
      <c r="AM34" s="19"/>
      <c r="AN34" s="25">
        <v>27</v>
      </c>
      <c r="AO34" s="26"/>
    </row>
    <row r="35" spans="1:41" ht="48" customHeight="1" x14ac:dyDescent="0.4">
      <c r="A35" s="9" t="s">
        <v>142</v>
      </c>
      <c r="B35" s="34" t="s">
        <v>143</v>
      </c>
      <c r="C35" s="27" t="s">
        <v>144</v>
      </c>
      <c r="D35" s="28" t="s">
        <v>108</v>
      </c>
      <c r="E35" s="32" t="s">
        <v>125</v>
      </c>
      <c r="F35" s="33" t="s">
        <v>54</v>
      </c>
      <c r="G35" s="33">
        <v>10</v>
      </c>
      <c r="H35" s="32"/>
      <c r="I35" s="15">
        <f>VLOOKUP(G35,'Basic TPP'!$A$2:$B$16,2,0)</f>
        <v>9080041.1999999993</v>
      </c>
      <c r="J35" s="16">
        <v>0</v>
      </c>
      <c r="K35" s="17">
        <v>0.35</v>
      </c>
      <c r="L35" s="18">
        <v>0.4</v>
      </c>
      <c r="M35" s="18">
        <v>0.5</v>
      </c>
      <c r="N35" s="19">
        <f t="shared" si="9"/>
        <v>7718035</v>
      </c>
      <c r="O35" s="20">
        <v>0.96950000000000003</v>
      </c>
      <c r="P35" s="21">
        <v>8120</v>
      </c>
      <c r="Q35" s="21" t="s">
        <v>48</v>
      </c>
      <c r="R35" s="22"/>
      <c r="S35" s="19">
        <f t="shared" si="0"/>
        <v>0</v>
      </c>
      <c r="T35" s="19">
        <f t="shared" si="1"/>
        <v>0</v>
      </c>
      <c r="U35" s="19">
        <f t="shared" si="2"/>
        <v>0</v>
      </c>
      <c r="V35" s="19">
        <f t="shared" si="10"/>
        <v>0</v>
      </c>
      <c r="W35" s="19">
        <f t="shared" si="3"/>
        <v>1232433.992076</v>
      </c>
      <c r="X35" s="19">
        <f t="shared" si="4"/>
        <v>1271205.7679999999</v>
      </c>
      <c r="Y35" s="19">
        <f t="shared" si="5"/>
        <v>635602.88399999996</v>
      </c>
      <c r="Z35" s="19">
        <f t="shared" si="11"/>
        <v>2134685</v>
      </c>
      <c r="AA35" s="19">
        <f t="shared" si="6"/>
        <v>3632016.48</v>
      </c>
      <c r="AB35" s="19">
        <f t="shared" si="12"/>
        <v>2469771</v>
      </c>
      <c r="AC35" s="19">
        <f t="shared" si="7"/>
        <v>4540020.5999999996</v>
      </c>
      <c r="AD35" s="19">
        <f t="shared" si="13"/>
        <v>3087214</v>
      </c>
      <c r="AE35" s="23">
        <f t="shared" si="8"/>
        <v>7691670</v>
      </c>
      <c r="AF35" s="23"/>
      <c r="AG35" s="23"/>
      <c r="AH35" s="23"/>
      <c r="AI35" s="23"/>
      <c r="AJ35" s="23"/>
      <c r="AK35" s="24"/>
      <c r="AL35" s="24"/>
      <c r="AM35" s="19"/>
      <c r="AN35" s="25">
        <v>28</v>
      </c>
      <c r="AO35" s="26"/>
    </row>
    <row r="36" spans="1:41" ht="48" customHeight="1" x14ac:dyDescent="0.4">
      <c r="A36" s="9" t="s">
        <v>145</v>
      </c>
      <c r="B36" s="34" t="s">
        <v>146</v>
      </c>
      <c r="C36" s="27" t="s">
        <v>147</v>
      </c>
      <c r="D36" s="28" t="s">
        <v>108</v>
      </c>
      <c r="E36" s="32" t="s">
        <v>125</v>
      </c>
      <c r="F36" s="33" t="s">
        <v>54</v>
      </c>
      <c r="G36" s="33">
        <v>10</v>
      </c>
      <c r="H36" s="32"/>
      <c r="I36" s="15">
        <f>VLOOKUP(G36,'Basic TPP'!$A$2:$B$16,2,0)</f>
        <v>9080041.1999999993</v>
      </c>
      <c r="J36" s="16">
        <v>0</v>
      </c>
      <c r="K36" s="17">
        <v>0.35</v>
      </c>
      <c r="L36" s="18">
        <v>0.4</v>
      </c>
      <c r="M36" s="18">
        <v>0.5</v>
      </c>
      <c r="N36" s="19">
        <f t="shared" si="9"/>
        <v>7718035</v>
      </c>
      <c r="O36" s="20">
        <v>0.98499999999999999</v>
      </c>
      <c r="P36" s="21">
        <v>7541</v>
      </c>
      <c r="Q36" s="21" t="s">
        <v>48</v>
      </c>
      <c r="R36" s="22"/>
      <c r="S36" s="19">
        <f t="shared" si="0"/>
        <v>0</v>
      </c>
      <c r="T36" s="19">
        <f t="shared" si="1"/>
        <v>0</v>
      </c>
      <c r="U36" s="19">
        <f t="shared" si="2"/>
        <v>0</v>
      </c>
      <c r="V36" s="19">
        <f t="shared" si="10"/>
        <v>0</v>
      </c>
      <c r="W36" s="19">
        <f t="shared" si="3"/>
        <v>1252137.6814799998</v>
      </c>
      <c r="X36" s="19">
        <f t="shared" si="4"/>
        <v>1271205.7679999999</v>
      </c>
      <c r="Y36" s="19">
        <f t="shared" si="5"/>
        <v>635602.88399999996</v>
      </c>
      <c r="Z36" s="19">
        <f t="shared" si="11"/>
        <v>2148084</v>
      </c>
      <c r="AA36" s="19">
        <f t="shared" si="6"/>
        <v>3632016.48</v>
      </c>
      <c r="AB36" s="19">
        <f t="shared" si="12"/>
        <v>2469771</v>
      </c>
      <c r="AC36" s="19">
        <f t="shared" si="7"/>
        <v>4540020.5999999996</v>
      </c>
      <c r="AD36" s="19">
        <f t="shared" si="13"/>
        <v>3087214</v>
      </c>
      <c r="AE36" s="23">
        <f t="shared" si="8"/>
        <v>7705069</v>
      </c>
      <c r="AF36" s="23"/>
      <c r="AG36" s="23"/>
      <c r="AH36" s="23"/>
      <c r="AI36" s="23"/>
      <c r="AJ36" s="23"/>
      <c r="AK36" s="24"/>
      <c r="AL36" s="24"/>
      <c r="AM36" s="19"/>
      <c r="AN36" s="25">
        <v>29</v>
      </c>
      <c r="AO36" s="26"/>
    </row>
    <row r="37" spans="1:41" ht="48" customHeight="1" x14ac:dyDescent="0.4">
      <c r="A37" s="9" t="s">
        <v>148</v>
      </c>
      <c r="B37" s="34" t="s">
        <v>149</v>
      </c>
      <c r="C37" s="27" t="s">
        <v>150</v>
      </c>
      <c r="D37" s="28" t="s">
        <v>95</v>
      </c>
      <c r="E37" s="32" t="s">
        <v>125</v>
      </c>
      <c r="F37" s="33" t="s">
        <v>54</v>
      </c>
      <c r="G37" s="33">
        <v>10</v>
      </c>
      <c r="H37" s="32"/>
      <c r="I37" s="15">
        <f>VLOOKUP(G37,'Basic TPP'!$A$2:$B$16,2,0)</f>
        <v>9080041.1999999993</v>
      </c>
      <c r="J37" s="16">
        <v>0</v>
      </c>
      <c r="K37" s="17">
        <v>0.35</v>
      </c>
      <c r="L37" s="18">
        <v>0.4</v>
      </c>
      <c r="M37" s="18">
        <v>0.5</v>
      </c>
      <c r="N37" s="19">
        <f t="shared" si="9"/>
        <v>7718035</v>
      </c>
      <c r="O37" s="20">
        <v>0.96950000000000003</v>
      </c>
      <c r="P37" s="21">
        <v>22251</v>
      </c>
      <c r="Q37" s="21" t="s">
        <v>48</v>
      </c>
      <c r="R37" s="22"/>
      <c r="S37" s="19">
        <f t="shared" si="0"/>
        <v>0</v>
      </c>
      <c r="T37" s="19">
        <f t="shared" si="1"/>
        <v>0</v>
      </c>
      <c r="U37" s="19">
        <f t="shared" si="2"/>
        <v>0</v>
      </c>
      <c r="V37" s="19">
        <f t="shared" si="10"/>
        <v>0</v>
      </c>
      <c r="W37" s="19">
        <f t="shared" si="3"/>
        <v>1232433.992076</v>
      </c>
      <c r="X37" s="19">
        <f t="shared" si="4"/>
        <v>1271205.7679999999</v>
      </c>
      <c r="Y37" s="19">
        <f t="shared" si="5"/>
        <v>635602.88399999996</v>
      </c>
      <c r="Z37" s="19">
        <f t="shared" si="11"/>
        <v>2134685</v>
      </c>
      <c r="AA37" s="19">
        <f t="shared" si="6"/>
        <v>3632016.48</v>
      </c>
      <c r="AB37" s="19">
        <f t="shared" si="12"/>
        <v>2469771</v>
      </c>
      <c r="AC37" s="19">
        <f t="shared" si="7"/>
        <v>4540020.5999999996</v>
      </c>
      <c r="AD37" s="19">
        <f t="shared" si="13"/>
        <v>3087214</v>
      </c>
      <c r="AE37" s="23">
        <f t="shared" si="8"/>
        <v>7691670</v>
      </c>
      <c r="AF37" s="23"/>
      <c r="AG37" s="23"/>
      <c r="AH37" s="23"/>
      <c r="AI37" s="23"/>
      <c r="AJ37" s="23"/>
      <c r="AK37" s="24"/>
      <c r="AL37" s="24"/>
      <c r="AM37" s="19"/>
      <c r="AN37" s="25">
        <v>30</v>
      </c>
      <c r="AO37" s="26"/>
    </row>
    <row r="38" spans="1:41" ht="48" customHeight="1" x14ac:dyDescent="0.4">
      <c r="A38" s="9" t="s">
        <v>151</v>
      </c>
      <c r="B38" s="34" t="s">
        <v>152</v>
      </c>
      <c r="C38" s="27" t="s">
        <v>153</v>
      </c>
      <c r="D38" s="28" t="s">
        <v>108</v>
      </c>
      <c r="E38" s="32" t="s">
        <v>125</v>
      </c>
      <c r="F38" s="33" t="s">
        <v>54</v>
      </c>
      <c r="G38" s="33">
        <v>10</v>
      </c>
      <c r="H38" s="32"/>
      <c r="I38" s="15">
        <f>VLOOKUP(G38,'Basic TPP'!$A$2:$B$16,2,0)</f>
        <v>9080041.1999999993</v>
      </c>
      <c r="J38" s="16">
        <v>0</v>
      </c>
      <c r="K38" s="17">
        <v>0.35</v>
      </c>
      <c r="L38" s="18">
        <v>0.4</v>
      </c>
      <c r="M38" s="18">
        <v>0.5</v>
      </c>
      <c r="N38" s="19">
        <f t="shared" si="9"/>
        <v>7718035</v>
      </c>
      <c r="O38" s="20">
        <v>0.99</v>
      </c>
      <c r="P38" s="21">
        <v>7010</v>
      </c>
      <c r="Q38" s="21" t="s">
        <v>48</v>
      </c>
      <c r="R38" s="22"/>
      <c r="S38" s="19">
        <f t="shared" si="0"/>
        <v>0</v>
      </c>
      <c r="T38" s="19">
        <f t="shared" si="1"/>
        <v>0</v>
      </c>
      <c r="U38" s="19">
        <f t="shared" si="2"/>
        <v>0</v>
      </c>
      <c r="V38" s="19">
        <f t="shared" si="10"/>
        <v>0</v>
      </c>
      <c r="W38" s="19">
        <f t="shared" si="3"/>
        <v>1258493.7103199998</v>
      </c>
      <c r="X38" s="19">
        <f t="shared" si="4"/>
        <v>1271205.7679999999</v>
      </c>
      <c r="Y38" s="19">
        <f t="shared" si="5"/>
        <v>635602.88399999996</v>
      </c>
      <c r="Z38" s="19">
        <f t="shared" si="11"/>
        <v>2152406</v>
      </c>
      <c r="AA38" s="19">
        <f t="shared" si="6"/>
        <v>3632016.48</v>
      </c>
      <c r="AB38" s="19">
        <f t="shared" si="12"/>
        <v>2469771</v>
      </c>
      <c r="AC38" s="19">
        <f t="shared" si="7"/>
        <v>4540020.5999999996</v>
      </c>
      <c r="AD38" s="19">
        <f t="shared" si="13"/>
        <v>3087214</v>
      </c>
      <c r="AE38" s="23">
        <f t="shared" si="8"/>
        <v>7709391</v>
      </c>
      <c r="AF38" s="23"/>
      <c r="AG38" s="23"/>
      <c r="AH38" s="23"/>
      <c r="AI38" s="23"/>
      <c r="AJ38" s="23"/>
      <c r="AK38" s="24"/>
      <c r="AL38" s="24"/>
      <c r="AM38" s="19"/>
      <c r="AN38" s="25">
        <v>31</v>
      </c>
      <c r="AO38" s="26"/>
    </row>
    <row r="39" spans="1:41" ht="48" customHeight="1" x14ac:dyDescent="0.4">
      <c r="A39" s="9" t="s">
        <v>154</v>
      </c>
      <c r="B39" s="34" t="s">
        <v>155</v>
      </c>
      <c r="C39" s="27" t="s">
        <v>156</v>
      </c>
      <c r="D39" s="28" t="s">
        <v>108</v>
      </c>
      <c r="E39" s="32" t="s">
        <v>125</v>
      </c>
      <c r="F39" s="33" t="s">
        <v>54</v>
      </c>
      <c r="G39" s="33">
        <v>10</v>
      </c>
      <c r="H39" s="32"/>
      <c r="I39" s="15">
        <f>VLOOKUP(G39,'Basic TPP'!$A$2:$B$16,2,0)</f>
        <v>9080041.1999999993</v>
      </c>
      <c r="J39" s="16">
        <v>0</v>
      </c>
      <c r="K39" s="17">
        <v>0.35</v>
      </c>
      <c r="L39" s="18">
        <v>0.4</v>
      </c>
      <c r="M39" s="18">
        <v>0.5</v>
      </c>
      <c r="N39" s="19">
        <f t="shared" si="9"/>
        <v>7718035</v>
      </c>
      <c r="O39" s="20">
        <v>0.99</v>
      </c>
      <c r="P39" s="21">
        <v>7013</v>
      </c>
      <c r="Q39" s="21" t="s">
        <v>48</v>
      </c>
      <c r="R39" s="22"/>
      <c r="S39" s="19">
        <f t="shared" si="0"/>
        <v>0</v>
      </c>
      <c r="T39" s="19">
        <f t="shared" si="1"/>
        <v>0</v>
      </c>
      <c r="U39" s="19">
        <f t="shared" si="2"/>
        <v>0</v>
      </c>
      <c r="V39" s="19">
        <f t="shared" si="10"/>
        <v>0</v>
      </c>
      <c r="W39" s="19">
        <f t="shared" si="3"/>
        <v>1258493.7103199998</v>
      </c>
      <c r="X39" s="19">
        <f t="shared" si="4"/>
        <v>1271205.7679999999</v>
      </c>
      <c r="Y39" s="19">
        <f t="shared" si="5"/>
        <v>635602.88399999996</v>
      </c>
      <c r="Z39" s="19">
        <f t="shared" si="11"/>
        <v>2152406</v>
      </c>
      <c r="AA39" s="19">
        <f t="shared" si="6"/>
        <v>3632016.48</v>
      </c>
      <c r="AB39" s="19">
        <f t="shared" si="12"/>
        <v>2469771</v>
      </c>
      <c r="AC39" s="19">
        <f t="shared" si="7"/>
        <v>4540020.5999999996</v>
      </c>
      <c r="AD39" s="19">
        <f t="shared" si="13"/>
        <v>3087214</v>
      </c>
      <c r="AE39" s="23">
        <f t="shared" si="8"/>
        <v>7709391</v>
      </c>
      <c r="AF39" s="23"/>
      <c r="AG39" s="23"/>
      <c r="AH39" s="23"/>
      <c r="AI39" s="23"/>
      <c r="AJ39" s="23"/>
      <c r="AK39" s="24"/>
      <c r="AL39" s="24"/>
      <c r="AM39" s="19"/>
      <c r="AN39" s="25">
        <v>32</v>
      </c>
      <c r="AO39" s="26"/>
    </row>
    <row r="40" spans="1:41" ht="48" customHeight="1" x14ac:dyDescent="0.4">
      <c r="A40" s="9" t="s">
        <v>157</v>
      </c>
      <c r="B40" s="34" t="s">
        <v>158</v>
      </c>
      <c r="C40" s="27" t="s">
        <v>159</v>
      </c>
      <c r="D40" s="28" t="s">
        <v>108</v>
      </c>
      <c r="E40" s="32" t="s">
        <v>125</v>
      </c>
      <c r="F40" s="33" t="s">
        <v>54</v>
      </c>
      <c r="G40" s="33">
        <v>10</v>
      </c>
      <c r="H40" s="32"/>
      <c r="I40" s="15">
        <f>VLOOKUP(G40,'Basic TPP'!$A$2:$B$16,2,0)</f>
        <v>9080041.1999999993</v>
      </c>
      <c r="J40" s="16">
        <v>0</v>
      </c>
      <c r="K40" s="17">
        <v>0.35</v>
      </c>
      <c r="L40" s="18">
        <v>0.4</v>
      </c>
      <c r="M40" s="18">
        <v>0.5</v>
      </c>
      <c r="N40" s="19">
        <f t="shared" si="9"/>
        <v>7718035</v>
      </c>
      <c r="O40" s="20">
        <v>0.995</v>
      </c>
      <c r="P40" s="21">
        <v>9054</v>
      </c>
      <c r="Q40" s="21" t="s">
        <v>48</v>
      </c>
      <c r="R40" s="22"/>
      <c r="S40" s="19">
        <f t="shared" si="0"/>
        <v>0</v>
      </c>
      <c r="T40" s="19">
        <f t="shared" si="1"/>
        <v>0</v>
      </c>
      <c r="U40" s="19">
        <f t="shared" si="2"/>
        <v>0</v>
      </c>
      <c r="V40" s="19">
        <f t="shared" si="10"/>
        <v>0</v>
      </c>
      <c r="W40" s="19">
        <f t="shared" si="3"/>
        <v>1264849.7391599999</v>
      </c>
      <c r="X40" s="19">
        <f t="shared" si="4"/>
        <v>1271205.7679999999</v>
      </c>
      <c r="Y40" s="19">
        <f t="shared" si="5"/>
        <v>635602.88399999996</v>
      </c>
      <c r="Z40" s="19">
        <f t="shared" si="11"/>
        <v>2156728</v>
      </c>
      <c r="AA40" s="19">
        <f t="shared" si="6"/>
        <v>3632016.48</v>
      </c>
      <c r="AB40" s="19">
        <f t="shared" si="12"/>
        <v>2469771</v>
      </c>
      <c r="AC40" s="19">
        <f t="shared" si="7"/>
        <v>4540020.5999999996</v>
      </c>
      <c r="AD40" s="19">
        <f t="shared" si="13"/>
        <v>3087214</v>
      </c>
      <c r="AE40" s="23">
        <f t="shared" si="8"/>
        <v>7713713</v>
      </c>
      <c r="AF40" s="23"/>
      <c r="AG40" s="23"/>
      <c r="AH40" s="23"/>
      <c r="AI40" s="23"/>
      <c r="AJ40" s="23"/>
      <c r="AK40" s="24"/>
      <c r="AL40" s="24"/>
      <c r="AM40" s="19"/>
      <c r="AN40" s="25">
        <v>33</v>
      </c>
      <c r="AO40" s="35"/>
    </row>
    <row r="41" spans="1:41" ht="48" customHeight="1" x14ac:dyDescent="0.4">
      <c r="A41" s="9" t="s">
        <v>160</v>
      </c>
      <c r="B41" s="34" t="s">
        <v>161</v>
      </c>
      <c r="C41" s="27" t="s">
        <v>162</v>
      </c>
      <c r="D41" s="28" t="s">
        <v>138</v>
      </c>
      <c r="E41" s="32" t="s">
        <v>163</v>
      </c>
      <c r="F41" s="33" t="s">
        <v>54</v>
      </c>
      <c r="G41" s="33">
        <v>10</v>
      </c>
      <c r="H41" s="32"/>
      <c r="I41" s="15">
        <f>VLOOKUP(G41,'Basic TPP'!$A$2:$B$16,2,0)</f>
        <v>9080041.1999999993</v>
      </c>
      <c r="J41" s="16">
        <v>0</v>
      </c>
      <c r="K41" s="17">
        <v>0.35</v>
      </c>
      <c r="L41" s="18">
        <v>0.4</v>
      </c>
      <c r="M41" s="18">
        <v>0</v>
      </c>
      <c r="N41" s="19">
        <f t="shared" si="9"/>
        <v>4630821</v>
      </c>
      <c r="O41" s="20">
        <v>1</v>
      </c>
      <c r="P41" s="21">
        <v>7434</v>
      </c>
      <c r="Q41" s="21" t="s">
        <v>48</v>
      </c>
      <c r="R41" s="22"/>
      <c r="S41" s="19">
        <f t="shared" si="0"/>
        <v>0</v>
      </c>
      <c r="T41" s="19">
        <f t="shared" si="1"/>
        <v>0</v>
      </c>
      <c r="U41" s="19">
        <f t="shared" si="2"/>
        <v>0</v>
      </c>
      <c r="V41" s="19">
        <f t="shared" si="10"/>
        <v>0</v>
      </c>
      <c r="W41" s="19">
        <f t="shared" si="3"/>
        <v>1271205.7679999999</v>
      </c>
      <c r="X41" s="19">
        <f t="shared" si="4"/>
        <v>1271205.7679999999</v>
      </c>
      <c r="Y41" s="19">
        <f t="shared" si="5"/>
        <v>635602.88399999996</v>
      </c>
      <c r="Z41" s="19">
        <f t="shared" si="11"/>
        <v>2161050</v>
      </c>
      <c r="AA41" s="19">
        <f t="shared" si="6"/>
        <v>3632016.48</v>
      </c>
      <c r="AB41" s="19">
        <f t="shared" si="12"/>
        <v>2469771</v>
      </c>
      <c r="AC41" s="19">
        <f t="shared" si="7"/>
        <v>0</v>
      </c>
      <c r="AD41" s="19">
        <f t="shared" si="13"/>
        <v>0</v>
      </c>
      <c r="AE41" s="23">
        <f t="shared" si="8"/>
        <v>4630821</v>
      </c>
      <c r="AF41" s="23"/>
      <c r="AG41" s="23"/>
      <c r="AH41" s="23"/>
      <c r="AI41" s="23"/>
      <c r="AJ41" s="23"/>
      <c r="AK41" s="24"/>
      <c r="AL41" s="24"/>
      <c r="AM41" s="19"/>
      <c r="AN41" s="25">
        <v>34</v>
      </c>
      <c r="AO41" s="26"/>
    </row>
    <row r="42" spans="1:41" ht="48" customHeight="1" x14ac:dyDescent="0.4">
      <c r="A42" s="9" t="s">
        <v>164</v>
      </c>
      <c r="B42" s="32" t="s">
        <v>165</v>
      </c>
      <c r="C42" s="27" t="s">
        <v>166</v>
      </c>
      <c r="D42" s="28" t="s">
        <v>138</v>
      </c>
      <c r="E42" s="32" t="s">
        <v>167</v>
      </c>
      <c r="F42" s="33" t="s">
        <v>54</v>
      </c>
      <c r="G42" s="14">
        <v>9</v>
      </c>
      <c r="H42" s="13"/>
      <c r="I42" s="15">
        <f>VLOOKUP(G42,'Basic TPP'!$A$2:$B$16,2,0)</f>
        <v>7898623.2000000002</v>
      </c>
      <c r="J42" s="16">
        <v>0</v>
      </c>
      <c r="K42" s="17">
        <v>0.35</v>
      </c>
      <c r="L42" s="18">
        <v>0.4</v>
      </c>
      <c r="M42" s="18">
        <v>0</v>
      </c>
      <c r="N42" s="19">
        <f t="shared" si="9"/>
        <v>4028298</v>
      </c>
      <c r="O42" s="20">
        <v>0.76119999999999999</v>
      </c>
      <c r="P42" s="21">
        <v>9588</v>
      </c>
      <c r="Q42" s="21" t="s">
        <v>48</v>
      </c>
      <c r="R42" s="22"/>
      <c r="S42" s="19">
        <f t="shared" si="0"/>
        <v>0</v>
      </c>
      <c r="T42" s="19">
        <f t="shared" si="1"/>
        <v>0</v>
      </c>
      <c r="U42" s="19">
        <f t="shared" si="2"/>
        <v>0</v>
      </c>
      <c r="V42" s="19">
        <f t="shared" si="10"/>
        <v>0</v>
      </c>
      <c r="W42" s="19">
        <f t="shared" si="3"/>
        <v>841740.47717760014</v>
      </c>
      <c r="X42" s="19">
        <f t="shared" si="4"/>
        <v>1105807.2480000001</v>
      </c>
      <c r="Y42" s="19">
        <f t="shared" si="5"/>
        <v>552903.62400000007</v>
      </c>
      <c r="Z42" s="19">
        <f t="shared" si="11"/>
        <v>1700307</v>
      </c>
      <c r="AA42" s="19">
        <f t="shared" si="6"/>
        <v>3159449.2800000003</v>
      </c>
      <c r="AB42" s="19">
        <f t="shared" si="12"/>
        <v>2148426</v>
      </c>
      <c r="AC42" s="19">
        <f t="shared" si="7"/>
        <v>0</v>
      </c>
      <c r="AD42" s="19">
        <f t="shared" si="13"/>
        <v>0</v>
      </c>
      <c r="AE42" s="23">
        <f t="shared" si="8"/>
        <v>3848733</v>
      </c>
      <c r="AF42" s="23"/>
      <c r="AG42" s="23"/>
      <c r="AH42" s="23"/>
      <c r="AI42" s="23"/>
      <c r="AJ42" s="23"/>
      <c r="AK42" s="24"/>
      <c r="AL42" s="24"/>
      <c r="AM42" s="19"/>
      <c r="AN42" s="25">
        <v>35</v>
      </c>
      <c r="AO42" s="26"/>
    </row>
    <row r="43" spans="1:41" ht="48" customHeight="1" x14ac:dyDescent="0.4">
      <c r="A43" s="9" t="s">
        <v>168</v>
      </c>
      <c r="B43" s="34" t="s">
        <v>169</v>
      </c>
      <c r="C43" s="27" t="s">
        <v>170</v>
      </c>
      <c r="D43" s="28" t="s">
        <v>95</v>
      </c>
      <c r="E43" s="32" t="s">
        <v>171</v>
      </c>
      <c r="F43" s="33" t="s">
        <v>172</v>
      </c>
      <c r="G43" s="14">
        <v>9</v>
      </c>
      <c r="H43" s="13"/>
      <c r="I43" s="15">
        <f>VLOOKUP(G43,'Basic TPP'!$A$2:$B$16,2,0)</f>
        <v>7898623.2000000002</v>
      </c>
      <c r="J43" s="16">
        <v>0.31</v>
      </c>
      <c r="K43" s="17">
        <v>0.35</v>
      </c>
      <c r="L43" s="18">
        <v>0.04</v>
      </c>
      <c r="M43" s="18">
        <v>0</v>
      </c>
      <c r="N43" s="19">
        <f t="shared" si="9"/>
        <v>3759745</v>
      </c>
      <c r="O43" s="20">
        <v>1</v>
      </c>
      <c r="P43" s="21">
        <v>9707</v>
      </c>
      <c r="Q43" s="21" t="s">
        <v>48</v>
      </c>
      <c r="R43" s="22"/>
      <c r="S43" s="19">
        <f t="shared" si="0"/>
        <v>979429.27680000011</v>
      </c>
      <c r="T43" s="19">
        <f t="shared" si="1"/>
        <v>979429.27680000011</v>
      </c>
      <c r="U43" s="19">
        <f t="shared" si="2"/>
        <v>489714.63840000005</v>
      </c>
      <c r="V43" s="19">
        <f t="shared" si="10"/>
        <v>1665030</v>
      </c>
      <c r="W43" s="19">
        <f t="shared" si="3"/>
        <v>1105807.2480000001</v>
      </c>
      <c r="X43" s="19">
        <f t="shared" si="4"/>
        <v>1105807.2480000001</v>
      </c>
      <c r="Y43" s="19">
        <f t="shared" si="5"/>
        <v>552903.62400000007</v>
      </c>
      <c r="Z43" s="19">
        <f t="shared" si="11"/>
        <v>1879872</v>
      </c>
      <c r="AA43" s="19">
        <f t="shared" si="6"/>
        <v>315944.92800000001</v>
      </c>
      <c r="AB43" s="19">
        <f t="shared" si="12"/>
        <v>214843</v>
      </c>
      <c r="AC43" s="19">
        <f t="shared" si="7"/>
        <v>0</v>
      </c>
      <c r="AD43" s="19">
        <f t="shared" si="13"/>
        <v>0</v>
      </c>
      <c r="AE43" s="23">
        <f t="shared" si="8"/>
        <v>3759745</v>
      </c>
      <c r="AF43" s="23"/>
      <c r="AG43" s="23"/>
      <c r="AH43" s="23"/>
      <c r="AI43" s="23"/>
      <c r="AJ43" s="23"/>
      <c r="AK43" s="24"/>
      <c r="AL43" s="24"/>
      <c r="AM43" s="19"/>
      <c r="AN43" s="25">
        <v>36</v>
      </c>
      <c r="AO43" s="35"/>
    </row>
    <row r="44" spans="1:41" ht="48" customHeight="1" x14ac:dyDescent="0.4">
      <c r="A44" s="9" t="s">
        <v>173</v>
      </c>
      <c r="B44" s="34" t="s">
        <v>174</v>
      </c>
      <c r="C44" s="27" t="s">
        <v>175</v>
      </c>
      <c r="D44" s="28" t="s">
        <v>138</v>
      </c>
      <c r="E44" s="32" t="s">
        <v>176</v>
      </c>
      <c r="F44" s="33" t="s">
        <v>54</v>
      </c>
      <c r="G44" s="14">
        <v>9</v>
      </c>
      <c r="H44" s="13"/>
      <c r="I44" s="15">
        <f>VLOOKUP(G44,'Basic TPP'!$A$2:$B$16,2,0)</f>
        <v>7898623.2000000002</v>
      </c>
      <c r="J44" s="16">
        <v>0</v>
      </c>
      <c r="K44" s="17">
        <v>0.35</v>
      </c>
      <c r="L44" s="18">
        <v>0.4</v>
      </c>
      <c r="M44" s="18">
        <v>0.5</v>
      </c>
      <c r="N44" s="19">
        <f t="shared" si="9"/>
        <v>6713830</v>
      </c>
      <c r="O44" s="20">
        <v>0.99</v>
      </c>
      <c r="P44" s="21">
        <v>8566</v>
      </c>
      <c r="Q44" s="21" t="s">
        <v>48</v>
      </c>
      <c r="R44" s="22"/>
      <c r="S44" s="19">
        <f t="shared" si="0"/>
        <v>0</v>
      </c>
      <c r="T44" s="19">
        <f t="shared" si="1"/>
        <v>0</v>
      </c>
      <c r="U44" s="19">
        <f t="shared" si="2"/>
        <v>0</v>
      </c>
      <c r="V44" s="19">
        <f t="shared" si="10"/>
        <v>0</v>
      </c>
      <c r="W44" s="19">
        <f t="shared" si="3"/>
        <v>1094749.17552</v>
      </c>
      <c r="X44" s="19">
        <f t="shared" si="4"/>
        <v>1105807.2480000001</v>
      </c>
      <c r="Y44" s="19">
        <f t="shared" si="5"/>
        <v>552903.62400000007</v>
      </c>
      <c r="Z44" s="19">
        <f t="shared" si="11"/>
        <v>1872353</v>
      </c>
      <c r="AA44" s="19">
        <f t="shared" si="6"/>
        <v>3159449.2800000003</v>
      </c>
      <c r="AB44" s="19">
        <f t="shared" si="12"/>
        <v>2148426</v>
      </c>
      <c r="AC44" s="19">
        <f t="shared" si="7"/>
        <v>3949311.6</v>
      </c>
      <c r="AD44" s="19">
        <f t="shared" si="13"/>
        <v>2685532</v>
      </c>
      <c r="AE44" s="23">
        <f t="shared" si="8"/>
        <v>6706311</v>
      </c>
      <c r="AF44" s="23"/>
      <c r="AG44" s="23"/>
      <c r="AH44" s="23"/>
      <c r="AI44" s="23"/>
      <c r="AJ44" s="23"/>
      <c r="AK44" s="24"/>
      <c r="AL44" s="24"/>
      <c r="AM44" s="19"/>
      <c r="AN44" s="25">
        <v>37</v>
      </c>
      <c r="AO44" s="26"/>
    </row>
    <row r="45" spans="1:41" ht="48" customHeight="1" x14ac:dyDescent="0.4">
      <c r="A45" s="9" t="s">
        <v>177</v>
      </c>
      <c r="B45" s="32" t="s">
        <v>178</v>
      </c>
      <c r="C45" s="27" t="s">
        <v>179</v>
      </c>
      <c r="D45" s="28" t="s">
        <v>138</v>
      </c>
      <c r="E45" s="32" t="s">
        <v>167</v>
      </c>
      <c r="F45" s="33" t="s">
        <v>54</v>
      </c>
      <c r="G45" s="14">
        <v>9</v>
      </c>
      <c r="H45" s="13"/>
      <c r="I45" s="15">
        <f>VLOOKUP(G45,'Basic TPP'!$A$2:$B$16,2,0)</f>
        <v>7898623.2000000002</v>
      </c>
      <c r="J45" s="16">
        <v>0</v>
      </c>
      <c r="K45" s="17">
        <v>0.35</v>
      </c>
      <c r="L45" s="18">
        <v>0.4</v>
      </c>
      <c r="M45" s="18">
        <v>0</v>
      </c>
      <c r="N45" s="19">
        <f t="shared" si="9"/>
        <v>4028298</v>
      </c>
      <c r="O45" s="20">
        <v>1</v>
      </c>
      <c r="P45" s="21">
        <v>14177</v>
      </c>
      <c r="Q45" s="21" t="s">
        <v>48</v>
      </c>
      <c r="R45" s="22"/>
      <c r="S45" s="19">
        <f t="shared" si="0"/>
        <v>0</v>
      </c>
      <c r="T45" s="19">
        <f t="shared" si="1"/>
        <v>0</v>
      </c>
      <c r="U45" s="19">
        <f t="shared" si="2"/>
        <v>0</v>
      </c>
      <c r="V45" s="19">
        <f t="shared" si="10"/>
        <v>0</v>
      </c>
      <c r="W45" s="19">
        <f t="shared" si="3"/>
        <v>1105807.2480000001</v>
      </c>
      <c r="X45" s="19">
        <f t="shared" si="4"/>
        <v>1105807.2480000001</v>
      </c>
      <c r="Y45" s="19">
        <f t="shared" si="5"/>
        <v>552903.62400000007</v>
      </c>
      <c r="Z45" s="19">
        <f t="shared" si="11"/>
        <v>1879872</v>
      </c>
      <c r="AA45" s="19">
        <f t="shared" si="6"/>
        <v>3159449.2800000003</v>
      </c>
      <c r="AB45" s="19">
        <f t="shared" si="12"/>
        <v>2148426</v>
      </c>
      <c r="AC45" s="19">
        <f t="shared" si="7"/>
        <v>0</v>
      </c>
      <c r="AD45" s="19">
        <f t="shared" si="13"/>
        <v>0</v>
      </c>
      <c r="AE45" s="23">
        <f t="shared" si="8"/>
        <v>4028298</v>
      </c>
      <c r="AF45" s="23"/>
      <c r="AG45" s="23"/>
      <c r="AH45" s="23"/>
      <c r="AI45" s="23"/>
      <c r="AJ45" s="23"/>
      <c r="AK45" s="24"/>
      <c r="AL45" s="24"/>
      <c r="AM45" s="19"/>
      <c r="AN45" s="25">
        <v>38</v>
      </c>
      <c r="AO45" s="35"/>
    </row>
    <row r="46" spans="1:41" ht="48" customHeight="1" x14ac:dyDescent="0.4">
      <c r="A46" s="9" t="s">
        <v>180</v>
      </c>
      <c r="B46" s="32" t="s">
        <v>181</v>
      </c>
      <c r="C46" s="27" t="s">
        <v>182</v>
      </c>
      <c r="D46" s="28" t="s">
        <v>138</v>
      </c>
      <c r="E46" s="32" t="s">
        <v>167</v>
      </c>
      <c r="F46" s="33" t="s">
        <v>54</v>
      </c>
      <c r="G46" s="14">
        <v>9</v>
      </c>
      <c r="H46" s="13"/>
      <c r="I46" s="15">
        <f>VLOOKUP(G46,'Basic TPP'!$A$2:$B$16,2,0)</f>
        <v>7898623.2000000002</v>
      </c>
      <c r="J46" s="16">
        <v>0</v>
      </c>
      <c r="K46" s="17">
        <v>0.35</v>
      </c>
      <c r="L46" s="18">
        <v>0.4</v>
      </c>
      <c r="M46" s="18">
        <v>0</v>
      </c>
      <c r="N46" s="19">
        <f t="shared" si="9"/>
        <v>4028298</v>
      </c>
      <c r="O46" s="20">
        <v>1</v>
      </c>
      <c r="P46" s="21">
        <v>7704</v>
      </c>
      <c r="Q46" s="21" t="s">
        <v>48</v>
      </c>
      <c r="R46" s="22"/>
      <c r="S46" s="19">
        <f t="shared" si="0"/>
        <v>0</v>
      </c>
      <c r="T46" s="19">
        <f t="shared" si="1"/>
        <v>0</v>
      </c>
      <c r="U46" s="19">
        <f t="shared" si="2"/>
        <v>0</v>
      </c>
      <c r="V46" s="19">
        <f t="shared" si="10"/>
        <v>0</v>
      </c>
      <c r="W46" s="19">
        <f t="shared" si="3"/>
        <v>1105807.2480000001</v>
      </c>
      <c r="X46" s="19">
        <f t="shared" si="4"/>
        <v>1105807.2480000001</v>
      </c>
      <c r="Y46" s="19">
        <f t="shared" si="5"/>
        <v>552903.62400000007</v>
      </c>
      <c r="Z46" s="19">
        <f t="shared" si="11"/>
        <v>1879872</v>
      </c>
      <c r="AA46" s="19">
        <f t="shared" si="6"/>
        <v>3159449.2800000003</v>
      </c>
      <c r="AB46" s="19">
        <f t="shared" si="12"/>
        <v>2148426</v>
      </c>
      <c r="AC46" s="19">
        <f t="shared" si="7"/>
        <v>0</v>
      </c>
      <c r="AD46" s="19">
        <f t="shared" si="13"/>
        <v>0</v>
      </c>
      <c r="AE46" s="23">
        <f t="shared" si="8"/>
        <v>4028298</v>
      </c>
      <c r="AF46" s="23"/>
      <c r="AG46" s="23"/>
      <c r="AH46" s="23"/>
      <c r="AI46" s="23"/>
      <c r="AJ46" s="23"/>
      <c r="AK46" s="24"/>
      <c r="AL46" s="24"/>
      <c r="AM46" s="19"/>
      <c r="AN46" s="25">
        <v>39</v>
      </c>
      <c r="AO46" s="26"/>
    </row>
    <row r="47" spans="1:41" ht="48" customHeight="1" x14ac:dyDescent="0.4">
      <c r="A47" s="9" t="s">
        <v>183</v>
      </c>
      <c r="B47" s="32" t="s">
        <v>184</v>
      </c>
      <c r="C47" s="27" t="s">
        <v>185</v>
      </c>
      <c r="D47" s="28" t="s">
        <v>138</v>
      </c>
      <c r="E47" s="32" t="s">
        <v>167</v>
      </c>
      <c r="F47" s="33" t="s">
        <v>54</v>
      </c>
      <c r="G47" s="14">
        <v>9</v>
      </c>
      <c r="H47" s="13"/>
      <c r="I47" s="15">
        <f>VLOOKUP(G47,'Basic TPP'!$A$2:$B$16,2,0)</f>
        <v>7898623.2000000002</v>
      </c>
      <c r="J47" s="16">
        <v>0</v>
      </c>
      <c r="K47" s="17">
        <v>0.35</v>
      </c>
      <c r="L47" s="18">
        <v>0.4</v>
      </c>
      <c r="M47" s="18">
        <v>0</v>
      </c>
      <c r="N47" s="19">
        <f t="shared" si="9"/>
        <v>4028298</v>
      </c>
      <c r="O47" s="20">
        <v>1</v>
      </c>
      <c r="P47" s="21">
        <v>8224</v>
      </c>
      <c r="Q47" s="21" t="s">
        <v>48</v>
      </c>
      <c r="R47" s="22"/>
      <c r="S47" s="19">
        <f t="shared" si="0"/>
        <v>0</v>
      </c>
      <c r="T47" s="19">
        <f t="shared" si="1"/>
        <v>0</v>
      </c>
      <c r="U47" s="19">
        <f t="shared" si="2"/>
        <v>0</v>
      </c>
      <c r="V47" s="19">
        <f t="shared" si="10"/>
        <v>0</v>
      </c>
      <c r="W47" s="19">
        <f t="shared" si="3"/>
        <v>1105807.2480000001</v>
      </c>
      <c r="X47" s="19">
        <f t="shared" si="4"/>
        <v>1105807.2480000001</v>
      </c>
      <c r="Y47" s="19">
        <f t="shared" si="5"/>
        <v>552903.62400000007</v>
      </c>
      <c r="Z47" s="19">
        <f t="shared" si="11"/>
        <v>1879872</v>
      </c>
      <c r="AA47" s="19">
        <f t="shared" si="6"/>
        <v>3159449.2800000003</v>
      </c>
      <c r="AB47" s="19">
        <f t="shared" si="12"/>
        <v>2148426</v>
      </c>
      <c r="AC47" s="19">
        <f t="shared" si="7"/>
        <v>0</v>
      </c>
      <c r="AD47" s="19">
        <f t="shared" si="13"/>
        <v>0</v>
      </c>
      <c r="AE47" s="23">
        <f t="shared" si="8"/>
        <v>4028298</v>
      </c>
      <c r="AF47" s="23"/>
      <c r="AG47" s="23"/>
      <c r="AH47" s="23"/>
      <c r="AI47" s="23"/>
      <c r="AJ47" s="23"/>
      <c r="AK47" s="24"/>
      <c r="AL47" s="24"/>
      <c r="AM47" s="19"/>
      <c r="AN47" s="25">
        <v>40</v>
      </c>
      <c r="AO47" s="26"/>
    </row>
    <row r="48" spans="1:41" ht="48" customHeight="1" x14ac:dyDescent="0.4">
      <c r="A48" s="9" t="s">
        <v>186</v>
      </c>
      <c r="B48" s="34" t="s">
        <v>187</v>
      </c>
      <c r="C48" s="27" t="s">
        <v>188</v>
      </c>
      <c r="D48" s="28" t="s">
        <v>138</v>
      </c>
      <c r="E48" s="32" t="s">
        <v>167</v>
      </c>
      <c r="F48" s="33" t="s">
        <v>54</v>
      </c>
      <c r="G48" s="14">
        <v>9</v>
      </c>
      <c r="H48" s="13"/>
      <c r="I48" s="15">
        <f>VLOOKUP(G48,'Basic TPP'!$A$2:$B$16,2,0)</f>
        <v>7898623.2000000002</v>
      </c>
      <c r="J48" s="16">
        <v>0</v>
      </c>
      <c r="K48" s="17">
        <v>0.35</v>
      </c>
      <c r="L48" s="18">
        <v>0.4</v>
      </c>
      <c r="M48" s="18">
        <v>0</v>
      </c>
      <c r="N48" s="19">
        <f t="shared" si="9"/>
        <v>4028298</v>
      </c>
      <c r="O48" s="20">
        <v>1</v>
      </c>
      <c r="P48" s="21">
        <v>12807</v>
      </c>
      <c r="Q48" s="21" t="s">
        <v>48</v>
      </c>
      <c r="R48" s="22"/>
      <c r="S48" s="19">
        <f t="shared" si="0"/>
        <v>0</v>
      </c>
      <c r="T48" s="19">
        <f t="shared" si="1"/>
        <v>0</v>
      </c>
      <c r="U48" s="19">
        <f t="shared" si="2"/>
        <v>0</v>
      </c>
      <c r="V48" s="19">
        <f t="shared" si="10"/>
        <v>0</v>
      </c>
      <c r="W48" s="19">
        <f t="shared" si="3"/>
        <v>1105807.2480000001</v>
      </c>
      <c r="X48" s="19">
        <f t="shared" si="4"/>
        <v>1105807.2480000001</v>
      </c>
      <c r="Y48" s="19">
        <f t="shared" si="5"/>
        <v>552903.62400000007</v>
      </c>
      <c r="Z48" s="19">
        <f t="shared" si="11"/>
        <v>1879872</v>
      </c>
      <c r="AA48" s="19">
        <f t="shared" si="6"/>
        <v>3159449.2800000003</v>
      </c>
      <c r="AB48" s="19">
        <f t="shared" si="12"/>
        <v>2148426</v>
      </c>
      <c r="AC48" s="19">
        <f t="shared" si="7"/>
        <v>0</v>
      </c>
      <c r="AD48" s="19">
        <f t="shared" si="13"/>
        <v>0</v>
      </c>
      <c r="AE48" s="23">
        <f t="shared" si="8"/>
        <v>4028298</v>
      </c>
      <c r="AF48" s="23"/>
      <c r="AG48" s="23"/>
      <c r="AH48" s="23"/>
      <c r="AI48" s="23"/>
      <c r="AJ48" s="23"/>
      <c r="AK48" s="24"/>
      <c r="AL48" s="24"/>
      <c r="AM48" s="19"/>
      <c r="AN48" s="25">
        <v>41</v>
      </c>
      <c r="AO48" s="26"/>
    </row>
    <row r="49" spans="1:41" ht="48" customHeight="1" x14ac:dyDescent="0.4">
      <c r="A49" s="9" t="s">
        <v>189</v>
      </c>
      <c r="B49" s="32" t="s">
        <v>190</v>
      </c>
      <c r="C49" s="27" t="s">
        <v>191</v>
      </c>
      <c r="D49" s="28" t="s">
        <v>95</v>
      </c>
      <c r="E49" s="32" t="s">
        <v>192</v>
      </c>
      <c r="F49" s="33" t="s">
        <v>54</v>
      </c>
      <c r="G49" s="14">
        <v>9</v>
      </c>
      <c r="H49" s="13"/>
      <c r="I49" s="15">
        <f>VLOOKUP(G49,'Basic TPP'!$A$2:$B$16,2,0)</f>
        <v>7898623.2000000002</v>
      </c>
      <c r="J49" s="16">
        <v>0</v>
      </c>
      <c r="K49" s="17">
        <v>0.35</v>
      </c>
      <c r="L49" s="36">
        <v>0.45</v>
      </c>
      <c r="M49" s="18">
        <v>0</v>
      </c>
      <c r="N49" s="19">
        <f t="shared" si="9"/>
        <v>4296851</v>
      </c>
      <c r="O49" s="20">
        <v>1</v>
      </c>
      <c r="P49" s="21">
        <v>8022</v>
      </c>
      <c r="Q49" s="21" t="s">
        <v>48</v>
      </c>
      <c r="R49" s="22"/>
      <c r="S49" s="19">
        <f t="shared" si="0"/>
        <v>0</v>
      </c>
      <c r="T49" s="19">
        <f t="shared" si="1"/>
        <v>0</v>
      </c>
      <c r="U49" s="19">
        <f t="shared" si="2"/>
        <v>0</v>
      </c>
      <c r="V49" s="19">
        <f t="shared" si="10"/>
        <v>0</v>
      </c>
      <c r="W49" s="19">
        <f t="shared" si="3"/>
        <v>1105807.2480000001</v>
      </c>
      <c r="X49" s="19">
        <f t="shared" si="4"/>
        <v>1105807.2480000001</v>
      </c>
      <c r="Y49" s="19">
        <f t="shared" si="5"/>
        <v>552903.62400000007</v>
      </c>
      <c r="Z49" s="19">
        <f t="shared" si="11"/>
        <v>1879872</v>
      </c>
      <c r="AA49" s="19">
        <f t="shared" si="6"/>
        <v>3554380.44</v>
      </c>
      <c r="AB49" s="19">
        <f t="shared" si="12"/>
        <v>2416979</v>
      </c>
      <c r="AC49" s="19">
        <f t="shared" si="7"/>
        <v>0</v>
      </c>
      <c r="AD49" s="19">
        <f t="shared" si="13"/>
        <v>0</v>
      </c>
      <c r="AE49" s="23">
        <f t="shared" si="8"/>
        <v>4296851</v>
      </c>
      <c r="AF49" s="23"/>
      <c r="AG49" s="23"/>
      <c r="AH49" s="23"/>
      <c r="AI49" s="23"/>
      <c r="AJ49" s="23"/>
      <c r="AK49" s="24"/>
      <c r="AL49" s="24"/>
      <c r="AM49" s="19"/>
      <c r="AN49" s="25">
        <v>42</v>
      </c>
      <c r="AO49" s="26"/>
    </row>
    <row r="50" spans="1:41" ht="48" customHeight="1" x14ac:dyDescent="0.4">
      <c r="A50" s="9" t="s">
        <v>193</v>
      </c>
      <c r="B50" s="34" t="s">
        <v>194</v>
      </c>
      <c r="C50" s="27" t="s">
        <v>195</v>
      </c>
      <c r="D50" s="28" t="s">
        <v>95</v>
      </c>
      <c r="E50" s="32" t="s">
        <v>196</v>
      </c>
      <c r="F50" s="33" t="s">
        <v>54</v>
      </c>
      <c r="G50" s="14">
        <v>9</v>
      </c>
      <c r="H50" s="13"/>
      <c r="I50" s="15">
        <f>VLOOKUP(G50,'Basic TPP'!$A$2:$B$16,2,0)</f>
        <v>7898623.2000000002</v>
      </c>
      <c r="J50" s="16">
        <v>0</v>
      </c>
      <c r="K50" s="17">
        <v>0.35</v>
      </c>
      <c r="L50" s="36">
        <v>0.45</v>
      </c>
      <c r="M50" s="18">
        <v>0</v>
      </c>
      <c r="N50" s="19">
        <f t="shared" si="9"/>
        <v>4296851</v>
      </c>
      <c r="O50" s="20">
        <v>0.97199999999999998</v>
      </c>
      <c r="P50" s="21">
        <v>7545</v>
      </c>
      <c r="Q50" s="21" t="s">
        <v>48</v>
      </c>
      <c r="R50" s="22"/>
      <c r="S50" s="19">
        <f t="shared" si="0"/>
        <v>0</v>
      </c>
      <c r="T50" s="19">
        <f t="shared" si="1"/>
        <v>0</v>
      </c>
      <c r="U50" s="19">
        <f t="shared" si="2"/>
        <v>0</v>
      </c>
      <c r="V50" s="19">
        <f t="shared" si="10"/>
        <v>0</v>
      </c>
      <c r="W50" s="19">
        <f t="shared" si="3"/>
        <v>1074844.6450560002</v>
      </c>
      <c r="X50" s="19">
        <f t="shared" si="4"/>
        <v>1105807.2480000001</v>
      </c>
      <c r="Y50" s="19">
        <f t="shared" si="5"/>
        <v>552903.62400000007</v>
      </c>
      <c r="Z50" s="19">
        <f t="shared" si="11"/>
        <v>1858818</v>
      </c>
      <c r="AA50" s="19">
        <f t="shared" si="6"/>
        <v>3554380.44</v>
      </c>
      <c r="AB50" s="19">
        <f t="shared" si="12"/>
        <v>2416979</v>
      </c>
      <c r="AC50" s="19">
        <f t="shared" si="7"/>
        <v>0</v>
      </c>
      <c r="AD50" s="19">
        <f t="shared" si="13"/>
        <v>0</v>
      </c>
      <c r="AE50" s="23">
        <f t="shared" si="8"/>
        <v>4275797</v>
      </c>
      <c r="AF50" s="23"/>
      <c r="AG50" s="23"/>
      <c r="AH50" s="23"/>
      <c r="AI50" s="23"/>
      <c r="AJ50" s="23"/>
      <c r="AK50" s="24"/>
      <c r="AL50" s="24"/>
      <c r="AM50" s="19"/>
      <c r="AN50" s="25">
        <v>43</v>
      </c>
      <c r="AO50" s="26"/>
    </row>
    <row r="51" spans="1:41" ht="48" customHeight="1" x14ac:dyDescent="0.4">
      <c r="A51" s="9" t="s">
        <v>197</v>
      </c>
      <c r="B51" s="32" t="s">
        <v>198</v>
      </c>
      <c r="C51" s="27" t="s">
        <v>199</v>
      </c>
      <c r="D51" s="28" t="s">
        <v>45</v>
      </c>
      <c r="E51" s="32" t="s">
        <v>200</v>
      </c>
      <c r="F51" s="33" t="s">
        <v>172</v>
      </c>
      <c r="G51" s="14">
        <v>9</v>
      </c>
      <c r="H51" s="13"/>
      <c r="I51" s="15">
        <f>VLOOKUP(G51,'Basic TPP'!$A$2:$B$16,2,0)</f>
        <v>7898623.2000000002</v>
      </c>
      <c r="J51" s="16">
        <v>0.31</v>
      </c>
      <c r="K51" s="17">
        <v>0.35</v>
      </c>
      <c r="L51" s="18">
        <v>0.04</v>
      </c>
      <c r="M51" s="18">
        <v>0</v>
      </c>
      <c r="N51" s="19">
        <f t="shared" si="9"/>
        <v>3759745</v>
      </c>
      <c r="O51" s="20">
        <v>1</v>
      </c>
      <c r="P51" s="21">
        <v>10530</v>
      </c>
      <c r="Q51" s="21" t="s">
        <v>48</v>
      </c>
      <c r="R51" s="22"/>
      <c r="S51" s="19">
        <f t="shared" si="0"/>
        <v>979429.27680000011</v>
      </c>
      <c r="T51" s="19">
        <f t="shared" si="1"/>
        <v>979429.27680000011</v>
      </c>
      <c r="U51" s="19">
        <f t="shared" si="2"/>
        <v>489714.63840000005</v>
      </c>
      <c r="V51" s="19">
        <f t="shared" si="10"/>
        <v>1665030</v>
      </c>
      <c r="W51" s="19">
        <f t="shared" si="3"/>
        <v>1105807.2480000001</v>
      </c>
      <c r="X51" s="19">
        <f t="shared" si="4"/>
        <v>1105807.2480000001</v>
      </c>
      <c r="Y51" s="19">
        <f t="shared" si="5"/>
        <v>552903.62400000007</v>
      </c>
      <c r="Z51" s="19">
        <f t="shared" si="11"/>
        <v>1879872</v>
      </c>
      <c r="AA51" s="19">
        <f t="shared" si="6"/>
        <v>315944.92800000001</v>
      </c>
      <c r="AB51" s="19">
        <f t="shared" si="12"/>
        <v>214843</v>
      </c>
      <c r="AC51" s="19">
        <f t="shared" si="7"/>
        <v>0</v>
      </c>
      <c r="AD51" s="19">
        <f t="shared" si="13"/>
        <v>0</v>
      </c>
      <c r="AE51" s="23">
        <f t="shared" si="8"/>
        <v>3759745</v>
      </c>
      <c r="AF51" s="23"/>
      <c r="AG51" s="23"/>
      <c r="AH51" s="23"/>
      <c r="AI51" s="23"/>
      <c r="AJ51" s="23"/>
      <c r="AK51" s="24"/>
      <c r="AL51" s="24"/>
      <c r="AM51" s="19"/>
      <c r="AN51" s="25">
        <v>44</v>
      </c>
      <c r="AO51" s="26"/>
    </row>
    <row r="52" spans="1:41" ht="48" customHeight="1" x14ac:dyDescent="0.4">
      <c r="A52" s="9" t="s">
        <v>201</v>
      </c>
      <c r="B52" s="32" t="s">
        <v>202</v>
      </c>
      <c r="C52" s="27" t="s">
        <v>203</v>
      </c>
      <c r="D52" s="28" t="s">
        <v>138</v>
      </c>
      <c r="E52" s="32" t="s">
        <v>196</v>
      </c>
      <c r="F52" s="33" t="s">
        <v>54</v>
      </c>
      <c r="G52" s="14">
        <v>9</v>
      </c>
      <c r="H52" s="13"/>
      <c r="I52" s="15">
        <f>VLOOKUP(G52,'Basic TPP'!$A$2:$B$16,2,0)</f>
        <v>7898623.2000000002</v>
      </c>
      <c r="J52" s="16">
        <v>0</v>
      </c>
      <c r="K52" s="17">
        <v>0.35</v>
      </c>
      <c r="L52" s="36">
        <v>0.45</v>
      </c>
      <c r="M52" s="18">
        <v>0</v>
      </c>
      <c r="N52" s="19">
        <f t="shared" si="9"/>
        <v>4296851</v>
      </c>
      <c r="O52" s="20">
        <v>1</v>
      </c>
      <c r="P52" s="21">
        <v>10187</v>
      </c>
      <c r="Q52" s="21" t="s">
        <v>48</v>
      </c>
      <c r="R52" s="22"/>
      <c r="S52" s="19">
        <f t="shared" si="0"/>
        <v>0</v>
      </c>
      <c r="T52" s="19">
        <f t="shared" si="1"/>
        <v>0</v>
      </c>
      <c r="U52" s="19">
        <f t="shared" si="2"/>
        <v>0</v>
      </c>
      <c r="V52" s="19">
        <f t="shared" si="10"/>
        <v>0</v>
      </c>
      <c r="W52" s="19">
        <f t="shared" si="3"/>
        <v>1105807.2480000001</v>
      </c>
      <c r="X52" s="19">
        <f t="shared" si="4"/>
        <v>1105807.2480000001</v>
      </c>
      <c r="Y52" s="19">
        <f t="shared" si="5"/>
        <v>552903.62400000007</v>
      </c>
      <c r="Z52" s="19">
        <f t="shared" si="11"/>
        <v>1879872</v>
      </c>
      <c r="AA52" s="19">
        <f t="shared" si="6"/>
        <v>3554380.44</v>
      </c>
      <c r="AB52" s="19">
        <f t="shared" si="12"/>
        <v>2416979</v>
      </c>
      <c r="AC52" s="19">
        <f t="shared" si="7"/>
        <v>0</v>
      </c>
      <c r="AD52" s="19">
        <f t="shared" si="13"/>
        <v>0</v>
      </c>
      <c r="AE52" s="23">
        <f t="shared" si="8"/>
        <v>4296851</v>
      </c>
      <c r="AF52" s="23"/>
      <c r="AG52" s="23"/>
      <c r="AH52" s="23"/>
      <c r="AI52" s="23"/>
      <c r="AJ52" s="23"/>
      <c r="AK52" s="24"/>
      <c r="AL52" s="24"/>
      <c r="AM52" s="19"/>
      <c r="AN52" s="25">
        <v>45</v>
      </c>
      <c r="AO52" s="35"/>
    </row>
    <row r="53" spans="1:41" ht="48" customHeight="1" x14ac:dyDescent="0.4">
      <c r="A53" s="9" t="s">
        <v>204</v>
      </c>
      <c r="B53" s="32" t="s">
        <v>205</v>
      </c>
      <c r="C53" s="27" t="s">
        <v>206</v>
      </c>
      <c r="D53" s="28" t="s">
        <v>45</v>
      </c>
      <c r="E53" s="32" t="s">
        <v>207</v>
      </c>
      <c r="F53" s="33" t="s">
        <v>172</v>
      </c>
      <c r="G53" s="14">
        <v>9</v>
      </c>
      <c r="H53" s="13"/>
      <c r="I53" s="15">
        <f>VLOOKUP(G53,'Basic TPP'!$A$2:$B$16,2,0)</f>
        <v>7898623.2000000002</v>
      </c>
      <c r="J53" s="16">
        <v>0.31</v>
      </c>
      <c r="K53" s="17">
        <v>0.35</v>
      </c>
      <c r="L53" s="18">
        <v>0.04</v>
      </c>
      <c r="M53" s="18">
        <v>0</v>
      </c>
      <c r="N53" s="19">
        <f t="shared" si="9"/>
        <v>3759745</v>
      </c>
      <c r="O53" s="20">
        <v>1</v>
      </c>
      <c r="P53" s="21">
        <v>9232</v>
      </c>
      <c r="Q53" s="21" t="s">
        <v>48</v>
      </c>
      <c r="R53" s="22"/>
      <c r="S53" s="19">
        <f t="shared" si="0"/>
        <v>979429.27680000011</v>
      </c>
      <c r="T53" s="19">
        <f t="shared" si="1"/>
        <v>979429.27680000011</v>
      </c>
      <c r="U53" s="19">
        <f t="shared" si="2"/>
        <v>489714.63840000005</v>
      </c>
      <c r="V53" s="19">
        <f t="shared" si="10"/>
        <v>1665030</v>
      </c>
      <c r="W53" s="19">
        <f t="shared" si="3"/>
        <v>1105807.2480000001</v>
      </c>
      <c r="X53" s="19">
        <f t="shared" si="4"/>
        <v>1105807.2480000001</v>
      </c>
      <c r="Y53" s="19">
        <f t="shared" si="5"/>
        <v>552903.62400000007</v>
      </c>
      <c r="Z53" s="19">
        <f t="shared" si="11"/>
        <v>1879872</v>
      </c>
      <c r="AA53" s="19">
        <f t="shared" si="6"/>
        <v>315944.92800000001</v>
      </c>
      <c r="AB53" s="19">
        <f t="shared" si="12"/>
        <v>214843</v>
      </c>
      <c r="AC53" s="19">
        <f t="shared" si="7"/>
        <v>0</v>
      </c>
      <c r="AD53" s="19">
        <f t="shared" si="13"/>
        <v>0</v>
      </c>
      <c r="AE53" s="23">
        <f t="shared" si="8"/>
        <v>3759745</v>
      </c>
      <c r="AF53" s="23"/>
      <c r="AG53" s="23"/>
      <c r="AH53" s="23"/>
      <c r="AI53" s="23"/>
      <c r="AJ53" s="23"/>
      <c r="AK53" s="24"/>
      <c r="AL53" s="24"/>
      <c r="AM53" s="19"/>
      <c r="AN53" s="25">
        <v>46</v>
      </c>
      <c r="AO53" s="26"/>
    </row>
    <row r="54" spans="1:41" ht="48" customHeight="1" x14ac:dyDescent="0.4">
      <c r="A54" s="9" t="s">
        <v>208</v>
      </c>
      <c r="B54" s="32" t="s">
        <v>209</v>
      </c>
      <c r="C54" s="27" t="s">
        <v>210</v>
      </c>
      <c r="D54" s="28" t="s">
        <v>138</v>
      </c>
      <c r="E54" s="32" t="s">
        <v>176</v>
      </c>
      <c r="F54" s="33" t="s">
        <v>54</v>
      </c>
      <c r="G54" s="14">
        <v>9</v>
      </c>
      <c r="H54" s="13"/>
      <c r="I54" s="15">
        <f>VLOOKUP(G54,'Basic TPP'!$A$2:$B$16,2,0)</f>
        <v>7898623.2000000002</v>
      </c>
      <c r="J54" s="16">
        <v>0</v>
      </c>
      <c r="K54" s="17">
        <v>0.35</v>
      </c>
      <c r="L54" s="18">
        <v>0.4</v>
      </c>
      <c r="M54" s="18">
        <v>0.5</v>
      </c>
      <c r="N54" s="19">
        <f t="shared" si="9"/>
        <v>6713830</v>
      </c>
      <c r="O54" s="20">
        <v>0.98499999999999999</v>
      </c>
      <c r="P54" s="21">
        <v>7481</v>
      </c>
      <c r="Q54" s="21" t="s">
        <v>48</v>
      </c>
      <c r="R54" s="22"/>
      <c r="S54" s="19">
        <f t="shared" si="0"/>
        <v>0</v>
      </c>
      <c r="T54" s="19">
        <f t="shared" si="1"/>
        <v>0</v>
      </c>
      <c r="U54" s="19">
        <f t="shared" si="2"/>
        <v>0</v>
      </c>
      <c r="V54" s="19">
        <f t="shared" si="10"/>
        <v>0</v>
      </c>
      <c r="W54" s="19">
        <f t="shared" si="3"/>
        <v>1089220.1392800002</v>
      </c>
      <c r="X54" s="19">
        <f t="shared" si="4"/>
        <v>1105807.2480000001</v>
      </c>
      <c r="Y54" s="19">
        <f t="shared" si="5"/>
        <v>552903.62400000007</v>
      </c>
      <c r="Z54" s="19">
        <f t="shared" si="11"/>
        <v>1868593</v>
      </c>
      <c r="AA54" s="19">
        <f t="shared" si="6"/>
        <v>3159449.2800000003</v>
      </c>
      <c r="AB54" s="19">
        <f t="shared" si="12"/>
        <v>2148426</v>
      </c>
      <c r="AC54" s="19">
        <f t="shared" si="7"/>
        <v>3949311.6</v>
      </c>
      <c r="AD54" s="19">
        <f t="shared" si="13"/>
        <v>2685532</v>
      </c>
      <c r="AE54" s="23">
        <f t="shared" si="8"/>
        <v>6702551</v>
      </c>
      <c r="AF54" s="23"/>
      <c r="AG54" s="23"/>
      <c r="AH54" s="23"/>
      <c r="AI54" s="23"/>
      <c r="AJ54" s="23"/>
      <c r="AK54" s="24"/>
      <c r="AL54" s="24"/>
      <c r="AM54" s="19"/>
      <c r="AN54" s="25">
        <v>47</v>
      </c>
      <c r="AO54" s="35"/>
    </row>
    <row r="55" spans="1:41" ht="48" customHeight="1" x14ac:dyDescent="0.4">
      <c r="A55" s="9" t="s">
        <v>211</v>
      </c>
      <c r="B55" s="32" t="s">
        <v>212</v>
      </c>
      <c r="C55" s="27" t="s">
        <v>213</v>
      </c>
      <c r="D55" s="28" t="s">
        <v>45</v>
      </c>
      <c r="E55" s="32" t="s">
        <v>214</v>
      </c>
      <c r="F55" s="33" t="s">
        <v>172</v>
      </c>
      <c r="G55" s="14">
        <v>9</v>
      </c>
      <c r="H55" s="13"/>
      <c r="I55" s="15">
        <f>VLOOKUP(G55,'Basic TPP'!$A$2:$B$16,2,0)</f>
        <v>7898623.2000000002</v>
      </c>
      <c r="J55" s="16">
        <v>0.31</v>
      </c>
      <c r="K55" s="17">
        <v>0.35</v>
      </c>
      <c r="L55" s="18">
        <v>0.04</v>
      </c>
      <c r="M55" s="18">
        <v>0</v>
      </c>
      <c r="N55" s="19">
        <f t="shared" si="9"/>
        <v>3759745</v>
      </c>
      <c r="O55" s="20">
        <v>1</v>
      </c>
      <c r="P55" s="21">
        <v>8094</v>
      </c>
      <c r="Q55" s="21" t="s">
        <v>48</v>
      </c>
      <c r="R55" s="22"/>
      <c r="S55" s="19">
        <f t="shared" si="0"/>
        <v>979429.27680000011</v>
      </c>
      <c r="T55" s="19">
        <f t="shared" si="1"/>
        <v>979429.27680000011</v>
      </c>
      <c r="U55" s="19">
        <f t="shared" si="2"/>
        <v>489714.63840000005</v>
      </c>
      <c r="V55" s="19">
        <f t="shared" si="10"/>
        <v>1665030</v>
      </c>
      <c r="W55" s="19">
        <f t="shared" si="3"/>
        <v>1105807.2480000001</v>
      </c>
      <c r="X55" s="19">
        <f t="shared" si="4"/>
        <v>1105807.2480000001</v>
      </c>
      <c r="Y55" s="19">
        <f t="shared" si="5"/>
        <v>552903.62400000007</v>
      </c>
      <c r="Z55" s="19">
        <f t="shared" si="11"/>
        <v>1879872</v>
      </c>
      <c r="AA55" s="19">
        <f t="shared" si="6"/>
        <v>315944.92800000001</v>
      </c>
      <c r="AB55" s="19">
        <f t="shared" si="12"/>
        <v>214843</v>
      </c>
      <c r="AC55" s="19">
        <f t="shared" si="7"/>
        <v>0</v>
      </c>
      <c r="AD55" s="19">
        <f t="shared" si="13"/>
        <v>0</v>
      </c>
      <c r="AE55" s="23">
        <f t="shared" si="8"/>
        <v>3759745</v>
      </c>
      <c r="AF55" s="23"/>
      <c r="AG55" s="23"/>
      <c r="AH55" s="23"/>
      <c r="AI55" s="23"/>
      <c r="AJ55" s="23"/>
      <c r="AK55" s="24"/>
      <c r="AL55" s="24"/>
      <c r="AM55" s="19"/>
      <c r="AN55" s="25">
        <v>48</v>
      </c>
      <c r="AO55" s="26"/>
    </row>
    <row r="56" spans="1:41" ht="48" customHeight="1" x14ac:dyDescent="0.4">
      <c r="A56" s="9" t="s">
        <v>215</v>
      </c>
      <c r="B56" s="34" t="s">
        <v>216</v>
      </c>
      <c r="C56" s="27" t="s">
        <v>217</v>
      </c>
      <c r="D56" s="28" t="s">
        <v>95</v>
      </c>
      <c r="E56" s="32" t="s">
        <v>218</v>
      </c>
      <c r="F56" s="33" t="s">
        <v>172</v>
      </c>
      <c r="G56" s="14">
        <v>9</v>
      </c>
      <c r="H56" s="13"/>
      <c r="I56" s="15">
        <f>VLOOKUP(G56,'Basic TPP'!$A$2:$B$16,2,0)</f>
        <v>7898623.2000000002</v>
      </c>
      <c r="J56" s="16">
        <v>0.31</v>
      </c>
      <c r="K56" s="17">
        <v>0.35</v>
      </c>
      <c r="L56" s="18">
        <v>0.04</v>
      </c>
      <c r="M56" s="18">
        <v>0</v>
      </c>
      <c r="N56" s="19">
        <f t="shared" si="9"/>
        <v>3759745</v>
      </c>
      <c r="O56" s="20">
        <v>1</v>
      </c>
      <c r="P56" s="21">
        <v>9148</v>
      </c>
      <c r="Q56" s="21" t="s">
        <v>48</v>
      </c>
      <c r="R56" s="22"/>
      <c r="S56" s="19">
        <f t="shared" si="0"/>
        <v>979429.27680000011</v>
      </c>
      <c r="T56" s="19">
        <f t="shared" si="1"/>
        <v>979429.27680000011</v>
      </c>
      <c r="U56" s="19">
        <f t="shared" si="2"/>
        <v>489714.63840000005</v>
      </c>
      <c r="V56" s="19">
        <f t="shared" si="10"/>
        <v>1665030</v>
      </c>
      <c r="W56" s="19">
        <f t="shared" si="3"/>
        <v>1105807.2480000001</v>
      </c>
      <c r="X56" s="19">
        <f t="shared" si="4"/>
        <v>1105807.2480000001</v>
      </c>
      <c r="Y56" s="19">
        <f t="shared" si="5"/>
        <v>552903.62400000007</v>
      </c>
      <c r="Z56" s="19">
        <f t="shared" si="11"/>
        <v>1879872</v>
      </c>
      <c r="AA56" s="19">
        <f t="shared" si="6"/>
        <v>315944.92800000001</v>
      </c>
      <c r="AB56" s="19">
        <f t="shared" si="12"/>
        <v>214843</v>
      </c>
      <c r="AC56" s="19">
        <f t="shared" si="7"/>
        <v>0</v>
      </c>
      <c r="AD56" s="19">
        <f t="shared" si="13"/>
        <v>0</v>
      </c>
      <c r="AE56" s="23">
        <f t="shared" si="8"/>
        <v>3759745</v>
      </c>
      <c r="AF56" s="23"/>
      <c r="AG56" s="23"/>
      <c r="AH56" s="23"/>
      <c r="AI56" s="23"/>
      <c r="AJ56" s="23"/>
      <c r="AK56" s="24"/>
      <c r="AL56" s="24"/>
      <c r="AM56" s="19"/>
      <c r="AN56" s="25">
        <v>49</v>
      </c>
      <c r="AO56" s="26"/>
    </row>
    <row r="57" spans="1:41" ht="48" customHeight="1" x14ac:dyDescent="0.4">
      <c r="A57" s="9" t="s">
        <v>219</v>
      </c>
      <c r="B57" s="32" t="s">
        <v>220</v>
      </c>
      <c r="C57" s="27" t="s">
        <v>221</v>
      </c>
      <c r="D57" s="28" t="s">
        <v>95</v>
      </c>
      <c r="E57" s="32" t="s">
        <v>222</v>
      </c>
      <c r="F57" s="33" t="s">
        <v>172</v>
      </c>
      <c r="G57" s="14">
        <v>9</v>
      </c>
      <c r="H57" s="13"/>
      <c r="I57" s="15">
        <f>VLOOKUP(G57,'Basic TPP'!$A$2:$B$16,2,0)</f>
        <v>7898623.2000000002</v>
      </c>
      <c r="J57" s="16">
        <v>0.31</v>
      </c>
      <c r="K57" s="17">
        <v>0.35</v>
      </c>
      <c r="L57" s="18">
        <v>0.04</v>
      </c>
      <c r="M57" s="18">
        <v>0</v>
      </c>
      <c r="N57" s="19">
        <f t="shared" si="9"/>
        <v>3759745</v>
      </c>
      <c r="O57" s="20">
        <v>1</v>
      </c>
      <c r="P57" s="21">
        <v>7230</v>
      </c>
      <c r="Q57" s="21" t="s">
        <v>48</v>
      </c>
      <c r="R57" s="22"/>
      <c r="S57" s="19">
        <f t="shared" si="0"/>
        <v>979429.27680000011</v>
      </c>
      <c r="T57" s="19">
        <f t="shared" si="1"/>
        <v>979429.27680000011</v>
      </c>
      <c r="U57" s="19">
        <f t="shared" si="2"/>
        <v>489714.63840000005</v>
      </c>
      <c r="V57" s="19">
        <f t="shared" si="10"/>
        <v>1665030</v>
      </c>
      <c r="W57" s="19">
        <f t="shared" si="3"/>
        <v>1105807.2480000001</v>
      </c>
      <c r="X57" s="19">
        <f t="shared" si="4"/>
        <v>1105807.2480000001</v>
      </c>
      <c r="Y57" s="19">
        <f t="shared" si="5"/>
        <v>552903.62400000007</v>
      </c>
      <c r="Z57" s="19">
        <f t="shared" si="11"/>
        <v>1879872</v>
      </c>
      <c r="AA57" s="19">
        <f t="shared" si="6"/>
        <v>315944.92800000001</v>
      </c>
      <c r="AB57" s="19">
        <f t="shared" si="12"/>
        <v>214843</v>
      </c>
      <c r="AC57" s="19">
        <f t="shared" si="7"/>
        <v>0</v>
      </c>
      <c r="AD57" s="19">
        <f t="shared" si="13"/>
        <v>0</v>
      </c>
      <c r="AE57" s="23">
        <f t="shared" si="8"/>
        <v>3759745</v>
      </c>
      <c r="AF57" s="23"/>
      <c r="AG57" s="23"/>
      <c r="AH57" s="23"/>
      <c r="AI57" s="23"/>
      <c r="AJ57" s="23"/>
      <c r="AK57" s="24"/>
      <c r="AL57" s="24"/>
      <c r="AM57" s="19"/>
      <c r="AN57" s="25">
        <v>50</v>
      </c>
      <c r="AO57" s="26"/>
    </row>
    <row r="58" spans="1:41" ht="48" customHeight="1" x14ac:dyDescent="0.4">
      <c r="A58" s="9" t="s">
        <v>223</v>
      </c>
      <c r="B58" s="32" t="s">
        <v>224</v>
      </c>
      <c r="C58" s="27" t="s">
        <v>225</v>
      </c>
      <c r="D58" s="28" t="s">
        <v>45</v>
      </c>
      <c r="E58" s="32" t="s">
        <v>226</v>
      </c>
      <c r="F58" s="33" t="s">
        <v>172</v>
      </c>
      <c r="G58" s="33">
        <v>9</v>
      </c>
      <c r="H58" s="32"/>
      <c r="I58" s="15">
        <f>VLOOKUP(G58,'Basic TPP'!$A$2:$B$16,2,0)</f>
        <v>7898623.2000000002</v>
      </c>
      <c r="J58" s="16">
        <v>0.31</v>
      </c>
      <c r="K58" s="17">
        <v>0.35</v>
      </c>
      <c r="L58" s="18">
        <v>0.04</v>
      </c>
      <c r="M58" s="18">
        <v>0</v>
      </c>
      <c r="N58" s="19">
        <f t="shared" si="9"/>
        <v>3759745</v>
      </c>
      <c r="O58" s="20">
        <v>1</v>
      </c>
      <c r="P58" s="21">
        <v>8475</v>
      </c>
      <c r="Q58" s="21" t="s">
        <v>48</v>
      </c>
      <c r="R58" s="22"/>
      <c r="S58" s="19">
        <f t="shared" si="0"/>
        <v>979429.27680000011</v>
      </c>
      <c r="T58" s="19">
        <f t="shared" si="1"/>
        <v>979429.27680000011</v>
      </c>
      <c r="U58" s="19">
        <f t="shared" si="2"/>
        <v>489714.63840000005</v>
      </c>
      <c r="V58" s="19">
        <f t="shared" si="10"/>
        <v>1665030</v>
      </c>
      <c r="W58" s="19">
        <f t="shared" si="3"/>
        <v>1105807.2480000001</v>
      </c>
      <c r="X58" s="19">
        <f t="shared" si="4"/>
        <v>1105807.2480000001</v>
      </c>
      <c r="Y58" s="19">
        <f t="shared" si="5"/>
        <v>552903.62400000007</v>
      </c>
      <c r="Z58" s="19">
        <f t="shared" si="11"/>
        <v>1879872</v>
      </c>
      <c r="AA58" s="19">
        <f t="shared" si="6"/>
        <v>315944.92800000001</v>
      </c>
      <c r="AB58" s="19">
        <f t="shared" si="12"/>
        <v>214843</v>
      </c>
      <c r="AC58" s="19">
        <f t="shared" si="7"/>
        <v>0</v>
      </c>
      <c r="AD58" s="19">
        <f t="shared" si="13"/>
        <v>0</v>
      </c>
      <c r="AE58" s="23">
        <f t="shared" si="8"/>
        <v>3759745</v>
      </c>
      <c r="AF58" s="23"/>
      <c r="AG58" s="23"/>
      <c r="AH58" s="23"/>
      <c r="AI58" s="23"/>
      <c r="AJ58" s="23"/>
      <c r="AK58" s="24"/>
      <c r="AL58" s="24"/>
      <c r="AM58" s="19"/>
      <c r="AN58" s="25">
        <v>51</v>
      </c>
      <c r="AO58" s="26"/>
    </row>
    <row r="59" spans="1:41" ht="48" customHeight="1" x14ac:dyDescent="0.4">
      <c r="A59" s="9" t="s">
        <v>227</v>
      </c>
      <c r="B59" s="32" t="s">
        <v>228</v>
      </c>
      <c r="C59" s="27" t="s">
        <v>229</v>
      </c>
      <c r="D59" s="28" t="s">
        <v>95</v>
      </c>
      <c r="E59" s="32" t="s">
        <v>230</v>
      </c>
      <c r="F59" s="33" t="s">
        <v>172</v>
      </c>
      <c r="G59" s="33">
        <v>9</v>
      </c>
      <c r="H59" s="32"/>
      <c r="I59" s="15">
        <f>VLOOKUP(G59,'Basic TPP'!$A$2:$B$16,2,0)</f>
        <v>7898623.2000000002</v>
      </c>
      <c r="J59" s="16">
        <v>0.31</v>
      </c>
      <c r="K59" s="17">
        <v>0.35</v>
      </c>
      <c r="L59" s="18">
        <v>0.04</v>
      </c>
      <c r="M59" s="18">
        <v>0</v>
      </c>
      <c r="N59" s="19">
        <f t="shared" si="9"/>
        <v>3759745</v>
      </c>
      <c r="O59" s="20">
        <v>1</v>
      </c>
      <c r="P59" s="21">
        <v>9248</v>
      </c>
      <c r="Q59" s="21" t="s">
        <v>48</v>
      </c>
      <c r="R59" s="22"/>
      <c r="S59" s="19">
        <f t="shared" si="0"/>
        <v>979429.27680000011</v>
      </c>
      <c r="T59" s="19">
        <f t="shared" si="1"/>
        <v>979429.27680000011</v>
      </c>
      <c r="U59" s="19">
        <f t="shared" si="2"/>
        <v>489714.63840000005</v>
      </c>
      <c r="V59" s="19">
        <f t="shared" si="10"/>
        <v>1665030</v>
      </c>
      <c r="W59" s="19">
        <f t="shared" si="3"/>
        <v>1105807.2480000001</v>
      </c>
      <c r="X59" s="19">
        <f t="shared" si="4"/>
        <v>1105807.2480000001</v>
      </c>
      <c r="Y59" s="19">
        <f t="shared" si="5"/>
        <v>552903.62400000007</v>
      </c>
      <c r="Z59" s="19">
        <f t="shared" si="11"/>
        <v>1879872</v>
      </c>
      <c r="AA59" s="19">
        <f t="shared" si="6"/>
        <v>315944.92800000001</v>
      </c>
      <c r="AB59" s="19">
        <f t="shared" si="12"/>
        <v>214843</v>
      </c>
      <c r="AC59" s="19">
        <f t="shared" si="7"/>
        <v>0</v>
      </c>
      <c r="AD59" s="19">
        <f t="shared" si="13"/>
        <v>0</v>
      </c>
      <c r="AE59" s="23">
        <f t="shared" si="8"/>
        <v>3759745</v>
      </c>
      <c r="AF59" s="23"/>
      <c r="AG59" s="23"/>
      <c r="AH59" s="23"/>
      <c r="AI59" s="23"/>
      <c r="AJ59" s="23"/>
      <c r="AK59" s="24"/>
      <c r="AL59" s="24"/>
      <c r="AM59" s="19"/>
      <c r="AN59" s="25">
        <v>52</v>
      </c>
      <c r="AO59" s="26"/>
    </row>
    <row r="60" spans="1:41" ht="48" customHeight="1" x14ac:dyDescent="0.4">
      <c r="A60" s="9" t="s">
        <v>231</v>
      </c>
      <c r="B60" s="32" t="s">
        <v>232</v>
      </c>
      <c r="C60" s="27" t="s">
        <v>233</v>
      </c>
      <c r="D60" s="28" t="s">
        <v>95</v>
      </c>
      <c r="E60" s="32" t="s">
        <v>196</v>
      </c>
      <c r="F60" s="33" t="s">
        <v>54</v>
      </c>
      <c r="G60" s="33">
        <v>9</v>
      </c>
      <c r="H60" s="32"/>
      <c r="I60" s="15">
        <f>VLOOKUP(G60,'Basic TPP'!$A$2:$B$16,2,0)</f>
        <v>7898623.2000000002</v>
      </c>
      <c r="J60" s="16">
        <v>0</v>
      </c>
      <c r="K60" s="17">
        <v>0.35</v>
      </c>
      <c r="L60" s="36">
        <v>0.45</v>
      </c>
      <c r="M60" s="18">
        <v>0</v>
      </c>
      <c r="N60" s="19">
        <f t="shared" si="9"/>
        <v>4296851</v>
      </c>
      <c r="O60" s="20">
        <v>1</v>
      </c>
      <c r="P60" s="21">
        <v>8098</v>
      </c>
      <c r="Q60" s="21" t="s">
        <v>48</v>
      </c>
      <c r="R60" s="22"/>
      <c r="S60" s="19">
        <f t="shared" si="0"/>
        <v>0</v>
      </c>
      <c r="T60" s="19">
        <f t="shared" si="1"/>
        <v>0</v>
      </c>
      <c r="U60" s="19">
        <f t="shared" si="2"/>
        <v>0</v>
      </c>
      <c r="V60" s="19">
        <f t="shared" si="10"/>
        <v>0</v>
      </c>
      <c r="W60" s="19">
        <f t="shared" si="3"/>
        <v>1105807.2480000001</v>
      </c>
      <c r="X60" s="19">
        <f t="shared" si="4"/>
        <v>1105807.2480000001</v>
      </c>
      <c r="Y60" s="19">
        <f t="shared" si="5"/>
        <v>552903.62400000007</v>
      </c>
      <c r="Z60" s="19">
        <f t="shared" si="11"/>
        <v>1879872</v>
      </c>
      <c r="AA60" s="19">
        <f t="shared" si="6"/>
        <v>3554380.44</v>
      </c>
      <c r="AB60" s="19">
        <f t="shared" si="12"/>
        <v>2416979</v>
      </c>
      <c r="AC60" s="19">
        <f t="shared" si="7"/>
        <v>0</v>
      </c>
      <c r="AD60" s="19">
        <f t="shared" si="13"/>
        <v>0</v>
      </c>
      <c r="AE60" s="23">
        <f t="shared" si="8"/>
        <v>4296851</v>
      </c>
      <c r="AF60" s="23"/>
      <c r="AG60" s="23"/>
      <c r="AH60" s="23"/>
      <c r="AI60" s="23"/>
      <c r="AJ60" s="23"/>
      <c r="AK60" s="24"/>
      <c r="AL60" s="24"/>
      <c r="AM60" s="19"/>
      <c r="AN60" s="25">
        <v>53</v>
      </c>
      <c r="AO60" s="35"/>
    </row>
    <row r="61" spans="1:41" ht="48" customHeight="1" x14ac:dyDescent="0.4">
      <c r="A61" s="9" t="s">
        <v>234</v>
      </c>
      <c r="B61" s="34" t="s">
        <v>235</v>
      </c>
      <c r="C61" s="27" t="s">
        <v>236</v>
      </c>
      <c r="D61" s="28" t="s">
        <v>95</v>
      </c>
      <c r="E61" s="32" t="s">
        <v>196</v>
      </c>
      <c r="F61" s="33" t="s">
        <v>54</v>
      </c>
      <c r="G61" s="33">
        <v>9</v>
      </c>
      <c r="H61" s="33"/>
      <c r="I61" s="15">
        <f>VLOOKUP(G61,'Basic TPP'!$A$2:$B$16,2,0)</f>
        <v>7898623.2000000002</v>
      </c>
      <c r="J61" s="16">
        <v>0</v>
      </c>
      <c r="K61" s="17">
        <v>0.35</v>
      </c>
      <c r="L61" s="36">
        <v>0.45</v>
      </c>
      <c r="M61" s="18">
        <v>0</v>
      </c>
      <c r="N61" s="19">
        <f t="shared" si="9"/>
        <v>4296851</v>
      </c>
      <c r="O61" s="20">
        <v>1</v>
      </c>
      <c r="P61" s="21">
        <v>8349</v>
      </c>
      <c r="Q61" s="21" t="s">
        <v>48</v>
      </c>
      <c r="R61" s="22"/>
      <c r="S61" s="19">
        <f t="shared" si="0"/>
        <v>0</v>
      </c>
      <c r="T61" s="19">
        <f t="shared" si="1"/>
        <v>0</v>
      </c>
      <c r="U61" s="19">
        <f t="shared" si="2"/>
        <v>0</v>
      </c>
      <c r="V61" s="19">
        <f t="shared" si="10"/>
        <v>0</v>
      </c>
      <c r="W61" s="19">
        <f t="shared" si="3"/>
        <v>1105807.2480000001</v>
      </c>
      <c r="X61" s="19">
        <f t="shared" si="4"/>
        <v>1105807.2480000001</v>
      </c>
      <c r="Y61" s="19">
        <f t="shared" si="5"/>
        <v>552903.62400000007</v>
      </c>
      <c r="Z61" s="19">
        <f t="shared" si="11"/>
        <v>1879872</v>
      </c>
      <c r="AA61" s="19">
        <f t="shared" si="6"/>
        <v>3554380.44</v>
      </c>
      <c r="AB61" s="19">
        <f t="shared" si="12"/>
        <v>2416979</v>
      </c>
      <c r="AC61" s="19">
        <f t="shared" si="7"/>
        <v>0</v>
      </c>
      <c r="AD61" s="19">
        <f t="shared" si="13"/>
        <v>0</v>
      </c>
      <c r="AE61" s="23">
        <f t="shared" si="8"/>
        <v>4296851</v>
      </c>
      <c r="AF61" s="23"/>
      <c r="AG61" s="23"/>
      <c r="AH61" s="23"/>
      <c r="AI61" s="23"/>
      <c r="AJ61" s="23"/>
      <c r="AK61" s="24"/>
      <c r="AL61" s="24"/>
      <c r="AM61" s="19"/>
      <c r="AN61" s="25">
        <v>54</v>
      </c>
      <c r="AO61" s="26"/>
    </row>
    <row r="62" spans="1:41" ht="48" customHeight="1" x14ac:dyDescent="0.4">
      <c r="A62" s="9" t="s">
        <v>237</v>
      </c>
      <c r="B62" s="34" t="s">
        <v>238</v>
      </c>
      <c r="C62" s="27" t="s">
        <v>239</v>
      </c>
      <c r="D62" s="28" t="s">
        <v>108</v>
      </c>
      <c r="E62" s="32" t="s">
        <v>196</v>
      </c>
      <c r="F62" s="33" t="s">
        <v>54</v>
      </c>
      <c r="G62" s="33">
        <v>9</v>
      </c>
      <c r="H62" s="33"/>
      <c r="I62" s="15">
        <f>VLOOKUP(G62,'Basic TPP'!$A$2:$B$16,2,0)</f>
        <v>7898623.2000000002</v>
      </c>
      <c r="J62" s="16">
        <v>0</v>
      </c>
      <c r="K62" s="17">
        <v>0.35</v>
      </c>
      <c r="L62" s="36">
        <v>0.45</v>
      </c>
      <c r="M62" s="18">
        <v>0</v>
      </c>
      <c r="N62" s="19">
        <f t="shared" si="9"/>
        <v>4296851</v>
      </c>
      <c r="O62" s="20">
        <v>0.96950000000000003</v>
      </c>
      <c r="P62" s="21">
        <v>9193</v>
      </c>
      <c r="Q62" s="21" t="s">
        <v>48</v>
      </c>
      <c r="R62" s="22"/>
      <c r="S62" s="19">
        <f t="shared" si="0"/>
        <v>0</v>
      </c>
      <c r="T62" s="19">
        <f t="shared" si="1"/>
        <v>0</v>
      </c>
      <c r="U62" s="19">
        <f t="shared" si="2"/>
        <v>0</v>
      </c>
      <c r="V62" s="19">
        <f t="shared" si="10"/>
        <v>0</v>
      </c>
      <c r="W62" s="19">
        <f t="shared" si="3"/>
        <v>1072080.1269360001</v>
      </c>
      <c r="X62" s="19">
        <f t="shared" si="4"/>
        <v>1105807.2480000001</v>
      </c>
      <c r="Y62" s="19">
        <f t="shared" si="5"/>
        <v>552903.62400000007</v>
      </c>
      <c r="Z62" s="19">
        <f t="shared" si="11"/>
        <v>1856938</v>
      </c>
      <c r="AA62" s="19">
        <f t="shared" si="6"/>
        <v>3554380.44</v>
      </c>
      <c r="AB62" s="19">
        <f t="shared" si="12"/>
        <v>2416979</v>
      </c>
      <c r="AC62" s="19">
        <f t="shared" si="7"/>
        <v>0</v>
      </c>
      <c r="AD62" s="19">
        <f t="shared" si="13"/>
        <v>0</v>
      </c>
      <c r="AE62" s="23">
        <f t="shared" si="8"/>
        <v>4273917</v>
      </c>
      <c r="AF62" s="23"/>
      <c r="AG62" s="23"/>
      <c r="AH62" s="23"/>
      <c r="AI62" s="23"/>
      <c r="AJ62" s="23"/>
      <c r="AK62" s="24"/>
      <c r="AL62" s="24"/>
      <c r="AM62" s="19"/>
      <c r="AN62" s="25">
        <v>55</v>
      </c>
      <c r="AO62" s="35"/>
    </row>
    <row r="63" spans="1:41" ht="48" customHeight="1" x14ac:dyDescent="0.4">
      <c r="A63" s="9" t="s">
        <v>240</v>
      </c>
      <c r="B63" s="34" t="s">
        <v>241</v>
      </c>
      <c r="C63" s="27" t="s">
        <v>242</v>
      </c>
      <c r="D63" s="28" t="s">
        <v>95</v>
      </c>
      <c r="E63" s="32" t="s">
        <v>196</v>
      </c>
      <c r="F63" s="33" t="s">
        <v>54</v>
      </c>
      <c r="G63" s="33">
        <v>9</v>
      </c>
      <c r="H63" s="33"/>
      <c r="I63" s="15">
        <f>VLOOKUP(G63,'Basic TPP'!$A$2:$B$16,2,0)</f>
        <v>7898623.2000000002</v>
      </c>
      <c r="J63" s="16">
        <v>0</v>
      </c>
      <c r="K63" s="17">
        <v>0.35</v>
      </c>
      <c r="L63" s="36">
        <v>0.45</v>
      </c>
      <c r="M63" s="18">
        <v>0</v>
      </c>
      <c r="N63" s="19">
        <f t="shared" si="9"/>
        <v>4296851</v>
      </c>
      <c r="O63" s="20">
        <v>1</v>
      </c>
      <c r="P63" s="21">
        <v>9847</v>
      </c>
      <c r="Q63" s="21" t="s">
        <v>48</v>
      </c>
      <c r="R63" s="22"/>
      <c r="S63" s="19">
        <f t="shared" si="0"/>
        <v>0</v>
      </c>
      <c r="T63" s="19">
        <f t="shared" si="1"/>
        <v>0</v>
      </c>
      <c r="U63" s="19">
        <f t="shared" si="2"/>
        <v>0</v>
      </c>
      <c r="V63" s="19">
        <f t="shared" si="10"/>
        <v>0</v>
      </c>
      <c r="W63" s="19">
        <f t="shared" si="3"/>
        <v>1105807.2480000001</v>
      </c>
      <c r="X63" s="19">
        <f t="shared" si="4"/>
        <v>1105807.2480000001</v>
      </c>
      <c r="Y63" s="19">
        <f t="shared" si="5"/>
        <v>552903.62400000007</v>
      </c>
      <c r="Z63" s="19">
        <f t="shared" si="11"/>
        <v>1879872</v>
      </c>
      <c r="AA63" s="19">
        <f t="shared" si="6"/>
        <v>3554380.44</v>
      </c>
      <c r="AB63" s="19">
        <f t="shared" si="12"/>
        <v>2416979</v>
      </c>
      <c r="AC63" s="19">
        <f t="shared" si="7"/>
        <v>0</v>
      </c>
      <c r="AD63" s="19">
        <f t="shared" si="13"/>
        <v>0</v>
      </c>
      <c r="AE63" s="23">
        <f t="shared" si="8"/>
        <v>4296851</v>
      </c>
      <c r="AF63" s="23"/>
      <c r="AG63" s="23"/>
      <c r="AH63" s="23"/>
      <c r="AI63" s="23"/>
      <c r="AJ63" s="23"/>
      <c r="AK63" s="24"/>
      <c r="AL63" s="24"/>
      <c r="AM63" s="19"/>
      <c r="AN63" s="25">
        <v>56</v>
      </c>
      <c r="AO63" s="26"/>
    </row>
    <row r="64" spans="1:41" ht="48" customHeight="1" x14ac:dyDescent="0.4">
      <c r="A64" s="9" t="s">
        <v>243</v>
      </c>
      <c r="B64" s="32" t="s">
        <v>244</v>
      </c>
      <c r="C64" s="27" t="s">
        <v>245</v>
      </c>
      <c r="D64" s="28" t="s">
        <v>95</v>
      </c>
      <c r="E64" s="32" t="s">
        <v>196</v>
      </c>
      <c r="F64" s="33" t="s">
        <v>54</v>
      </c>
      <c r="G64" s="33">
        <v>9</v>
      </c>
      <c r="H64" s="33"/>
      <c r="I64" s="15">
        <f>VLOOKUP(G64,'Basic TPP'!$A$2:$B$16,2,0)</f>
        <v>7898623.2000000002</v>
      </c>
      <c r="J64" s="16">
        <v>0</v>
      </c>
      <c r="K64" s="17">
        <v>0.35</v>
      </c>
      <c r="L64" s="36">
        <v>0.45</v>
      </c>
      <c r="M64" s="18">
        <v>0</v>
      </c>
      <c r="N64" s="19">
        <f t="shared" si="9"/>
        <v>4296851</v>
      </c>
      <c r="O64" s="20">
        <v>1</v>
      </c>
      <c r="P64" s="21">
        <v>8331</v>
      </c>
      <c r="Q64" s="21" t="s">
        <v>48</v>
      </c>
      <c r="R64" s="22"/>
      <c r="S64" s="19">
        <f t="shared" si="0"/>
        <v>0</v>
      </c>
      <c r="T64" s="19">
        <f t="shared" si="1"/>
        <v>0</v>
      </c>
      <c r="U64" s="19">
        <f t="shared" si="2"/>
        <v>0</v>
      </c>
      <c r="V64" s="19">
        <f t="shared" si="10"/>
        <v>0</v>
      </c>
      <c r="W64" s="19">
        <f t="shared" si="3"/>
        <v>1105807.2480000001</v>
      </c>
      <c r="X64" s="19">
        <f t="shared" si="4"/>
        <v>1105807.2480000001</v>
      </c>
      <c r="Y64" s="19">
        <f t="shared" si="5"/>
        <v>552903.62400000007</v>
      </c>
      <c r="Z64" s="19">
        <f t="shared" si="11"/>
        <v>1879872</v>
      </c>
      <c r="AA64" s="19">
        <f t="shared" si="6"/>
        <v>3554380.44</v>
      </c>
      <c r="AB64" s="19">
        <f t="shared" si="12"/>
        <v>2416979</v>
      </c>
      <c r="AC64" s="19">
        <f t="shared" si="7"/>
        <v>0</v>
      </c>
      <c r="AD64" s="19">
        <f t="shared" si="13"/>
        <v>0</v>
      </c>
      <c r="AE64" s="23">
        <f t="shared" si="8"/>
        <v>4296851</v>
      </c>
      <c r="AF64" s="23"/>
      <c r="AG64" s="23"/>
      <c r="AH64" s="23"/>
      <c r="AI64" s="23"/>
      <c r="AJ64" s="23"/>
      <c r="AK64" s="24"/>
      <c r="AL64" s="24"/>
      <c r="AM64" s="19"/>
      <c r="AN64" s="25">
        <v>57</v>
      </c>
      <c r="AO64" s="26"/>
    </row>
    <row r="65" spans="1:41" ht="48" customHeight="1" x14ac:dyDescent="0.4">
      <c r="A65" s="9" t="s">
        <v>246</v>
      </c>
      <c r="B65" s="32" t="s">
        <v>247</v>
      </c>
      <c r="C65" s="27" t="s">
        <v>248</v>
      </c>
      <c r="D65" s="28" t="s">
        <v>95</v>
      </c>
      <c r="E65" s="32" t="s">
        <v>196</v>
      </c>
      <c r="F65" s="33" t="s">
        <v>54</v>
      </c>
      <c r="G65" s="33">
        <v>9</v>
      </c>
      <c r="H65" s="33"/>
      <c r="I65" s="15">
        <f>VLOOKUP(G65,'Basic TPP'!$A$2:$B$16,2,0)</f>
        <v>7898623.2000000002</v>
      </c>
      <c r="J65" s="16">
        <v>0</v>
      </c>
      <c r="K65" s="17">
        <v>0.35</v>
      </c>
      <c r="L65" s="36">
        <v>0.45</v>
      </c>
      <c r="M65" s="18">
        <v>0</v>
      </c>
      <c r="N65" s="19">
        <f t="shared" si="9"/>
        <v>4296851</v>
      </c>
      <c r="O65" s="20">
        <v>1</v>
      </c>
      <c r="P65" s="21">
        <v>8998</v>
      </c>
      <c r="Q65" s="21" t="s">
        <v>48</v>
      </c>
      <c r="R65" s="22"/>
      <c r="S65" s="19">
        <f t="shared" si="0"/>
        <v>0</v>
      </c>
      <c r="T65" s="19">
        <f t="shared" si="1"/>
        <v>0</v>
      </c>
      <c r="U65" s="19">
        <f t="shared" si="2"/>
        <v>0</v>
      </c>
      <c r="V65" s="19">
        <f t="shared" si="10"/>
        <v>0</v>
      </c>
      <c r="W65" s="19">
        <f t="shared" si="3"/>
        <v>1105807.2480000001</v>
      </c>
      <c r="X65" s="19">
        <f t="shared" si="4"/>
        <v>1105807.2480000001</v>
      </c>
      <c r="Y65" s="19">
        <f t="shared" si="5"/>
        <v>552903.62400000007</v>
      </c>
      <c r="Z65" s="19">
        <f t="shared" si="11"/>
        <v>1879872</v>
      </c>
      <c r="AA65" s="19">
        <f t="shared" si="6"/>
        <v>3554380.44</v>
      </c>
      <c r="AB65" s="19">
        <f t="shared" si="12"/>
        <v>2416979</v>
      </c>
      <c r="AC65" s="19">
        <f t="shared" si="7"/>
        <v>0</v>
      </c>
      <c r="AD65" s="19">
        <f t="shared" si="13"/>
        <v>0</v>
      </c>
      <c r="AE65" s="23">
        <f t="shared" si="8"/>
        <v>4296851</v>
      </c>
      <c r="AF65" s="23"/>
      <c r="AG65" s="23"/>
      <c r="AH65" s="23"/>
      <c r="AI65" s="23"/>
      <c r="AJ65" s="23"/>
      <c r="AK65" s="24"/>
      <c r="AL65" s="24"/>
      <c r="AM65" s="19"/>
      <c r="AN65" s="25">
        <v>58</v>
      </c>
      <c r="AO65" s="26"/>
    </row>
    <row r="66" spans="1:41" ht="48" customHeight="1" x14ac:dyDescent="0.4">
      <c r="A66" s="9" t="s">
        <v>249</v>
      </c>
      <c r="B66" s="34" t="s">
        <v>250</v>
      </c>
      <c r="C66" s="27" t="s">
        <v>251</v>
      </c>
      <c r="D66" s="28" t="s">
        <v>95</v>
      </c>
      <c r="E66" s="32" t="s">
        <v>252</v>
      </c>
      <c r="F66" s="33" t="s">
        <v>172</v>
      </c>
      <c r="G66" s="33">
        <v>9</v>
      </c>
      <c r="H66" s="33"/>
      <c r="I66" s="15">
        <f>VLOOKUP(G66,'Basic TPP'!$A$2:$B$16,2,0)</f>
        <v>7898623.2000000002</v>
      </c>
      <c r="J66" s="16">
        <v>0.31</v>
      </c>
      <c r="K66" s="17">
        <v>0.35</v>
      </c>
      <c r="L66" s="18">
        <v>0.04</v>
      </c>
      <c r="M66" s="18">
        <v>0</v>
      </c>
      <c r="N66" s="19">
        <f t="shared" si="9"/>
        <v>3759745</v>
      </c>
      <c r="O66" s="20">
        <v>1</v>
      </c>
      <c r="P66" s="21">
        <v>9488</v>
      </c>
      <c r="Q66" s="21" t="s">
        <v>48</v>
      </c>
      <c r="R66" s="22"/>
      <c r="S66" s="19">
        <f t="shared" si="0"/>
        <v>979429.27680000011</v>
      </c>
      <c r="T66" s="19">
        <f t="shared" si="1"/>
        <v>979429.27680000011</v>
      </c>
      <c r="U66" s="19">
        <f t="shared" si="2"/>
        <v>489714.63840000005</v>
      </c>
      <c r="V66" s="19">
        <f t="shared" si="10"/>
        <v>1665030</v>
      </c>
      <c r="W66" s="19">
        <f t="shared" si="3"/>
        <v>1105807.2480000001</v>
      </c>
      <c r="X66" s="19">
        <f t="shared" si="4"/>
        <v>1105807.2480000001</v>
      </c>
      <c r="Y66" s="19">
        <f t="shared" si="5"/>
        <v>552903.62400000007</v>
      </c>
      <c r="Z66" s="19">
        <f t="shared" si="11"/>
        <v>1879872</v>
      </c>
      <c r="AA66" s="19">
        <f t="shared" si="6"/>
        <v>315944.92800000001</v>
      </c>
      <c r="AB66" s="19">
        <f t="shared" si="12"/>
        <v>214843</v>
      </c>
      <c r="AC66" s="19">
        <f t="shared" si="7"/>
        <v>0</v>
      </c>
      <c r="AD66" s="19">
        <f t="shared" si="13"/>
        <v>0</v>
      </c>
      <c r="AE66" s="23">
        <f t="shared" si="8"/>
        <v>3759745</v>
      </c>
      <c r="AF66" s="23"/>
      <c r="AG66" s="23"/>
      <c r="AH66" s="23"/>
      <c r="AI66" s="23"/>
      <c r="AJ66" s="23"/>
      <c r="AK66" s="24"/>
      <c r="AL66" s="24"/>
      <c r="AM66" s="19"/>
      <c r="AN66" s="25">
        <v>59</v>
      </c>
      <c r="AO66" s="26"/>
    </row>
    <row r="67" spans="1:41" ht="48" customHeight="1" x14ac:dyDescent="0.4">
      <c r="A67" s="9" t="s">
        <v>253</v>
      </c>
      <c r="B67" s="34" t="s">
        <v>254</v>
      </c>
      <c r="C67" s="27" t="s">
        <v>255</v>
      </c>
      <c r="D67" s="28" t="s">
        <v>108</v>
      </c>
      <c r="E67" s="32" t="s">
        <v>196</v>
      </c>
      <c r="F67" s="33" t="s">
        <v>54</v>
      </c>
      <c r="G67" s="33">
        <v>9</v>
      </c>
      <c r="H67" s="33"/>
      <c r="I67" s="15">
        <f>VLOOKUP(G67,'Basic TPP'!$A$2:$B$16,2,0)</f>
        <v>7898623.2000000002</v>
      </c>
      <c r="J67" s="16">
        <v>0</v>
      </c>
      <c r="K67" s="17">
        <v>0.35</v>
      </c>
      <c r="L67" s="36">
        <v>0.45</v>
      </c>
      <c r="M67" s="18">
        <v>0</v>
      </c>
      <c r="N67" s="19">
        <f t="shared" si="9"/>
        <v>4296851</v>
      </c>
      <c r="O67" s="20">
        <v>0.995</v>
      </c>
      <c r="P67" s="21">
        <v>8398</v>
      </c>
      <c r="Q67" s="21" t="s">
        <v>48</v>
      </c>
      <c r="R67" s="22"/>
      <c r="S67" s="19">
        <f t="shared" si="0"/>
        <v>0</v>
      </c>
      <c r="T67" s="19">
        <f t="shared" si="1"/>
        <v>0</v>
      </c>
      <c r="U67" s="19">
        <f t="shared" si="2"/>
        <v>0</v>
      </c>
      <c r="V67" s="19">
        <f t="shared" si="10"/>
        <v>0</v>
      </c>
      <c r="W67" s="19">
        <f t="shared" si="3"/>
        <v>1100278.2117600001</v>
      </c>
      <c r="X67" s="19">
        <f t="shared" si="4"/>
        <v>1105807.2480000001</v>
      </c>
      <c r="Y67" s="19">
        <f t="shared" si="5"/>
        <v>552903.62400000007</v>
      </c>
      <c r="Z67" s="19">
        <f t="shared" si="11"/>
        <v>1876113</v>
      </c>
      <c r="AA67" s="19">
        <f t="shared" si="6"/>
        <v>3554380.44</v>
      </c>
      <c r="AB67" s="19">
        <f t="shared" si="12"/>
        <v>2416979</v>
      </c>
      <c r="AC67" s="19">
        <f t="shared" si="7"/>
        <v>0</v>
      </c>
      <c r="AD67" s="19">
        <f t="shared" si="13"/>
        <v>0</v>
      </c>
      <c r="AE67" s="23">
        <f t="shared" si="8"/>
        <v>4293092</v>
      </c>
      <c r="AF67" s="23"/>
      <c r="AG67" s="23"/>
      <c r="AH67" s="23"/>
      <c r="AI67" s="23"/>
      <c r="AJ67" s="23"/>
      <c r="AK67" s="24"/>
      <c r="AL67" s="24"/>
      <c r="AM67" s="19"/>
      <c r="AN67" s="25">
        <v>60</v>
      </c>
      <c r="AO67" s="26"/>
    </row>
    <row r="68" spans="1:41" ht="48" customHeight="1" x14ac:dyDescent="0.4">
      <c r="A68" s="9" t="s">
        <v>256</v>
      </c>
      <c r="B68" s="32" t="s">
        <v>257</v>
      </c>
      <c r="C68" s="27" t="s">
        <v>258</v>
      </c>
      <c r="D68" s="28" t="s">
        <v>95</v>
      </c>
      <c r="E68" s="32" t="s">
        <v>259</v>
      </c>
      <c r="F68" s="33" t="s">
        <v>54</v>
      </c>
      <c r="G68" s="33">
        <v>9</v>
      </c>
      <c r="H68" s="33"/>
      <c r="I68" s="15">
        <f>VLOOKUP(G68,'Basic TPP'!$A$2:$B$16,2,0)</f>
        <v>7898623.2000000002</v>
      </c>
      <c r="J68" s="16">
        <v>0</v>
      </c>
      <c r="K68" s="17">
        <v>0.35</v>
      </c>
      <c r="L68" s="36">
        <v>0.45</v>
      </c>
      <c r="M68" s="18">
        <v>0</v>
      </c>
      <c r="N68" s="19">
        <f t="shared" si="9"/>
        <v>4296851</v>
      </c>
      <c r="O68" s="20">
        <v>0.99</v>
      </c>
      <c r="P68" s="21">
        <v>14786</v>
      </c>
      <c r="Q68" s="21" t="s">
        <v>48</v>
      </c>
      <c r="R68" s="22"/>
      <c r="S68" s="19">
        <f t="shared" si="0"/>
        <v>0</v>
      </c>
      <c r="T68" s="19">
        <f t="shared" si="1"/>
        <v>0</v>
      </c>
      <c r="U68" s="19">
        <f t="shared" si="2"/>
        <v>0</v>
      </c>
      <c r="V68" s="19">
        <f t="shared" si="10"/>
        <v>0</v>
      </c>
      <c r="W68" s="19">
        <f t="shared" si="3"/>
        <v>1094749.17552</v>
      </c>
      <c r="X68" s="19">
        <f t="shared" si="4"/>
        <v>1105807.2480000001</v>
      </c>
      <c r="Y68" s="19">
        <f t="shared" si="5"/>
        <v>552903.62400000007</v>
      </c>
      <c r="Z68" s="19">
        <f t="shared" si="11"/>
        <v>1872353</v>
      </c>
      <c r="AA68" s="19">
        <f t="shared" si="6"/>
        <v>3554380.44</v>
      </c>
      <c r="AB68" s="19">
        <f t="shared" si="12"/>
        <v>2416979</v>
      </c>
      <c r="AC68" s="19">
        <f t="shared" si="7"/>
        <v>0</v>
      </c>
      <c r="AD68" s="19">
        <f t="shared" si="13"/>
        <v>0</v>
      </c>
      <c r="AE68" s="23">
        <f t="shared" si="8"/>
        <v>4289332</v>
      </c>
      <c r="AF68" s="23"/>
      <c r="AG68" s="23"/>
      <c r="AH68" s="23"/>
      <c r="AI68" s="23"/>
      <c r="AJ68" s="23"/>
      <c r="AK68" s="24"/>
      <c r="AL68" s="24"/>
      <c r="AM68" s="19"/>
      <c r="AN68" s="25">
        <v>61</v>
      </c>
      <c r="AO68" s="26"/>
    </row>
    <row r="69" spans="1:41" ht="48" customHeight="1" x14ac:dyDescent="0.4">
      <c r="A69" s="9" t="s">
        <v>260</v>
      </c>
      <c r="B69" s="32" t="s">
        <v>261</v>
      </c>
      <c r="C69" s="27" t="s">
        <v>262</v>
      </c>
      <c r="D69" s="28" t="s">
        <v>108</v>
      </c>
      <c r="E69" s="32" t="s">
        <v>196</v>
      </c>
      <c r="F69" s="33" t="s">
        <v>54</v>
      </c>
      <c r="G69" s="33">
        <v>9</v>
      </c>
      <c r="H69" s="33"/>
      <c r="I69" s="15">
        <f>VLOOKUP(G69,'Basic TPP'!$A$2:$B$16,2,0)</f>
        <v>7898623.2000000002</v>
      </c>
      <c r="J69" s="16">
        <v>0</v>
      </c>
      <c r="K69" s="17">
        <v>0.35</v>
      </c>
      <c r="L69" s="36">
        <v>0.45</v>
      </c>
      <c r="M69" s="18">
        <v>0</v>
      </c>
      <c r="N69" s="19">
        <f t="shared" si="9"/>
        <v>4296851</v>
      </c>
      <c r="O69" s="20">
        <v>1</v>
      </c>
      <c r="P69" s="21">
        <v>10036</v>
      </c>
      <c r="Q69" s="21" t="s">
        <v>48</v>
      </c>
      <c r="R69" s="22"/>
      <c r="S69" s="19">
        <f t="shared" si="0"/>
        <v>0</v>
      </c>
      <c r="T69" s="19">
        <f t="shared" si="1"/>
        <v>0</v>
      </c>
      <c r="U69" s="19">
        <f t="shared" si="2"/>
        <v>0</v>
      </c>
      <c r="V69" s="19">
        <f t="shared" si="10"/>
        <v>0</v>
      </c>
      <c r="W69" s="19">
        <f t="shared" si="3"/>
        <v>1105807.2480000001</v>
      </c>
      <c r="X69" s="19">
        <f t="shared" si="4"/>
        <v>1105807.2480000001</v>
      </c>
      <c r="Y69" s="19">
        <f t="shared" si="5"/>
        <v>552903.62400000007</v>
      </c>
      <c r="Z69" s="19">
        <f t="shared" si="11"/>
        <v>1879872</v>
      </c>
      <c r="AA69" s="19">
        <f t="shared" si="6"/>
        <v>3554380.44</v>
      </c>
      <c r="AB69" s="19">
        <f t="shared" si="12"/>
        <v>2416979</v>
      </c>
      <c r="AC69" s="19">
        <f t="shared" si="7"/>
        <v>0</v>
      </c>
      <c r="AD69" s="19">
        <f t="shared" si="13"/>
        <v>0</v>
      </c>
      <c r="AE69" s="23">
        <f t="shared" si="8"/>
        <v>4296851</v>
      </c>
      <c r="AF69" s="23"/>
      <c r="AG69" s="23"/>
      <c r="AH69" s="23"/>
      <c r="AI69" s="23"/>
      <c r="AJ69" s="23"/>
      <c r="AK69" s="24"/>
      <c r="AL69" s="24"/>
      <c r="AM69" s="19"/>
      <c r="AN69" s="25">
        <v>62</v>
      </c>
      <c r="AO69" s="35"/>
    </row>
    <row r="70" spans="1:41" ht="48" customHeight="1" x14ac:dyDescent="0.4">
      <c r="A70" s="9" t="s">
        <v>263</v>
      </c>
      <c r="B70" s="32" t="s">
        <v>264</v>
      </c>
      <c r="C70" s="27" t="s">
        <v>265</v>
      </c>
      <c r="D70" s="28" t="s">
        <v>108</v>
      </c>
      <c r="E70" s="32" t="s">
        <v>196</v>
      </c>
      <c r="F70" s="33" t="s">
        <v>54</v>
      </c>
      <c r="G70" s="33">
        <v>9</v>
      </c>
      <c r="H70" s="33"/>
      <c r="I70" s="15">
        <f>VLOOKUP(G70,'Basic TPP'!$A$2:$B$16,2,0)</f>
        <v>7898623.2000000002</v>
      </c>
      <c r="J70" s="16">
        <v>0</v>
      </c>
      <c r="K70" s="17">
        <v>0.35</v>
      </c>
      <c r="L70" s="36">
        <v>0.45</v>
      </c>
      <c r="M70" s="18">
        <v>0</v>
      </c>
      <c r="N70" s="19">
        <f t="shared" si="9"/>
        <v>4296851</v>
      </c>
      <c r="O70" s="20">
        <v>1</v>
      </c>
      <c r="P70" s="21">
        <v>8372</v>
      </c>
      <c r="Q70" s="21" t="s">
        <v>48</v>
      </c>
      <c r="R70" s="22"/>
      <c r="S70" s="19">
        <f t="shared" si="0"/>
        <v>0</v>
      </c>
      <c r="T70" s="19">
        <f t="shared" si="1"/>
        <v>0</v>
      </c>
      <c r="U70" s="19">
        <f t="shared" si="2"/>
        <v>0</v>
      </c>
      <c r="V70" s="19">
        <f t="shared" si="10"/>
        <v>0</v>
      </c>
      <c r="W70" s="19">
        <f t="shared" si="3"/>
        <v>1105807.2480000001</v>
      </c>
      <c r="X70" s="19">
        <f t="shared" si="4"/>
        <v>1105807.2480000001</v>
      </c>
      <c r="Y70" s="19">
        <f t="shared" si="5"/>
        <v>552903.62400000007</v>
      </c>
      <c r="Z70" s="19">
        <f t="shared" si="11"/>
        <v>1879872</v>
      </c>
      <c r="AA70" s="19">
        <f t="shared" si="6"/>
        <v>3554380.44</v>
      </c>
      <c r="AB70" s="19">
        <f t="shared" si="12"/>
        <v>2416979</v>
      </c>
      <c r="AC70" s="19">
        <f t="shared" si="7"/>
        <v>0</v>
      </c>
      <c r="AD70" s="19">
        <f t="shared" si="13"/>
        <v>0</v>
      </c>
      <c r="AE70" s="23">
        <f t="shared" si="8"/>
        <v>4296851</v>
      </c>
      <c r="AF70" s="23"/>
      <c r="AG70" s="23"/>
      <c r="AH70" s="23"/>
      <c r="AI70" s="23"/>
      <c r="AJ70" s="23"/>
      <c r="AK70" s="24"/>
      <c r="AL70" s="24"/>
      <c r="AM70" s="19"/>
      <c r="AN70" s="25">
        <v>63</v>
      </c>
      <c r="AO70" s="26"/>
    </row>
    <row r="71" spans="1:41" ht="48" customHeight="1" x14ac:dyDescent="0.4">
      <c r="A71" s="9" t="s">
        <v>266</v>
      </c>
      <c r="B71" s="32" t="s">
        <v>267</v>
      </c>
      <c r="C71" s="27" t="s">
        <v>268</v>
      </c>
      <c r="D71" s="28" t="s">
        <v>138</v>
      </c>
      <c r="E71" s="32" t="s">
        <v>196</v>
      </c>
      <c r="F71" s="33" t="s">
        <v>54</v>
      </c>
      <c r="G71" s="33">
        <v>9</v>
      </c>
      <c r="H71" s="33"/>
      <c r="I71" s="15">
        <f>VLOOKUP(G71,'Basic TPP'!$A$2:$B$16,2,0)</f>
        <v>7898623.2000000002</v>
      </c>
      <c r="J71" s="16">
        <v>0</v>
      </c>
      <c r="K71" s="17">
        <v>0.35</v>
      </c>
      <c r="L71" s="36">
        <v>0.45</v>
      </c>
      <c r="M71" s="18">
        <v>0</v>
      </c>
      <c r="N71" s="19">
        <f t="shared" si="9"/>
        <v>4296851</v>
      </c>
      <c r="O71" s="20">
        <v>1</v>
      </c>
      <c r="P71" s="21">
        <v>10380</v>
      </c>
      <c r="Q71" s="21" t="s">
        <v>48</v>
      </c>
      <c r="R71" s="22"/>
      <c r="S71" s="19">
        <f t="shared" si="0"/>
        <v>0</v>
      </c>
      <c r="T71" s="19">
        <f t="shared" si="1"/>
        <v>0</v>
      </c>
      <c r="U71" s="19">
        <f t="shared" si="2"/>
        <v>0</v>
      </c>
      <c r="V71" s="19">
        <f t="shared" si="10"/>
        <v>0</v>
      </c>
      <c r="W71" s="19">
        <f t="shared" si="3"/>
        <v>1105807.2480000001</v>
      </c>
      <c r="X71" s="19">
        <f t="shared" si="4"/>
        <v>1105807.2480000001</v>
      </c>
      <c r="Y71" s="19">
        <f t="shared" si="5"/>
        <v>552903.62400000007</v>
      </c>
      <c r="Z71" s="19">
        <f t="shared" si="11"/>
        <v>1879872</v>
      </c>
      <c r="AA71" s="19">
        <f t="shared" si="6"/>
        <v>3554380.44</v>
      </c>
      <c r="AB71" s="19">
        <f t="shared" si="12"/>
        <v>2416979</v>
      </c>
      <c r="AC71" s="19">
        <f t="shared" si="7"/>
        <v>0</v>
      </c>
      <c r="AD71" s="19">
        <f t="shared" si="13"/>
        <v>0</v>
      </c>
      <c r="AE71" s="23">
        <f t="shared" si="8"/>
        <v>4296851</v>
      </c>
      <c r="AF71" s="23"/>
      <c r="AG71" s="23"/>
      <c r="AH71" s="23"/>
      <c r="AI71" s="23"/>
      <c r="AJ71" s="23"/>
      <c r="AK71" s="24"/>
      <c r="AL71" s="24"/>
      <c r="AM71" s="19"/>
      <c r="AN71" s="25">
        <v>64</v>
      </c>
      <c r="AO71" s="26"/>
    </row>
    <row r="72" spans="1:41" ht="48" customHeight="1" x14ac:dyDescent="0.4">
      <c r="A72" s="9" t="s">
        <v>269</v>
      </c>
      <c r="B72" s="34" t="s">
        <v>270</v>
      </c>
      <c r="C72" s="27" t="s">
        <v>271</v>
      </c>
      <c r="D72" s="28" t="s">
        <v>108</v>
      </c>
      <c r="E72" s="32" t="s">
        <v>272</v>
      </c>
      <c r="F72" s="33" t="s">
        <v>54</v>
      </c>
      <c r="G72" s="33">
        <v>8</v>
      </c>
      <c r="H72" s="33"/>
      <c r="I72" s="15">
        <f>VLOOKUP(G72,'Basic TPP'!$A$2:$B$16,2,0)</f>
        <v>6348434.0099999998</v>
      </c>
      <c r="J72" s="16">
        <v>0</v>
      </c>
      <c r="K72" s="17">
        <v>0.35</v>
      </c>
      <c r="L72" s="36">
        <v>0.45</v>
      </c>
      <c r="M72" s="18">
        <v>0</v>
      </c>
      <c r="N72" s="19">
        <f t="shared" si="9"/>
        <v>3453548</v>
      </c>
      <c r="O72" s="20">
        <v>1</v>
      </c>
      <c r="P72" s="21">
        <v>7837</v>
      </c>
      <c r="Q72" s="21" t="s">
        <v>48</v>
      </c>
      <c r="R72" s="22"/>
      <c r="S72" s="19">
        <f t="shared" ref="S72:S135" si="14">I72*J72*40%*O72</f>
        <v>0</v>
      </c>
      <c r="T72" s="19">
        <f t="shared" ref="T72:T135" si="15">IF(P72&gt;=6750,(I72*J72*40%),0)</f>
        <v>0</v>
      </c>
      <c r="U72" s="19">
        <f t="shared" ref="U72:U135" si="16">IF(P72&lt;6750,0,IF(Q72="",0,IF(OR(Q72="KURANG",Q72="SANGAT KURANG"),I72*J72*10%,I72*J72*20%)))</f>
        <v>0</v>
      </c>
      <c r="V72" s="19">
        <f t="shared" si="10"/>
        <v>0</v>
      </c>
      <c r="W72" s="19">
        <f t="shared" ref="W72:W135" si="17">I72*K72*40%*O72</f>
        <v>888780.76139999984</v>
      </c>
      <c r="X72" s="19">
        <f t="shared" ref="X72:X135" si="18">IF(P72&gt;=6750,(I72*K72*40%),0)</f>
        <v>888780.76139999984</v>
      </c>
      <c r="Y72" s="19">
        <f t="shared" ref="Y72:Y135" si="19">IF(P72&lt;6750,0,IF(Q72="",0,IF(OR(Q72="KURANG",Q72="SANGAT KURANG"),I72*K72*10%,I72*K72*20%)))</f>
        <v>444390.38069999992</v>
      </c>
      <c r="Z72" s="19">
        <f t="shared" si="11"/>
        <v>1510927</v>
      </c>
      <c r="AA72" s="19">
        <f t="shared" ref="AA72:AA135" si="20">I72*L72</f>
        <v>2856795.3045000001</v>
      </c>
      <c r="AB72" s="19">
        <f t="shared" si="12"/>
        <v>1942621</v>
      </c>
      <c r="AC72" s="19">
        <f t="shared" ref="AC72:AC135" si="21">I72*M72</f>
        <v>0</v>
      </c>
      <c r="AD72" s="19">
        <f t="shared" si="13"/>
        <v>0</v>
      </c>
      <c r="AE72" s="23">
        <f t="shared" ref="AE72:AE135" si="22">ROUND((V72+Z72+AB72+AD72),0)</f>
        <v>3453548</v>
      </c>
      <c r="AF72" s="23"/>
      <c r="AG72" s="23"/>
      <c r="AH72" s="23"/>
      <c r="AI72" s="23"/>
      <c r="AJ72" s="23"/>
      <c r="AK72" s="24"/>
      <c r="AL72" s="24"/>
      <c r="AM72" s="19"/>
      <c r="AN72" s="25">
        <v>65</v>
      </c>
      <c r="AO72" s="26"/>
    </row>
    <row r="73" spans="1:41" ht="48" customHeight="1" x14ac:dyDescent="0.4">
      <c r="A73" s="9" t="s">
        <v>273</v>
      </c>
      <c r="B73" s="34" t="s">
        <v>274</v>
      </c>
      <c r="C73" s="27" t="s">
        <v>275</v>
      </c>
      <c r="D73" s="28" t="s">
        <v>138</v>
      </c>
      <c r="E73" s="32" t="s">
        <v>276</v>
      </c>
      <c r="F73" s="33" t="s">
        <v>54</v>
      </c>
      <c r="G73" s="33">
        <v>8</v>
      </c>
      <c r="H73" s="33"/>
      <c r="I73" s="15">
        <f>VLOOKUP(G73,'Basic TPP'!$A$2:$B$16,2,0)</f>
        <v>6348434.0099999998</v>
      </c>
      <c r="J73" s="16">
        <v>0</v>
      </c>
      <c r="K73" s="17">
        <v>0.35</v>
      </c>
      <c r="L73" s="36">
        <v>0.45</v>
      </c>
      <c r="M73" s="18">
        <v>0</v>
      </c>
      <c r="N73" s="19">
        <f t="shared" ref="N73:N136" si="23">ROUND(I73*(SUM(J73:M73))*68%,0)</f>
        <v>3453548</v>
      </c>
      <c r="O73" s="20">
        <v>1</v>
      </c>
      <c r="P73" s="21">
        <v>7540</v>
      </c>
      <c r="Q73" s="21" t="s">
        <v>48</v>
      </c>
      <c r="R73" s="22"/>
      <c r="S73" s="19">
        <f t="shared" si="14"/>
        <v>0</v>
      </c>
      <c r="T73" s="19">
        <f t="shared" si="15"/>
        <v>0</v>
      </c>
      <c r="U73" s="19">
        <f t="shared" si="16"/>
        <v>0</v>
      </c>
      <c r="V73" s="19">
        <f t="shared" ref="V73:V136" si="24">ROUND(SUM(S73:U73)*68%,0)</f>
        <v>0</v>
      </c>
      <c r="W73" s="19">
        <f t="shared" si="17"/>
        <v>888780.76139999984</v>
      </c>
      <c r="X73" s="19">
        <f t="shared" si="18"/>
        <v>888780.76139999984</v>
      </c>
      <c r="Y73" s="19">
        <f t="shared" si="19"/>
        <v>444390.38069999992</v>
      </c>
      <c r="Z73" s="19">
        <f t="shared" ref="Z73:Z136" si="25">ROUND(SUM(W73:Y73)*68%,0)</f>
        <v>1510927</v>
      </c>
      <c r="AA73" s="19">
        <f t="shared" si="20"/>
        <v>2856795.3045000001</v>
      </c>
      <c r="AB73" s="19">
        <f t="shared" ref="AB73:AB136" si="26">ROUND(AA73 * 68%,0)</f>
        <v>1942621</v>
      </c>
      <c r="AC73" s="19">
        <f t="shared" si="21"/>
        <v>0</v>
      </c>
      <c r="AD73" s="19">
        <f t="shared" ref="AD73:AD136" si="27">ROUND(AC73*68%,0)</f>
        <v>0</v>
      </c>
      <c r="AE73" s="23">
        <f t="shared" si="22"/>
        <v>3453548</v>
      </c>
      <c r="AF73" s="23"/>
      <c r="AG73" s="23"/>
      <c r="AH73" s="23"/>
      <c r="AI73" s="23"/>
      <c r="AJ73" s="23"/>
      <c r="AK73" s="24"/>
      <c r="AL73" s="24"/>
      <c r="AM73" s="19"/>
      <c r="AN73" s="25">
        <v>66</v>
      </c>
      <c r="AO73" s="26"/>
    </row>
    <row r="74" spans="1:41" ht="48" customHeight="1" x14ac:dyDescent="0.4">
      <c r="A74" s="9" t="s">
        <v>277</v>
      </c>
      <c r="B74" s="32" t="s">
        <v>278</v>
      </c>
      <c r="C74" s="27" t="s">
        <v>279</v>
      </c>
      <c r="D74" s="28" t="s">
        <v>138</v>
      </c>
      <c r="E74" s="32" t="s">
        <v>276</v>
      </c>
      <c r="F74" s="33" t="s">
        <v>54</v>
      </c>
      <c r="G74" s="33">
        <v>8</v>
      </c>
      <c r="H74" s="33"/>
      <c r="I74" s="15">
        <f>VLOOKUP(G74,'Basic TPP'!$A$2:$B$16,2,0)</f>
        <v>6348434.0099999998</v>
      </c>
      <c r="J74" s="16">
        <v>0</v>
      </c>
      <c r="K74" s="17">
        <v>0.35</v>
      </c>
      <c r="L74" s="36">
        <v>0.45</v>
      </c>
      <c r="M74" s="18">
        <v>0</v>
      </c>
      <c r="N74" s="19">
        <f t="shared" si="23"/>
        <v>3453548</v>
      </c>
      <c r="O74" s="20">
        <v>1</v>
      </c>
      <c r="P74" s="21">
        <v>7590</v>
      </c>
      <c r="Q74" s="21" t="s">
        <v>48</v>
      </c>
      <c r="R74" s="22"/>
      <c r="S74" s="19">
        <f t="shared" si="14"/>
        <v>0</v>
      </c>
      <c r="T74" s="19">
        <f t="shared" si="15"/>
        <v>0</v>
      </c>
      <c r="U74" s="19">
        <f t="shared" si="16"/>
        <v>0</v>
      </c>
      <c r="V74" s="19">
        <f t="shared" si="24"/>
        <v>0</v>
      </c>
      <c r="W74" s="19">
        <f t="shared" si="17"/>
        <v>888780.76139999984</v>
      </c>
      <c r="X74" s="19">
        <f t="shared" si="18"/>
        <v>888780.76139999984</v>
      </c>
      <c r="Y74" s="19">
        <f t="shared" si="19"/>
        <v>444390.38069999992</v>
      </c>
      <c r="Z74" s="19">
        <f t="shared" si="25"/>
        <v>1510927</v>
      </c>
      <c r="AA74" s="19">
        <f t="shared" si="20"/>
        <v>2856795.3045000001</v>
      </c>
      <c r="AB74" s="19">
        <f t="shared" si="26"/>
        <v>1942621</v>
      </c>
      <c r="AC74" s="19">
        <f t="shared" si="21"/>
        <v>0</v>
      </c>
      <c r="AD74" s="19">
        <f t="shared" si="27"/>
        <v>0</v>
      </c>
      <c r="AE74" s="23">
        <f t="shared" si="22"/>
        <v>3453548</v>
      </c>
      <c r="AF74" s="23"/>
      <c r="AG74" s="23"/>
      <c r="AH74" s="23"/>
      <c r="AI74" s="23"/>
      <c r="AJ74" s="23"/>
      <c r="AK74" s="24"/>
      <c r="AL74" s="24"/>
      <c r="AM74" s="19"/>
      <c r="AN74" s="25">
        <v>67</v>
      </c>
      <c r="AO74" s="26"/>
    </row>
    <row r="75" spans="1:41" ht="48" customHeight="1" x14ac:dyDescent="0.4">
      <c r="A75" s="9" t="s">
        <v>280</v>
      </c>
      <c r="B75" s="32" t="s">
        <v>281</v>
      </c>
      <c r="C75" s="27" t="s">
        <v>282</v>
      </c>
      <c r="D75" s="28" t="s">
        <v>138</v>
      </c>
      <c r="E75" s="32" t="s">
        <v>276</v>
      </c>
      <c r="F75" s="33" t="s">
        <v>54</v>
      </c>
      <c r="G75" s="33">
        <v>8</v>
      </c>
      <c r="H75" s="33"/>
      <c r="I75" s="15">
        <f>VLOOKUP(G75,'Basic TPP'!$A$2:$B$16,2,0)</f>
        <v>6348434.0099999998</v>
      </c>
      <c r="J75" s="16">
        <v>0</v>
      </c>
      <c r="K75" s="17">
        <v>0.35</v>
      </c>
      <c r="L75" s="36">
        <v>0.45</v>
      </c>
      <c r="M75" s="18">
        <v>0</v>
      </c>
      <c r="N75" s="19">
        <f t="shared" si="23"/>
        <v>3453548</v>
      </c>
      <c r="O75" s="20">
        <v>1</v>
      </c>
      <c r="P75" s="21">
        <v>7192</v>
      </c>
      <c r="Q75" s="21" t="s">
        <v>48</v>
      </c>
      <c r="R75" s="22"/>
      <c r="S75" s="19">
        <f t="shared" si="14"/>
        <v>0</v>
      </c>
      <c r="T75" s="19">
        <f t="shared" si="15"/>
        <v>0</v>
      </c>
      <c r="U75" s="19">
        <f t="shared" si="16"/>
        <v>0</v>
      </c>
      <c r="V75" s="19">
        <f t="shared" si="24"/>
        <v>0</v>
      </c>
      <c r="W75" s="19">
        <f t="shared" si="17"/>
        <v>888780.76139999984</v>
      </c>
      <c r="X75" s="19">
        <f t="shared" si="18"/>
        <v>888780.76139999984</v>
      </c>
      <c r="Y75" s="19">
        <f t="shared" si="19"/>
        <v>444390.38069999992</v>
      </c>
      <c r="Z75" s="19">
        <f t="shared" si="25"/>
        <v>1510927</v>
      </c>
      <c r="AA75" s="19">
        <f t="shared" si="20"/>
        <v>2856795.3045000001</v>
      </c>
      <c r="AB75" s="19">
        <f t="shared" si="26"/>
        <v>1942621</v>
      </c>
      <c r="AC75" s="19">
        <f t="shared" si="21"/>
        <v>0</v>
      </c>
      <c r="AD75" s="19">
        <f t="shared" si="27"/>
        <v>0</v>
      </c>
      <c r="AE75" s="23">
        <f t="shared" si="22"/>
        <v>3453548</v>
      </c>
      <c r="AF75" s="23"/>
      <c r="AG75" s="23"/>
      <c r="AH75" s="23"/>
      <c r="AI75" s="23"/>
      <c r="AJ75" s="23"/>
      <c r="AK75" s="24"/>
      <c r="AL75" s="24"/>
      <c r="AM75" s="19"/>
      <c r="AN75" s="25">
        <v>68</v>
      </c>
      <c r="AO75" s="35"/>
    </row>
    <row r="76" spans="1:41" ht="48" customHeight="1" x14ac:dyDescent="0.4">
      <c r="A76" s="9" t="s">
        <v>283</v>
      </c>
      <c r="B76" s="32" t="s">
        <v>284</v>
      </c>
      <c r="C76" s="27" t="s">
        <v>285</v>
      </c>
      <c r="D76" s="28" t="s">
        <v>138</v>
      </c>
      <c r="E76" s="32" t="s">
        <v>276</v>
      </c>
      <c r="F76" s="33" t="s">
        <v>54</v>
      </c>
      <c r="G76" s="33">
        <v>8</v>
      </c>
      <c r="H76" s="33"/>
      <c r="I76" s="15">
        <f>VLOOKUP(G76,'Basic TPP'!$A$2:$B$16,2,0)</f>
        <v>6348434.0099999998</v>
      </c>
      <c r="J76" s="16">
        <v>0</v>
      </c>
      <c r="K76" s="17">
        <v>0.35</v>
      </c>
      <c r="L76" s="36">
        <v>0.45</v>
      </c>
      <c r="M76" s="18">
        <v>0</v>
      </c>
      <c r="N76" s="19">
        <f t="shared" si="23"/>
        <v>3453548</v>
      </c>
      <c r="O76" s="20">
        <v>1</v>
      </c>
      <c r="P76" s="21">
        <v>8990</v>
      </c>
      <c r="Q76" s="21" t="s">
        <v>48</v>
      </c>
      <c r="R76" s="22"/>
      <c r="S76" s="19">
        <f t="shared" si="14"/>
        <v>0</v>
      </c>
      <c r="T76" s="19">
        <f t="shared" si="15"/>
        <v>0</v>
      </c>
      <c r="U76" s="19">
        <f t="shared" si="16"/>
        <v>0</v>
      </c>
      <c r="V76" s="19">
        <f t="shared" si="24"/>
        <v>0</v>
      </c>
      <c r="W76" s="19">
        <f t="shared" si="17"/>
        <v>888780.76139999984</v>
      </c>
      <c r="X76" s="19">
        <f t="shared" si="18"/>
        <v>888780.76139999984</v>
      </c>
      <c r="Y76" s="19">
        <f t="shared" si="19"/>
        <v>444390.38069999992</v>
      </c>
      <c r="Z76" s="19">
        <f t="shared" si="25"/>
        <v>1510927</v>
      </c>
      <c r="AA76" s="19">
        <f t="shared" si="20"/>
        <v>2856795.3045000001</v>
      </c>
      <c r="AB76" s="19">
        <f t="shared" si="26"/>
        <v>1942621</v>
      </c>
      <c r="AC76" s="19">
        <f t="shared" si="21"/>
        <v>0</v>
      </c>
      <c r="AD76" s="19">
        <f t="shared" si="27"/>
        <v>0</v>
      </c>
      <c r="AE76" s="23">
        <f t="shared" si="22"/>
        <v>3453548</v>
      </c>
      <c r="AF76" s="23"/>
      <c r="AG76" s="23"/>
      <c r="AH76" s="23"/>
      <c r="AI76" s="23"/>
      <c r="AJ76" s="23"/>
      <c r="AK76" s="24"/>
      <c r="AL76" s="24"/>
      <c r="AM76" s="19"/>
      <c r="AN76" s="25">
        <v>69</v>
      </c>
      <c r="AO76" s="26"/>
    </row>
    <row r="77" spans="1:41" ht="48" customHeight="1" x14ac:dyDescent="0.4">
      <c r="A77" s="9" t="s">
        <v>286</v>
      </c>
      <c r="B77" s="32" t="s">
        <v>287</v>
      </c>
      <c r="C77" s="27" t="s">
        <v>288</v>
      </c>
      <c r="D77" s="28" t="s">
        <v>138</v>
      </c>
      <c r="E77" s="32" t="s">
        <v>276</v>
      </c>
      <c r="F77" s="33" t="s">
        <v>54</v>
      </c>
      <c r="G77" s="33">
        <v>8</v>
      </c>
      <c r="H77" s="33"/>
      <c r="I77" s="15">
        <f>VLOOKUP(G77,'Basic TPP'!$A$2:$B$16,2,0)</f>
        <v>6348434.0099999998</v>
      </c>
      <c r="J77" s="16">
        <v>0</v>
      </c>
      <c r="K77" s="17">
        <v>0.35</v>
      </c>
      <c r="L77" s="36">
        <v>0.45</v>
      </c>
      <c r="M77" s="18">
        <v>0</v>
      </c>
      <c r="N77" s="19">
        <f t="shared" si="23"/>
        <v>3453548</v>
      </c>
      <c r="O77" s="20">
        <v>1</v>
      </c>
      <c r="P77" s="21">
        <v>8506</v>
      </c>
      <c r="Q77" s="21" t="s">
        <v>48</v>
      </c>
      <c r="R77" s="22"/>
      <c r="S77" s="19">
        <f t="shared" si="14"/>
        <v>0</v>
      </c>
      <c r="T77" s="19">
        <f t="shared" si="15"/>
        <v>0</v>
      </c>
      <c r="U77" s="19">
        <f t="shared" si="16"/>
        <v>0</v>
      </c>
      <c r="V77" s="19">
        <f t="shared" si="24"/>
        <v>0</v>
      </c>
      <c r="W77" s="19">
        <f t="shared" si="17"/>
        <v>888780.76139999984</v>
      </c>
      <c r="X77" s="19">
        <f t="shared" si="18"/>
        <v>888780.76139999984</v>
      </c>
      <c r="Y77" s="19">
        <f t="shared" si="19"/>
        <v>444390.38069999992</v>
      </c>
      <c r="Z77" s="19">
        <f t="shared" si="25"/>
        <v>1510927</v>
      </c>
      <c r="AA77" s="19">
        <f t="shared" si="20"/>
        <v>2856795.3045000001</v>
      </c>
      <c r="AB77" s="19">
        <f t="shared" si="26"/>
        <v>1942621</v>
      </c>
      <c r="AC77" s="19">
        <f t="shared" si="21"/>
        <v>0</v>
      </c>
      <c r="AD77" s="19">
        <f t="shared" si="27"/>
        <v>0</v>
      </c>
      <c r="AE77" s="23">
        <f t="shared" si="22"/>
        <v>3453548</v>
      </c>
      <c r="AF77" s="23"/>
      <c r="AG77" s="23"/>
      <c r="AH77" s="23"/>
      <c r="AI77" s="23"/>
      <c r="AJ77" s="23"/>
      <c r="AK77" s="24"/>
      <c r="AL77" s="24"/>
      <c r="AM77" s="19"/>
      <c r="AN77" s="25">
        <v>70</v>
      </c>
      <c r="AO77" s="35"/>
    </row>
    <row r="78" spans="1:41" ht="48" customHeight="1" x14ac:dyDescent="0.4">
      <c r="A78" s="9" t="s">
        <v>289</v>
      </c>
      <c r="B78" s="32" t="s">
        <v>290</v>
      </c>
      <c r="C78" s="27" t="s">
        <v>291</v>
      </c>
      <c r="D78" s="28" t="s">
        <v>138</v>
      </c>
      <c r="E78" s="32" t="s">
        <v>276</v>
      </c>
      <c r="F78" s="33" t="s">
        <v>54</v>
      </c>
      <c r="G78" s="33">
        <v>8</v>
      </c>
      <c r="H78" s="33"/>
      <c r="I78" s="15">
        <f>VLOOKUP(G78,'Basic TPP'!$A$2:$B$16,2,0)</f>
        <v>6348434.0099999998</v>
      </c>
      <c r="J78" s="16">
        <v>0</v>
      </c>
      <c r="K78" s="17">
        <v>0.35</v>
      </c>
      <c r="L78" s="36">
        <v>0.45</v>
      </c>
      <c r="M78" s="18">
        <v>0</v>
      </c>
      <c r="N78" s="19">
        <f t="shared" si="23"/>
        <v>3453548</v>
      </c>
      <c r="O78" s="20">
        <v>1</v>
      </c>
      <c r="P78" s="21">
        <v>8790</v>
      </c>
      <c r="Q78" s="21" t="s">
        <v>48</v>
      </c>
      <c r="R78" s="22"/>
      <c r="S78" s="19">
        <f t="shared" si="14"/>
        <v>0</v>
      </c>
      <c r="T78" s="19">
        <f t="shared" si="15"/>
        <v>0</v>
      </c>
      <c r="U78" s="19">
        <f t="shared" si="16"/>
        <v>0</v>
      </c>
      <c r="V78" s="19">
        <f t="shared" si="24"/>
        <v>0</v>
      </c>
      <c r="W78" s="19">
        <f t="shared" si="17"/>
        <v>888780.76139999984</v>
      </c>
      <c r="X78" s="19">
        <f t="shared" si="18"/>
        <v>888780.76139999984</v>
      </c>
      <c r="Y78" s="19">
        <f t="shared" si="19"/>
        <v>444390.38069999992</v>
      </c>
      <c r="Z78" s="19">
        <f t="shared" si="25"/>
        <v>1510927</v>
      </c>
      <c r="AA78" s="19">
        <f t="shared" si="20"/>
        <v>2856795.3045000001</v>
      </c>
      <c r="AB78" s="19">
        <f t="shared" si="26"/>
        <v>1942621</v>
      </c>
      <c r="AC78" s="19">
        <f t="shared" si="21"/>
        <v>0</v>
      </c>
      <c r="AD78" s="19">
        <f t="shared" si="27"/>
        <v>0</v>
      </c>
      <c r="AE78" s="23">
        <f t="shared" si="22"/>
        <v>3453548</v>
      </c>
      <c r="AF78" s="23"/>
      <c r="AG78" s="23"/>
      <c r="AH78" s="23"/>
      <c r="AI78" s="23"/>
      <c r="AJ78" s="23"/>
      <c r="AK78" s="24"/>
      <c r="AL78" s="24"/>
      <c r="AM78" s="19"/>
      <c r="AN78" s="25">
        <v>71</v>
      </c>
      <c r="AO78" s="26"/>
    </row>
    <row r="79" spans="1:41" ht="48" customHeight="1" x14ac:dyDescent="0.4">
      <c r="A79" s="9" t="s">
        <v>292</v>
      </c>
      <c r="B79" s="32" t="s">
        <v>293</v>
      </c>
      <c r="C79" s="27" t="s">
        <v>294</v>
      </c>
      <c r="D79" s="28" t="s">
        <v>138</v>
      </c>
      <c r="E79" s="32" t="s">
        <v>276</v>
      </c>
      <c r="F79" s="33" t="s">
        <v>54</v>
      </c>
      <c r="G79" s="33">
        <v>8</v>
      </c>
      <c r="H79" s="33"/>
      <c r="I79" s="15">
        <f>VLOOKUP(G79,'Basic TPP'!$A$2:$B$16,2,0)</f>
        <v>6348434.0099999998</v>
      </c>
      <c r="J79" s="16">
        <v>0</v>
      </c>
      <c r="K79" s="17">
        <v>0.35</v>
      </c>
      <c r="L79" s="36">
        <v>0.45</v>
      </c>
      <c r="M79" s="18">
        <v>0</v>
      </c>
      <c r="N79" s="19">
        <f t="shared" si="23"/>
        <v>3453548</v>
      </c>
      <c r="O79" s="20">
        <v>1</v>
      </c>
      <c r="P79" s="21">
        <v>10668</v>
      </c>
      <c r="Q79" s="21" t="s">
        <v>48</v>
      </c>
      <c r="R79" s="22"/>
      <c r="S79" s="19">
        <f t="shared" si="14"/>
        <v>0</v>
      </c>
      <c r="T79" s="19">
        <f t="shared" si="15"/>
        <v>0</v>
      </c>
      <c r="U79" s="19">
        <f t="shared" si="16"/>
        <v>0</v>
      </c>
      <c r="V79" s="19">
        <f t="shared" si="24"/>
        <v>0</v>
      </c>
      <c r="W79" s="19">
        <f t="shared" si="17"/>
        <v>888780.76139999984</v>
      </c>
      <c r="X79" s="19">
        <f t="shared" si="18"/>
        <v>888780.76139999984</v>
      </c>
      <c r="Y79" s="19">
        <f t="shared" si="19"/>
        <v>444390.38069999992</v>
      </c>
      <c r="Z79" s="19">
        <f t="shared" si="25"/>
        <v>1510927</v>
      </c>
      <c r="AA79" s="19">
        <f t="shared" si="20"/>
        <v>2856795.3045000001</v>
      </c>
      <c r="AB79" s="19">
        <f t="shared" si="26"/>
        <v>1942621</v>
      </c>
      <c r="AC79" s="19">
        <f t="shared" si="21"/>
        <v>0</v>
      </c>
      <c r="AD79" s="19">
        <f t="shared" si="27"/>
        <v>0</v>
      </c>
      <c r="AE79" s="23">
        <f t="shared" si="22"/>
        <v>3453548</v>
      </c>
      <c r="AF79" s="23"/>
      <c r="AG79" s="23"/>
      <c r="AH79" s="23"/>
      <c r="AI79" s="23"/>
      <c r="AJ79" s="23"/>
      <c r="AK79" s="24"/>
      <c r="AL79" s="24"/>
      <c r="AM79" s="19"/>
      <c r="AN79" s="25">
        <v>72</v>
      </c>
      <c r="AO79" s="26"/>
    </row>
    <row r="80" spans="1:41" ht="48" customHeight="1" x14ac:dyDescent="0.4">
      <c r="A80" s="9" t="s">
        <v>295</v>
      </c>
      <c r="B80" s="34" t="s">
        <v>296</v>
      </c>
      <c r="C80" s="27" t="s">
        <v>297</v>
      </c>
      <c r="D80" s="28" t="s">
        <v>138</v>
      </c>
      <c r="E80" s="32" t="s">
        <v>276</v>
      </c>
      <c r="F80" s="33" t="s">
        <v>54</v>
      </c>
      <c r="G80" s="33">
        <v>8</v>
      </c>
      <c r="H80" s="33"/>
      <c r="I80" s="15">
        <f>VLOOKUP(G80,'Basic TPP'!$A$2:$B$16,2,0)</f>
        <v>6348434.0099999998</v>
      </c>
      <c r="J80" s="16">
        <v>0</v>
      </c>
      <c r="K80" s="17">
        <v>0.35</v>
      </c>
      <c r="L80" s="36">
        <v>0.45</v>
      </c>
      <c r="M80" s="18">
        <v>0</v>
      </c>
      <c r="N80" s="19">
        <f t="shared" si="23"/>
        <v>3453548</v>
      </c>
      <c r="O80" s="20">
        <v>0.96950000000000003</v>
      </c>
      <c r="P80" s="21">
        <v>7545</v>
      </c>
      <c r="Q80" s="21" t="s">
        <v>48</v>
      </c>
      <c r="R80" s="22"/>
      <c r="S80" s="19">
        <f t="shared" si="14"/>
        <v>0</v>
      </c>
      <c r="T80" s="19">
        <f t="shared" si="15"/>
        <v>0</v>
      </c>
      <c r="U80" s="19">
        <f t="shared" si="16"/>
        <v>0</v>
      </c>
      <c r="V80" s="19">
        <f t="shared" si="24"/>
        <v>0</v>
      </c>
      <c r="W80" s="19">
        <f t="shared" si="17"/>
        <v>861672.94817729993</v>
      </c>
      <c r="X80" s="19">
        <f t="shared" si="18"/>
        <v>888780.76139999984</v>
      </c>
      <c r="Y80" s="19">
        <f t="shared" si="19"/>
        <v>444390.38069999992</v>
      </c>
      <c r="Z80" s="19">
        <f t="shared" si="25"/>
        <v>1492494</v>
      </c>
      <c r="AA80" s="19">
        <f t="shared" si="20"/>
        <v>2856795.3045000001</v>
      </c>
      <c r="AB80" s="19">
        <f t="shared" si="26"/>
        <v>1942621</v>
      </c>
      <c r="AC80" s="19">
        <f t="shared" si="21"/>
        <v>0</v>
      </c>
      <c r="AD80" s="19">
        <f t="shared" si="27"/>
        <v>0</v>
      </c>
      <c r="AE80" s="23">
        <f t="shared" si="22"/>
        <v>3435115</v>
      </c>
      <c r="AF80" s="23"/>
      <c r="AG80" s="23"/>
      <c r="AH80" s="23"/>
      <c r="AI80" s="23"/>
      <c r="AJ80" s="23"/>
      <c r="AK80" s="24"/>
      <c r="AL80" s="24"/>
      <c r="AM80" s="19"/>
      <c r="AN80" s="25">
        <v>73</v>
      </c>
      <c r="AO80" s="26"/>
    </row>
    <row r="81" spans="1:41" ht="48" customHeight="1" x14ac:dyDescent="0.4">
      <c r="A81" s="9" t="s">
        <v>298</v>
      </c>
      <c r="B81" s="34" t="s">
        <v>299</v>
      </c>
      <c r="C81" s="27" t="s">
        <v>300</v>
      </c>
      <c r="D81" s="28" t="s">
        <v>138</v>
      </c>
      <c r="E81" s="32" t="s">
        <v>276</v>
      </c>
      <c r="F81" s="33" t="s">
        <v>54</v>
      </c>
      <c r="G81" s="33">
        <v>8</v>
      </c>
      <c r="H81" s="33"/>
      <c r="I81" s="15">
        <f>VLOOKUP(G81,'Basic TPP'!$A$2:$B$16,2,0)</f>
        <v>6348434.0099999998</v>
      </c>
      <c r="J81" s="16">
        <v>0</v>
      </c>
      <c r="K81" s="17">
        <v>0.35</v>
      </c>
      <c r="L81" s="36">
        <v>0.45</v>
      </c>
      <c r="M81" s="18">
        <v>0</v>
      </c>
      <c r="N81" s="19">
        <f t="shared" si="23"/>
        <v>3453548</v>
      </c>
      <c r="O81" s="20">
        <v>1</v>
      </c>
      <c r="P81" s="21">
        <v>7678</v>
      </c>
      <c r="Q81" s="21" t="s">
        <v>48</v>
      </c>
      <c r="R81" s="22"/>
      <c r="S81" s="19">
        <f t="shared" si="14"/>
        <v>0</v>
      </c>
      <c r="T81" s="19">
        <f t="shared" si="15"/>
        <v>0</v>
      </c>
      <c r="U81" s="19">
        <f t="shared" si="16"/>
        <v>0</v>
      </c>
      <c r="V81" s="19">
        <f t="shared" si="24"/>
        <v>0</v>
      </c>
      <c r="W81" s="19">
        <f t="shared" si="17"/>
        <v>888780.76139999984</v>
      </c>
      <c r="X81" s="19">
        <f t="shared" si="18"/>
        <v>888780.76139999984</v>
      </c>
      <c r="Y81" s="19">
        <f t="shared" si="19"/>
        <v>444390.38069999992</v>
      </c>
      <c r="Z81" s="19">
        <f t="shared" si="25"/>
        <v>1510927</v>
      </c>
      <c r="AA81" s="19">
        <f t="shared" si="20"/>
        <v>2856795.3045000001</v>
      </c>
      <c r="AB81" s="19">
        <f t="shared" si="26"/>
        <v>1942621</v>
      </c>
      <c r="AC81" s="19">
        <f t="shared" si="21"/>
        <v>0</v>
      </c>
      <c r="AD81" s="19">
        <f t="shared" si="27"/>
        <v>0</v>
      </c>
      <c r="AE81" s="23">
        <f t="shared" si="22"/>
        <v>3453548</v>
      </c>
      <c r="AF81" s="23"/>
      <c r="AG81" s="23"/>
      <c r="AH81" s="23"/>
      <c r="AI81" s="23"/>
      <c r="AJ81" s="23"/>
      <c r="AK81" s="24"/>
      <c r="AL81" s="24"/>
      <c r="AM81" s="19"/>
      <c r="AN81" s="25">
        <v>74</v>
      </c>
      <c r="AO81" s="26"/>
    </row>
    <row r="82" spans="1:41" ht="48" customHeight="1" x14ac:dyDescent="0.4">
      <c r="A82" s="9" t="s">
        <v>301</v>
      </c>
      <c r="B82" s="32" t="s">
        <v>302</v>
      </c>
      <c r="C82" s="27" t="s">
        <v>303</v>
      </c>
      <c r="D82" s="28" t="s">
        <v>138</v>
      </c>
      <c r="E82" s="32" t="s">
        <v>276</v>
      </c>
      <c r="F82" s="33" t="s">
        <v>54</v>
      </c>
      <c r="G82" s="33">
        <v>8</v>
      </c>
      <c r="H82" s="33"/>
      <c r="I82" s="15">
        <f>VLOOKUP(G82,'Basic TPP'!$A$2:$B$16,2,0)</f>
        <v>6348434.0099999998</v>
      </c>
      <c r="J82" s="16">
        <v>0</v>
      </c>
      <c r="K82" s="17">
        <v>0.35</v>
      </c>
      <c r="L82" s="36">
        <v>0.45</v>
      </c>
      <c r="M82" s="18">
        <v>0</v>
      </c>
      <c r="N82" s="19">
        <f t="shared" si="23"/>
        <v>3453548</v>
      </c>
      <c r="O82" s="20">
        <v>1</v>
      </c>
      <c r="P82" s="21">
        <v>8138</v>
      </c>
      <c r="Q82" s="21" t="s">
        <v>48</v>
      </c>
      <c r="R82" s="22"/>
      <c r="S82" s="19">
        <f t="shared" si="14"/>
        <v>0</v>
      </c>
      <c r="T82" s="19">
        <f t="shared" si="15"/>
        <v>0</v>
      </c>
      <c r="U82" s="19">
        <f t="shared" si="16"/>
        <v>0</v>
      </c>
      <c r="V82" s="19">
        <f t="shared" si="24"/>
        <v>0</v>
      </c>
      <c r="W82" s="19">
        <f t="shared" si="17"/>
        <v>888780.76139999984</v>
      </c>
      <c r="X82" s="19">
        <f t="shared" si="18"/>
        <v>888780.76139999984</v>
      </c>
      <c r="Y82" s="19">
        <f t="shared" si="19"/>
        <v>444390.38069999992</v>
      </c>
      <c r="Z82" s="19">
        <f t="shared" si="25"/>
        <v>1510927</v>
      </c>
      <c r="AA82" s="19">
        <f t="shared" si="20"/>
        <v>2856795.3045000001</v>
      </c>
      <c r="AB82" s="19">
        <f t="shared" si="26"/>
        <v>1942621</v>
      </c>
      <c r="AC82" s="19">
        <f t="shared" si="21"/>
        <v>0</v>
      </c>
      <c r="AD82" s="19">
        <f t="shared" si="27"/>
        <v>0</v>
      </c>
      <c r="AE82" s="23">
        <f t="shared" si="22"/>
        <v>3453548</v>
      </c>
      <c r="AF82" s="23"/>
      <c r="AG82" s="23"/>
      <c r="AH82" s="23"/>
      <c r="AI82" s="23"/>
      <c r="AJ82" s="23"/>
      <c r="AK82" s="24"/>
      <c r="AL82" s="24"/>
      <c r="AM82" s="19"/>
      <c r="AN82" s="25">
        <v>75</v>
      </c>
      <c r="AO82" s="26"/>
    </row>
    <row r="83" spans="1:41" ht="48" customHeight="1" x14ac:dyDescent="0.4">
      <c r="A83" s="9" t="s">
        <v>304</v>
      </c>
      <c r="B83" s="32" t="s">
        <v>305</v>
      </c>
      <c r="C83" s="27" t="s">
        <v>306</v>
      </c>
      <c r="D83" s="28" t="s">
        <v>138</v>
      </c>
      <c r="E83" s="32" t="s">
        <v>276</v>
      </c>
      <c r="F83" s="33" t="s">
        <v>54</v>
      </c>
      <c r="G83" s="33">
        <v>8</v>
      </c>
      <c r="H83" s="33"/>
      <c r="I83" s="15">
        <f>VLOOKUP(G83,'Basic TPP'!$A$2:$B$16,2,0)</f>
        <v>6348434.0099999998</v>
      </c>
      <c r="J83" s="16">
        <v>0</v>
      </c>
      <c r="K83" s="17">
        <v>0.35</v>
      </c>
      <c r="L83" s="36">
        <v>0.45</v>
      </c>
      <c r="M83" s="18">
        <v>0</v>
      </c>
      <c r="N83" s="19">
        <f t="shared" si="23"/>
        <v>3453548</v>
      </c>
      <c r="O83" s="20">
        <v>1</v>
      </c>
      <c r="P83" s="21">
        <v>9026</v>
      </c>
      <c r="Q83" s="21" t="s">
        <v>48</v>
      </c>
      <c r="R83" s="22"/>
      <c r="S83" s="19">
        <f t="shared" si="14"/>
        <v>0</v>
      </c>
      <c r="T83" s="19">
        <f t="shared" si="15"/>
        <v>0</v>
      </c>
      <c r="U83" s="19">
        <f t="shared" si="16"/>
        <v>0</v>
      </c>
      <c r="V83" s="19">
        <f t="shared" si="24"/>
        <v>0</v>
      </c>
      <c r="W83" s="19">
        <f t="shared" si="17"/>
        <v>888780.76139999984</v>
      </c>
      <c r="X83" s="19">
        <f t="shared" si="18"/>
        <v>888780.76139999984</v>
      </c>
      <c r="Y83" s="19">
        <f t="shared" si="19"/>
        <v>444390.38069999992</v>
      </c>
      <c r="Z83" s="19">
        <f t="shared" si="25"/>
        <v>1510927</v>
      </c>
      <c r="AA83" s="19">
        <f t="shared" si="20"/>
        <v>2856795.3045000001</v>
      </c>
      <c r="AB83" s="19">
        <f t="shared" si="26"/>
        <v>1942621</v>
      </c>
      <c r="AC83" s="19">
        <f t="shared" si="21"/>
        <v>0</v>
      </c>
      <c r="AD83" s="19">
        <f t="shared" si="27"/>
        <v>0</v>
      </c>
      <c r="AE83" s="23">
        <f t="shared" si="22"/>
        <v>3453548</v>
      </c>
      <c r="AF83" s="23"/>
      <c r="AG83" s="23"/>
      <c r="AH83" s="23"/>
      <c r="AI83" s="23"/>
      <c r="AJ83" s="23"/>
      <c r="AK83" s="24"/>
      <c r="AL83" s="24"/>
      <c r="AM83" s="19"/>
      <c r="AN83" s="25">
        <v>76</v>
      </c>
      <c r="AO83" s="26"/>
    </row>
    <row r="84" spans="1:41" ht="48" customHeight="1" x14ac:dyDescent="0.4">
      <c r="A84" s="9" t="s">
        <v>307</v>
      </c>
      <c r="B84" s="32" t="s">
        <v>308</v>
      </c>
      <c r="C84" s="27" t="s">
        <v>309</v>
      </c>
      <c r="D84" s="28" t="s">
        <v>138</v>
      </c>
      <c r="E84" s="32" t="s">
        <v>276</v>
      </c>
      <c r="F84" s="33" t="s">
        <v>54</v>
      </c>
      <c r="G84" s="33">
        <v>8</v>
      </c>
      <c r="H84" s="33"/>
      <c r="I84" s="15">
        <f>VLOOKUP(G84,'Basic TPP'!$A$2:$B$16,2,0)</f>
        <v>6348434.0099999998</v>
      </c>
      <c r="J84" s="16">
        <v>0</v>
      </c>
      <c r="K84" s="17">
        <v>0.35</v>
      </c>
      <c r="L84" s="36">
        <v>0.45</v>
      </c>
      <c r="M84" s="18">
        <v>0</v>
      </c>
      <c r="N84" s="19">
        <f t="shared" si="23"/>
        <v>3453548</v>
      </c>
      <c r="O84" s="20">
        <v>1</v>
      </c>
      <c r="P84" s="21">
        <v>11859</v>
      </c>
      <c r="Q84" s="21" t="s">
        <v>48</v>
      </c>
      <c r="R84" s="22"/>
      <c r="S84" s="19">
        <f t="shared" si="14"/>
        <v>0</v>
      </c>
      <c r="T84" s="19">
        <f t="shared" si="15"/>
        <v>0</v>
      </c>
      <c r="U84" s="19">
        <f t="shared" si="16"/>
        <v>0</v>
      </c>
      <c r="V84" s="19">
        <f t="shared" si="24"/>
        <v>0</v>
      </c>
      <c r="W84" s="19">
        <f t="shared" si="17"/>
        <v>888780.76139999984</v>
      </c>
      <c r="X84" s="19">
        <f t="shared" si="18"/>
        <v>888780.76139999984</v>
      </c>
      <c r="Y84" s="19">
        <f t="shared" si="19"/>
        <v>444390.38069999992</v>
      </c>
      <c r="Z84" s="19">
        <f t="shared" si="25"/>
        <v>1510927</v>
      </c>
      <c r="AA84" s="19">
        <f t="shared" si="20"/>
        <v>2856795.3045000001</v>
      </c>
      <c r="AB84" s="19">
        <f t="shared" si="26"/>
        <v>1942621</v>
      </c>
      <c r="AC84" s="19">
        <f t="shared" si="21"/>
        <v>0</v>
      </c>
      <c r="AD84" s="19">
        <f t="shared" si="27"/>
        <v>0</v>
      </c>
      <c r="AE84" s="23">
        <f t="shared" si="22"/>
        <v>3453548</v>
      </c>
      <c r="AF84" s="23"/>
      <c r="AG84" s="23"/>
      <c r="AH84" s="23"/>
      <c r="AI84" s="23"/>
      <c r="AJ84" s="23"/>
      <c r="AK84" s="24"/>
      <c r="AL84" s="24"/>
      <c r="AM84" s="19"/>
      <c r="AN84" s="25">
        <v>77</v>
      </c>
      <c r="AO84" s="35"/>
    </row>
    <row r="85" spans="1:41" ht="48" customHeight="1" x14ac:dyDescent="0.4">
      <c r="A85" s="9" t="s">
        <v>310</v>
      </c>
      <c r="B85" s="32" t="s">
        <v>311</v>
      </c>
      <c r="C85" s="27" t="s">
        <v>312</v>
      </c>
      <c r="D85" s="28" t="s">
        <v>138</v>
      </c>
      <c r="E85" s="32" t="s">
        <v>276</v>
      </c>
      <c r="F85" s="33" t="s">
        <v>54</v>
      </c>
      <c r="G85" s="33">
        <v>8</v>
      </c>
      <c r="H85" s="33"/>
      <c r="I85" s="15">
        <f>VLOOKUP(G85,'Basic TPP'!$A$2:$B$16,2,0)</f>
        <v>6348434.0099999998</v>
      </c>
      <c r="J85" s="16">
        <v>0</v>
      </c>
      <c r="K85" s="17">
        <v>0.35</v>
      </c>
      <c r="L85" s="36">
        <v>0.45</v>
      </c>
      <c r="M85" s="18">
        <v>0</v>
      </c>
      <c r="N85" s="19">
        <f t="shared" si="23"/>
        <v>3453548</v>
      </c>
      <c r="O85" s="20">
        <v>1</v>
      </c>
      <c r="P85" s="21">
        <v>14100</v>
      </c>
      <c r="Q85" s="21" t="s">
        <v>48</v>
      </c>
      <c r="R85" s="22"/>
      <c r="S85" s="19">
        <f t="shared" si="14"/>
        <v>0</v>
      </c>
      <c r="T85" s="19">
        <f t="shared" si="15"/>
        <v>0</v>
      </c>
      <c r="U85" s="19">
        <f t="shared" si="16"/>
        <v>0</v>
      </c>
      <c r="V85" s="19">
        <f t="shared" si="24"/>
        <v>0</v>
      </c>
      <c r="W85" s="19">
        <f t="shared" si="17"/>
        <v>888780.76139999984</v>
      </c>
      <c r="X85" s="19">
        <f t="shared" si="18"/>
        <v>888780.76139999984</v>
      </c>
      <c r="Y85" s="19">
        <f t="shared" si="19"/>
        <v>444390.38069999992</v>
      </c>
      <c r="Z85" s="19">
        <f t="shared" si="25"/>
        <v>1510927</v>
      </c>
      <c r="AA85" s="19">
        <f t="shared" si="20"/>
        <v>2856795.3045000001</v>
      </c>
      <c r="AB85" s="19">
        <f t="shared" si="26"/>
        <v>1942621</v>
      </c>
      <c r="AC85" s="19">
        <f t="shared" si="21"/>
        <v>0</v>
      </c>
      <c r="AD85" s="19">
        <f t="shared" si="27"/>
        <v>0</v>
      </c>
      <c r="AE85" s="23">
        <f t="shared" si="22"/>
        <v>3453548</v>
      </c>
      <c r="AF85" s="23"/>
      <c r="AG85" s="23"/>
      <c r="AH85" s="23"/>
      <c r="AI85" s="23"/>
      <c r="AJ85" s="23"/>
      <c r="AK85" s="24"/>
      <c r="AL85" s="24"/>
      <c r="AM85" s="19"/>
      <c r="AN85" s="25">
        <v>78</v>
      </c>
      <c r="AO85" s="26"/>
    </row>
    <row r="86" spans="1:41" ht="48" customHeight="1" x14ac:dyDescent="0.4">
      <c r="A86" s="9" t="s">
        <v>313</v>
      </c>
      <c r="B86" s="32" t="s">
        <v>314</v>
      </c>
      <c r="C86" s="27" t="s">
        <v>315</v>
      </c>
      <c r="D86" s="28" t="s">
        <v>138</v>
      </c>
      <c r="E86" s="32" t="s">
        <v>276</v>
      </c>
      <c r="F86" s="33" t="s">
        <v>54</v>
      </c>
      <c r="G86" s="33">
        <v>8</v>
      </c>
      <c r="H86" s="33"/>
      <c r="I86" s="15">
        <f>VLOOKUP(G86,'Basic TPP'!$A$2:$B$16,2,0)</f>
        <v>6348434.0099999998</v>
      </c>
      <c r="J86" s="16">
        <v>0</v>
      </c>
      <c r="K86" s="17">
        <v>0.35</v>
      </c>
      <c r="L86" s="36">
        <v>0.45</v>
      </c>
      <c r="M86" s="18">
        <v>0</v>
      </c>
      <c r="N86" s="19">
        <f t="shared" si="23"/>
        <v>3453548</v>
      </c>
      <c r="O86" s="20">
        <v>1</v>
      </c>
      <c r="P86" s="21">
        <v>7368</v>
      </c>
      <c r="Q86" s="21" t="s">
        <v>48</v>
      </c>
      <c r="R86" s="22"/>
      <c r="S86" s="19">
        <f t="shared" si="14"/>
        <v>0</v>
      </c>
      <c r="T86" s="19">
        <f t="shared" si="15"/>
        <v>0</v>
      </c>
      <c r="U86" s="19">
        <f t="shared" si="16"/>
        <v>0</v>
      </c>
      <c r="V86" s="19">
        <f t="shared" si="24"/>
        <v>0</v>
      </c>
      <c r="W86" s="19">
        <f t="shared" si="17"/>
        <v>888780.76139999984</v>
      </c>
      <c r="X86" s="19">
        <f t="shared" si="18"/>
        <v>888780.76139999984</v>
      </c>
      <c r="Y86" s="19">
        <f t="shared" si="19"/>
        <v>444390.38069999992</v>
      </c>
      <c r="Z86" s="19">
        <f t="shared" si="25"/>
        <v>1510927</v>
      </c>
      <c r="AA86" s="19">
        <f t="shared" si="20"/>
        <v>2856795.3045000001</v>
      </c>
      <c r="AB86" s="19">
        <f t="shared" si="26"/>
        <v>1942621</v>
      </c>
      <c r="AC86" s="19">
        <f t="shared" si="21"/>
        <v>0</v>
      </c>
      <c r="AD86" s="19">
        <f t="shared" si="27"/>
        <v>0</v>
      </c>
      <c r="AE86" s="23">
        <f t="shared" si="22"/>
        <v>3453548</v>
      </c>
      <c r="AF86" s="23"/>
      <c r="AG86" s="23"/>
      <c r="AH86" s="23"/>
      <c r="AI86" s="23"/>
      <c r="AJ86" s="23"/>
      <c r="AK86" s="24"/>
      <c r="AL86" s="24"/>
      <c r="AM86" s="19"/>
      <c r="AN86" s="25">
        <v>79</v>
      </c>
      <c r="AO86" s="35"/>
    </row>
    <row r="87" spans="1:41" ht="48" customHeight="1" x14ac:dyDescent="0.4">
      <c r="A87" s="9" t="s">
        <v>316</v>
      </c>
      <c r="B87" s="32" t="s">
        <v>317</v>
      </c>
      <c r="C87" s="27" t="s">
        <v>318</v>
      </c>
      <c r="D87" s="28" t="s">
        <v>138</v>
      </c>
      <c r="E87" s="32" t="s">
        <v>276</v>
      </c>
      <c r="F87" s="33" t="s">
        <v>54</v>
      </c>
      <c r="G87" s="33">
        <v>8</v>
      </c>
      <c r="H87" s="33"/>
      <c r="I87" s="15">
        <f>VLOOKUP(G87,'Basic TPP'!$A$2:$B$16,2,0)</f>
        <v>6348434.0099999998</v>
      </c>
      <c r="J87" s="16">
        <v>0</v>
      </c>
      <c r="K87" s="17">
        <v>0.35</v>
      </c>
      <c r="L87" s="36">
        <v>0.45</v>
      </c>
      <c r="M87" s="18">
        <v>0</v>
      </c>
      <c r="N87" s="19">
        <f t="shared" si="23"/>
        <v>3453548</v>
      </c>
      <c r="O87" s="20">
        <v>1</v>
      </c>
      <c r="P87" s="21">
        <v>10583</v>
      </c>
      <c r="Q87" s="21" t="s">
        <v>48</v>
      </c>
      <c r="R87" s="22"/>
      <c r="S87" s="19">
        <f t="shared" si="14"/>
        <v>0</v>
      </c>
      <c r="T87" s="19">
        <f t="shared" si="15"/>
        <v>0</v>
      </c>
      <c r="U87" s="19">
        <f t="shared" si="16"/>
        <v>0</v>
      </c>
      <c r="V87" s="19">
        <f t="shared" si="24"/>
        <v>0</v>
      </c>
      <c r="W87" s="19">
        <f t="shared" si="17"/>
        <v>888780.76139999984</v>
      </c>
      <c r="X87" s="19">
        <f t="shared" si="18"/>
        <v>888780.76139999984</v>
      </c>
      <c r="Y87" s="19">
        <f t="shared" si="19"/>
        <v>444390.38069999992</v>
      </c>
      <c r="Z87" s="19">
        <f t="shared" si="25"/>
        <v>1510927</v>
      </c>
      <c r="AA87" s="19">
        <f t="shared" si="20"/>
        <v>2856795.3045000001</v>
      </c>
      <c r="AB87" s="19">
        <f t="shared" si="26"/>
        <v>1942621</v>
      </c>
      <c r="AC87" s="19">
        <f t="shared" si="21"/>
        <v>0</v>
      </c>
      <c r="AD87" s="19">
        <f t="shared" si="27"/>
        <v>0</v>
      </c>
      <c r="AE87" s="23">
        <f t="shared" si="22"/>
        <v>3453548</v>
      </c>
      <c r="AF87" s="23"/>
      <c r="AG87" s="23"/>
      <c r="AH87" s="23"/>
      <c r="AI87" s="23"/>
      <c r="AJ87" s="23"/>
      <c r="AK87" s="24"/>
      <c r="AL87" s="24"/>
      <c r="AM87" s="19"/>
      <c r="AN87" s="25">
        <v>80</v>
      </c>
      <c r="AO87" s="26"/>
    </row>
    <row r="88" spans="1:41" ht="48" customHeight="1" x14ac:dyDescent="0.4">
      <c r="A88" s="9" t="s">
        <v>319</v>
      </c>
      <c r="B88" s="32" t="s">
        <v>320</v>
      </c>
      <c r="C88" s="27" t="s">
        <v>321</v>
      </c>
      <c r="D88" s="28" t="s">
        <v>138</v>
      </c>
      <c r="E88" s="32" t="s">
        <v>276</v>
      </c>
      <c r="F88" s="33" t="s">
        <v>54</v>
      </c>
      <c r="G88" s="33">
        <v>8</v>
      </c>
      <c r="H88" s="33"/>
      <c r="I88" s="15">
        <f>VLOOKUP(G88,'Basic TPP'!$A$2:$B$16,2,0)</f>
        <v>6348434.0099999998</v>
      </c>
      <c r="J88" s="16">
        <v>0</v>
      </c>
      <c r="K88" s="17">
        <v>0.35</v>
      </c>
      <c r="L88" s="36">
        <v>0.45</v>
      </c>
      <c r="M88" s="18">
        <v>0</v>
      </c>
      <c r="N88" s="19">
        <f t="shared" si="23"/>
        <v>3453548</v>
      </c>
      <c r="O88" s="20">
        <v>1</v>
      </c>
      <c r="P88" s="21">
        <v>7588</v>
      </c>
      <c r="Q88" s="21" t="s">
        <v>48</v>
      </c>
      <c r="R88" s="22"/>
      <c r="S88" s="19">
        <f t="shared" si="14"/>
        <v>0</v>
      </c>
      <c r="T88" s="19">
        <f t="shared" si="15"/>
        <v>0</v>
      </c>
      <c r="U88" s="19">
        <f t="shared" si="16"/>
        <v>0</v>
      </c>
      <c r="V88" s="19">
        <f t="shared" si="24"/>
        <v>0</v>
      </c>
      <c r="W88" s="19">
        <f t="shared" si="17"/>
        <v>888780.76139999984</v>
      </c>
      <c r="X88" s="19">
        <f t="shared" si="18"/>
        <v>888780.76139999984</v>
      </c>
      <c r="Y88" s="19">
        <f t="shared" si="19"/>
        <v>444390.38069999992</v>
      </c>
      <c r="Z88" s="19">
        <f t="shared" si="25"/>
        <v>1510927</v>
      </c>
      <c r="AA88" s="19">
        <f t="shared" si="20"/>
        <v>2856795.3045000001</v>
      </c>
      <c r="AB88" s="19">
        <f t="shared" si="26"/>
        <v>1942621</v>
      </c>
      <c r="AC88" s="19">
        <f t="shared" si="21"/>
        <v>0</v>
      </c>
      <c r="AD88" s="19">
        <f t="shared" si="27"/>
        <v>0</v>
      </c>
      <c r="AE88" s="23">
        <f t="shared" si="22"/>
        <v>3453548</v>
      </c>
      <c r="AF88" s="23"/>
      <c r="AG88" s="23"/>
      <c r="AH88" s="23"/>
      <c r="AI88" s="23"/>
      <c r="AJ88" s="23"/>
      <c r="AK88" s="24"/>
      <c r="AL88" s="24"/>
      <c r="AM88" s="19"/>
      <c r="AN88" s="25">
        <v>81</v>
      </c>
      <c r="AO88" s="26"/>
    </row>
    <row r="89" spans="1:41" ht="48" customHeight="1" x14ac:dyDescent="0.4">
      <c r="A89" s="9" t="s">
        <v>322</v>
      </c>
      <c r="B89" s="32" t="s">
        <v>323</v>
      </c>
      <c r="C89" s="27" t="s">
        <v>324</v>
      </c>
      <c r="D89" s="28" t="s">
        <v>138</v>
      </c>
      <c r="E89" s="32" t="s">
        <v>276</v>
      </c>
      <c r="F89" s="33" t="s">
        <v>54</v>
      </c>
      <c r="G89" s="33">
        <v>8</v>
      </c>
      <c r="H89" s="33"/>
      <c r="I89" s="15">
        <f>VLOOKUP(G89,'Basic TPP'!$A$2:$B$16,2,0)</f>
        <v>6348434.0099999998</v>
      </c>
      <c r="J89" s="16">
        <v>0</v>
      </c>
      <c r="K89" s="17">
        <v>0.35</v>
      </c>
      <c r="L89" s="36">
        <v>0.45</v>
      </c>
      <c r="M89" s="18">
        <v>0</v>
      </c>
      <c r="N89" s="19">
        <f t="shared" si="23"/>
        <v>3453548</v>
      </c>
      <c r="O89" s="20">
        <v>1</v>
      </c>
      <c r="P89" s="21">
        <v>8848</v>
      </c>
      <c r="Q89" s="21" t="s">
        <v>48</v>
      </c>
      <c r="R89" s="22"/>
      <c r="S89" s="19">
        <f t="shared" si="14"/>
        <v>0</v>
      </c>
      <c r="T89" s="19">
        <f t="shared" si="15"/>
        <v>0</v>
      </c>
      <c r="U89" s="19">
        <f t="shared" si="16"/>
        <v>0</v>
      </c>
      <c r="V89" s="19">
        <f t="shared" si="24"/>
        <v>0</v>
      </c>
      <c r="W89" s="19">
        <f t="shared" si="17"/>
        <v>888780.76139999984</v>
      </c>
      <c r="X89" s="19">
        <f t="shared" si="18"/>
        <v>888780.76139999984</v>
      </c>
      <c r="Y89" s="19">
        <f t="shared" si="19"/>
        <v>444390.38069999992</v>
      </c>
      <c r="Z89" s="19">
        <f t="shared" si="25"/>
        <v>1510927</v>
      </c>
      <c r="AA89" s="19">
        <f t="shared" si="20"/>
        <v>2856795.3045000001</v>
      </c>
      <c r="AB89" s="19">
        <f t="shared" si="26"/>
        <v>1942621</v>
      </c>
      <c r="AC89" s="19">
        <f t="shared" si="21"/>
        <v>0</v>
      </c>
      <c r="AD89" s="19">
        <f t="shared" si="27"/>
        <v>0</v>
      </c>
      <c r="AE89" s="23">
        <f t="shared" si="22"/>
        <v>3453548</v>
      </c>
      <c r="AF89" s="23"/>
      <c r="AG89" s="23"/>
      <c r="AH89" s="23"/>
      <c r="AI89" s="23"/>
      <c r="AJ89" s="23"/>
      <c r="AK89" s="24"/>
      <c r="AL89" s="24"/>
      <c r="AM89" s="19"/>
      <c r="AN89" s="25">
        <v>82</v>
      </c>
      <c r="AO89" s="26"/>
    </row>
    <row r="90" spans="1:41" ht="48" customHeight="1" x14ac:dyDescent="0.4">
      <c r="A90" s="9" t="s">
        <v>325</v>
      </c>
      <c r="B90" s="32" t="s">
        <v>326</v>
      </c>
      <c r="C90" s="27" t="s">
        <v>327</v>
      </c>
      <c r="D90" s="28" t="s">
        <v>328</v>
      </c>
      <c r="E90" s="32" t="s">
        <v>329</v>
      </c>
      <c r="F90" s="33" t="s">
        <v>54</v>
      </c>
      <c r="G90" s="33">
        <v>8</v>
      </c>
      <c r="H90" s="33"/>
      <c r="I90" s="15">
        <f>VLOOKUP(G90,'Basic TPP'!$A$2:$B$16,2,0)</f>
        <v>6348434.0099999998</v>
      </c>
      <c r="J90" s="16">
        <v>0</v>
      </c>
      <c r="K90" s="17">
        <v>0.35</v>
      </c>
      <c r="L90" s="36">
        <v>0.45</v>
      </c>
      <c r="M90" s="18">
        <v>0</v>
      </c>
      <c r="N90" s="19">
        <f t="shared" si="23"/>
        <v>3453548</v>
      </c>
      <c r="O90" s="20">
        <v>0.995</v>
      </c>
      <c r="P90" s="21">
        <v>8990</v>
      </c>
      <c r="Q90" s="21" t="s">
        <v>48</v>
      </c>
      <c r="R90" s="22"/>
      <c r="S90" s="19">
        <f t="shared" si="14"/>
        <v>0</v>
      </c>
      <c r="T90" s="19">
        <f t="shared" si="15"/>
        <v>0</v>
      </c>
      <c r="U90" s="19">
        <f t="shared" si="16"/>
        <v>0</v>
      </c>
      <c r="V90" s="19">
        <f t="shared" si="24"/>
        <v>0</v>
      </c>
      <c r="W90" s="19">
        <f t="shared" si="17"/>
        <v>884336.85759299982</v>
      </c>
      <c r="X90" s="19">
        <f t="shared" si="18"/>
        <v>888780.76139999984</v>
      </c>
      <c r="Y90" s="19">
        <f t="shared" si="19"/>
        <v>444390.38069999992</v>
      </c>
      <c r="Z90" s="19">
        <f t="shared" si="25"/>
        <v>1507905</v>
      </c>
      <c r="AA90" s="19">
        <f t="shared" si="20"/>
        <v>2856795.3045000001</v>
      </c>
      <c r="AB90" s="19">
        <f t="shared" si="26"/>
        <v>1942621</v>
      </c>
      <c r="AC90" s="19">
        <f t="shared" si="21"/>
        <v>0</v>
      </c>
      <c r="AD90" s="19">
        <f t="shared" si="27"/>
        <v>0</v>
      </c>
      <c r="AE90" s="23">
        <f t="shared" si="22"/>
        <v>3450526</v>
      </c>
      <c r="AF90" s="23"/>
      <c r="AG90" s="23"/>
      <c r="AH90" s="23"/>
      <c r="AI90" s="23"/>
      <c r="AJ90" s="23"/>
      <c r="AK90" s="24"/>
      <c r="AL90" s="24"/>
      <c r="AM90" s="19"/>
      <c r="AN90" s="25">
        <v>83</v>
      </c>
      <c r="AO90" s="26"/>
    </row>
    <row r="91" spans="1:41" ht="48" customHeight="1" x14ac:dyDescent="0.4">
      <c r="A91" s="9" t="s">
        <v>330</v>
      </c>
      <c r="B91" s="32" t="s">
        <v>331</v>
      </c>
      <c r="C91" s="27" t="s">
        <v>332</v>
      </c>
      <c r="D91" s="28" t="s">
        <v>328</v>
      </c>
      <c r="E91" s="32" t="s">
        <v>329</v>
      </c>
      <c r="F91" s="33" t="s">
        <v>54</v>
      </c>
      <c r="G91" s="14">
        <v>8</v>
      </c>
      <c r="H91" s="13"/>
      <c r="I91" s="15">
        <f>VLOOKUP(G91,'Basic TPP'!$A$2:$B$16,2,0)</f>
        <v>6348434.0099999998</v>
      </c>
      <c r="J91" s="16">
        <v>0</v>
      </c>
      <c r="K91" s="17">
        <v>0.35</v>
      </c>
      <c r="L91" s="36">
        <v>0.45</v>
      </c>
      <c r="M91" s="18">
        <v>0</v>
      </c>
      <c r="N91" s="19">
        <f t="shared" si="23"/>
        <v>3453548</v>
      </c>
      <c r="O91" s="20">
        <v>1</v>
      </c>
      <c r="P91" s="21">
        <v>7533</v>
      </c>
      <c r="Q91" s="21" t="s">
        <v>48</v>
      </c>
      <c r="R91" s="22"/>
      <c r="S91" s="19">
        <f t="shared" si="14"/>
        <v>0</v>
      </c>
      <c r="T91" s="19">
        <f t="shared" si="15"/>
        <v>0</v>
      </c>
      <c r="U91" s="19">
        <f t="shared" si="16"/>
        <v>0</v>
      </c>
      <c r="V91" s="19">
        <f t="shared" si="24"/>
        <v>0</v>
      </c>
      <c r="W91" s="19">
        <f t="shared" si="17"/>
        <v>888780.76139999984</v>
      </c>
      <c r="X91" s="19">
        <f t="shared" si="18"/>
        <v>888780.76139999984</v>
      </c>
      <c r="Y91" s="19">
        <f t="shared" si="19"/>
        <v>444390.38069999992</v>
      </c>
      <c r="Z91" s="19">
        <f t="shared" si="25"/>
        <v>1510927</v>
      </c>
      <c r="AA91" s="19">
        <f t="shared" si="20"/>
        <v>2856795.3045000001</v>
      </c>
      <c r="AB91" s="19">
        <f t="shared" si="26"/>
        <v>1942621</v>
      </c>
      <c r="AC91" s="19">
        <f t="shared" si="21"/>
        <v>0</v>
      </c>
      <c r="AD91" s="19">
        <f t="shared" si="27"/>
        <v>0</v>
      </c>
      <c r="AE91" s="23">
        <f t="shared" si="22"/>
        <v>3453548</v>
      </c>
      <c r="AF91" s="23"/>
      <c r="AG91" s="23"/>
      <c r="AH91" s="23"/>
      <c r="AI91" s="23"/>
      <c r="AJ91" s="23"/>
      <c r="AK91" s="24"/>
      <c r="AL91" s="24"/>
      <c r="AM91" s="19"/>
      <c r="AN91" s="25">
        <v>84</v>
      </c>
      <c r="AO91" s="35"/>
    </row>
    <row r="92" spans="1:41" ht="48" customHeight="1" x14ac:dyDescent="0.4">
      <c r="A92" s="9" t="s">
        <v>333</v>
      </c>
      <c r="B92" s="32" t="s">
        <v>334</v>
      </c>
      <c r="C92" s="27" t="s">
        <v>335</v>
      </c>
      <c r="D92" s="28" t="s">
        <v>138</v>
      </c>
      <c r="E92" s="32" t="s">
        <v>336</v>
      </c>
      <c r="F92" s="33" t="s">
        <v>54</v>
      </c>
      <c r="G92" s="14">
        <v>8</v>
      </c>
      <c r="H92" s="13"/>
      <c r="I92" s="15">
        <f>VLOOKUP(G92,'Basic TPP'!$A$2:$B$16,2,0)</f>
        <v>6348434.0099999998</v>
      </c>
      <c r="J92" s="16">
        <v>0</v>
      </c>
      <c r="K92" s="17">
        <v>0.35</v>
      </c>
      <c r="L92" s="36">
        <v>0.45</v>
      </c>
      <c r="M92" s="18">
        <v>0</v>
      </c>
      <c r="N92" s="19">
        <f t="shared" si="23"/>
        <v>3453548</v>
      </c>
      <c r="O92" s="20">
        <v>0.96950000000000003</v>
      </c>
      <c r="P92" s="21">
        <v>6912</v>
      </c>
      <c r="Q92" s="21" t="s">
        <v>48</v>
      </c>
      <c r="R92" s="22"/>
      <c r="S92" s="19">
        <f t="shared" si="14"/>
        <v>0</v>
      </c>
      <c r="T92" s="19">
        <f t="shared" si="15"/>
        <v>0</v>
      </c>
      <c r="U92" s="19">
        <f t="shared" si="16"/>
        <v>0</v>
      </c>
      <c r="V92" s="19">
        <f t="shared" si="24"/>
        <v>0</v>
      </c>
      <c r="W92" s="19">
        <f t="shared" si="17"/>
        <v>861672.94817729993</v>
      </c>
      <c r="X92" s="19">
        <f t="shared" si="18"/>
        <v>888780.76139999984</v>
      </c>
      <c r="Y92" s="19">
        <f t="shared" si="19"/>
        <v>444390.38069999992</v>
      </c>
      <c r="Z92" s="19">
        <f t="shared" si="25"/>
        <v>1492494</v>
      </c>
      <c r="AA92" s="19">
        <f t="shared" si="20"/>
        <v>2856795.3045000001</v>
      </c>
      <c r="AB92" s="19">
        <f t="shared" si="26"/>
        <v>1942621</v>
      </c>
      <c r="AC92" s="19">
        <f t="shared" si="21"/>
        <v>0</v>
      </c>
      <c r="AD92" s="19">
        <f t="shared" si="27"/>
        <v>0</v>
      </c>
      <c r="AE92" s="23">
        <f t="shared" si="22"/>
        <v>3435115</v>
      </c>
      <c r="AF92" s="23"/>
      <c r="AG92" s="23"/>
      <c r="AH92" s="23"/>
      <c r="AI92" s="23"/>
      <c r="AJ92" s="23"/>
      <c r="AK92" s="24"/>
      <c r="AL92" s="24"/>
      <c r="AM92" s="19"/>
      <c r="AN92" s="25">
        <v>85</v>
      </c>
      <c r="AO92" s="26"/>
    </row>
    <row r="93" spans="1:41" ht="48" customHeight="1" x14ac:dyDescent="0.4">
      <c r="A93" s="9" t="s">
        <v>337</v>
      </c>
      <c r="B93" s="34" t="s">
        <v>338</v>
      </c>
      <c r="C93" s="27" t="s">
        <v>339</v>
      </c>
      <c r="D93" s="28" t="s">
        <v>138</v>
      </c>
      <c r="E93" s="32" t="s">
        <v>336</v>
      </c>
      <c r="F93" s="33" t="s">
        <v>54</v>
      </c>
      <c r="G93" s="14">
        <v>8</v>
      </c>
      <c r="H93" s="13"/>
      <c r="I93" s="15">
        <f>VLOOKUP(G93,'Basic TPP'!$A$2:$B$16,2,0)</f>
        <v>6348434.0099999998</v>
      </c>
      <c r="J93" s="16">
        <v>0</v>
      </c>
      <c r="K93" s="17">
        <v>0.35</v>
      </c>
      <c r="L93" s="36">
        <v>0.45</v>
      </c>
      <c r="M93" s="18">
        <v>0</v>
      </c>
      <c r="N93" s="19">
        <f t="shared" si="23"/>
        <v>3453548</v>
      </c>
      <c r="O93" s="20">
        <v>0.98499999999999999</v>
      </c>
      <c r="P93" s="21">
        <v>8490</v>
      </c>
      <c r="Q93" s="21" t="s">
        <v>48</v>
      </c>
      <c r="R93" s="22"/>
      <c r="S93" s="19">
        <f t="shared" si="14"/>
        <v>0</v>
      </c>
      <c r="T93" s="19">
        <f t="shared" si="15"/>
        <v>0</v>
      </c>
      <c r="U93" s="19">
        <f t="shared" si="16"/>
        <v>0</v>
      </c>
      <c r="V93" s="19">
        <f t="shared" si="24"/>
        <v>0</v>
      </c>
      <c r="W93" s="19">
        <f t="shared" si="17"/>
        <v>875449.04997899989</v>
      </c>
      <c r="X93" s="19">
        <f t="shared" si="18"/>
        <v>888780.76139999984</v>
      </c>
      <c r="Y93" s="19">
        <f t="shared" si="19"/>
        <v>444390.38069999992</v>
      </c>
      <c r="Z93" s="19">
        <f t="shared" si="25"/>
        <v>1501862</v>
      </c>
      <c r="AA93" s="19">
        <f t="shared" si="20"/>
        <v>2856795.3045000001</v>
      </c>
      <c r="AB93" s="19">
        <f t="shared" si="26"/>
        <v>1942621</v>
      </c>
      <c r="AC93" s="19">
        <f t="shared" si="21"/>
        <v>0</v>
      </c>
      <c r="AD93" s="19">
        <f t="shared" si="27"/>
        <v>0</v>
      </c>
      <c r="AE93" s="23">
        <f t="shared" si="22"/>
        <v>3444483</v>
      </c>
      <c r="AF93" s="23"/>
      <c r="AG93" s="23"/>
      <c r="AH93" s="23"/>
      <c r="AI93" s="23"/>
      <c r="AJ93" s="23"/>
      <c r="AK93" s="24"/>
      <c r="AL93" s="24"/>
      <c r="AM93" s="19"/>
      <c r="AN93" s="25">
        <v>86</v>
      </c>
      <c r="AO93" s="35"/>
    </row>
    <row r="94" spans="1:41" ht="48" customHeight="1" x14ac:dyDescent="0.4">
      <c r="A94" s="9" t="s">
        <v>340</v>
      </c>
      <c r="B94" s="32" t="s">
        <v>341</v>
      </c>
      <c r="C94" s="27" t="s">
        <v>342</v>
      </c>
      <c r="D94" s="28" t="s">
        <v>138</v>
      </c>
      <c r="E94" s="32" t="s">
        <v>343</v>
      </c>
      <c r="F94" s="33" t="s">
        <v>54</v>
      </c>
      <c r="G94" s="14">
        <v>8</v>
      </c>
      <c r="H94" s="13"/>
      <c r="I94" s="15">
        <f>VLOOKUP(G94,'Basic TPP'!$A$2:$B$16,2,0)</f>
        <v>6348434.0099999998</v>
      </c>
      <c r="J94" s="16">
        <v>0</v>
      </c>
      <c r="K94" s="17">
        <v>0.35</v>
      </c>
      <c r="L94" s="36">
        <v>0.45</v>
      </c>
      <c r="M94" s="18">
        <v>0</v>
      </c>
      <c r="N94" s="19">
        <f t="shared" si="23"/>
        <v>3453548</v>
      </c>
      <c r="O94" s="20">
        <v>1</v>
      </c>
      <c r="P94" s="21">
        <v>16695</v>
      </c>
      <c r="Q94" s="21" t="s">
        <v>48</v>
      </c>
      <c r="R94" s="22"/>
      <c r="S94" s="19">
        <f t="shared" si="14"/>
        <v>0</v>
      </c>
      <c r="T94" s="19">
        <f t="shared" si="15"/>
        <v>0</v>
      </c>
      <c r="U94" s="19">
        <f t="shared" si="16"/>
        <v>0</v>
      </c>
      <c r="V94" s="19">
        <f t="shared" si="24"/>
        <v>0</v>
      </c>
      <c r="W94" s="19">
        <f t="shared" si="17"/>
        <v>888780.76139999984</v>
      </c>
      <c r="X94" s="19">
        <f t="shared" si="18"/>
        <v>888780.76139999984</v>
      </c>
      <c r="Y94" s="19">
        <f t="shared" si="19"/>
        <v>444390.38069999992</v>
      </c>
      <c r="Z94" s="19">
        <f t="shared" si="25"/>
        <v>1510927</v>
      </c>
      <c r="AA94" s="19">
        <f t="shared" si="20"/>
        <v>2856795.3045000001</v>
      </c>
      <c r="AB94" s="19">
        <f t="shared" si="26"/>
        <v>1942621</v>
      </c>
      <c r="AC94" s="19">
        <f t="shared" si="21"/>
        <v>0</v>
      </c>
      <c r="AD94" s="19">
        <f t="shared" si="27"/>
        <v>0</v>
      </c>
      <c r="AE94" s="23">
        <f t="shared" si="22"/>
        <v>3453548</v>
      </c>
      <c r="AF94" s="23"/>
      <c r="AG94" s="23"/>
      <c r="AH94" s="23"/>
      <c r="AI94" s="23"/>
      <c r="AJ94" s="23"/>
      <c r="AK94" s="24"/>
      <c r="AL94" s="24"/>
      <c r="AM94" s="19"/>
      <c r="AN94" s="25">
        <v>87</v>
      </c>
      <c r="AO94" s="26"/>
    </row>
    <row r="95" spans="1:41" ht="48" customHeight="1" x14ac:dyDescent="0.4">
      <c r="A95" s="9" t="s">
        <v>344</v>
      </c>
      <c r="B95" s="32" t="s">
        <v>345</v>
      </c>
      <c r="C95" s="27" t="s">
        <v>346</v>
      </c>
      <c r="D95" s="28" t="s">
        <v>95</v>
      </c>
      <c r="E95" s="32" t="s">
        <v>347</v>
      </c>
      <c r="F95" s="33" t="s">
        <v>54</v>
      </c>
      <c r="G95" s="14">
        <v>8</v>
      </c>
      <c r="H95" s="13"/>
      <c r="I95" s="15">
        <f>VLOOKUP(G95,'Basic TPP'!$A$2:$B$16,2,0)</f>
        <v>6348434.0099999998</v>
      </c>
      <c r="J95" s="16">
        <v>0</v>
      </c>
      <c r="K95" s="17">
        <v>0.35</v>
      </c>
      <c r="L95" s="36">
        <v>0.45</v>
      </c>
      <c r="M95" s="18">
        <v>0</v>
      </c>
      <c r="N95" s="19">
        <f t="shared" si="23"/>
        <v>3453548</v>
      </c>
      <c r="O95" s="20">
        <v>0.97450000000000003</v>
      </c>
      <c r="P95" s="21">
        <v>8613</v>
      </c>
      <c r="Q95" s="21" t="s">
        <v>48</v>
      </c>
      <c r="R95" s="22"/>
      <c r="S95" s="19">
        <f t="shared" si="14"/>
        <v>0</v>
      </c>
      <c r="T95" s="19">
        <f t="shared" si="15"/>
        <v>0</v>
      </c>
      <c r="U95" s="19">
        <f t="shared" si="16"/>
        <v>0</v>
      </c>
      <c r="V95" s="19">
        <f t="shared" si="24"/>
        <v>0</v>
      </c>
      <c r="W95" s="19">
        <f t="shared" si="17"/>
        <v>866116.85198429984</v>
      </c>
      <c r="X95" s="19">
        <f t="shared" si="18"/>
        <v>888780.76139999984</v>
      </c>
      <c r="Y95" s="19">
        <f t="shared" si="19"/>
        <v>444390.38069999992</v>
      </c>
      <c r="Z95" s="19">
        <f t="shared" si="25"/>
        <v>1495516</v>
      </c>
      <c r="AA95" s="19">
        <f t="shared" si="20"/>
        <v>2856795.3045000001</v>
      </c>
      <c r="AB95" s="19">
        <f t="shared" si="26"/>
        <v>1942621</v>
      </c>
      <c r="AC95" s="19">
        <f t="shared" si="21"/>
        <v>0</v>
      </c>
      <c r="AD95" s="19">
        <f t="shared" si="27"/>
        <v>0</v>
      </c>
      <c r="AE95" s="23">
        <f t="shared" si="22"/>
        <v>3438137</v>
      </c>
      <c r="AF95" s="23"/>
      <c r="AG95" s="23"/>
      <c r="AH95" s="23"/>
      <c r="AI95" s="23"/>
      <c r="AJ95" s="23"/>
      <c r="AK95" s="24"/>
      <c r="AL95" s="24"/>
      <c r="AM95" s="19"/>
      <c r="AN95" s="25">
        <v>88</v>
      </c>
      <c r="AO95" s="26"/>
    </row>
    <row r="96" spans="1:41" ht="48" customHeight="1" x14ac:dyDescent="0.4">
      <c r="A96" s="9" t="s">
        <v>348</v>
      </c>
      <c r="B96" s="32" t="s">
        <v>349</v>
      </c>
      <c r="C96" s="27" t="s">
        <v>350</v>
      </c>
      <c r="D96" s="28" t="s">
        <v>108</v>
      </c>
      <c r="E96" s="32" t="s">
        <v>351</v>
      </c>
      <c r="F96" s="33" t="s">
        <v>54</v>
      </c>
      <c r="G96" s="14">
        <v>8</v>
      </c>
      <c r="H96" s="13"/>
      <c r="I96" s="15">
        <f>VLOOKUP(G96,'Basic TPP'!$A$2:$B$16,2,0)</f>
        <v>6348434.0099999998</v>
      </c>
      <c r="J96" s="16">
        <v>0</v>
      </c>
      <c r="K96" s="17">
        <v>0.35</v>
      </c>
      <c r="L96" s="36">
        <v>0.45</v>
      </c>
      <c r="M96" s="18">
        <v>0</v>
      </c>
      <c r="N96" s="19">
        <f t="shared" si="23"/>
        <v>3453548</v>
      </c>
      <c r="O96" s="20">
        <v>1</v>
      </c>
      <c r="P96" s="21">
        <v>8486</v>
      </c>
      <c r="Q96" s="21" t="s">
        <v>48</v>
      </c>
      <c r="R96" s="22"/>
      <c r="S96" s="19">
        <f t="shared" si="14"/>
        <v>0</v>
      </c>
      <c r="T96" s="19">
        <f t="shared" si="15"/>
        <v>0</v>
      </c>
      <c r="U96" s="19">
        <f t="shared" si="16"/>
        <v>0</v>
      </c>
      <c r="V96" s="19">
        <f t="shared" si="24"/>
        <v>0</v>
      </c>
      <c r="W96" s="19">
        <f t="shared" si="17"/>
        <v>888780.76139999984</v>
      </c>
      <c r="X96" s="19">
        <f t="shared" si="18"/>
        <v>888780.76139999984</v>
      </c>
      <c r="Y96" s="19">
        <f t="shared" si="19"/>
        <v>444390.38069999992</v>
      </c>
      <c r="Z96" s="19">
        <f t="shared" si="25"/>
        <v>1510927</v>
      </c>
      <c r="AA96" s="19">
        <f t="shared" si="20"/>
        <v>2856795.3045000001</v>
      </c>
      <c r="AB96" s="19">
        <f t="shared" si="26"/>
        <v>1942621</v>
      </c>
      <c r="AC96" s="19">
        <f t="shared" si="21"/>
        <v>0</v>
      </c>
      <c r="AD96" s="19">
        <f t="shared" si="27"/>
        <v>0</v>
      </c>
      <c r="AE96" s="23">
        <f t="shared" si="22"/>
        <v>3453548</v>
      </c>
      <c r="AF96" s="23"/>
      <c r="AG96" s="23"/>
      <c r="AH96" s="23"/>
      <c r="AI96" s="23"/>
      <c r="AJ96" s="23"/>
      <c r="AK96" s="24"/>
      <c r="AL96" s="24"/>
      <c r="AM96" s="19"/>
      <c r="AN96" s="25">
        <v>89</v>
      </c>
      <c r="AO96" s="26"/>
    </row>
    <row r="97" spans="1:41" ht="48" customHeight="1" x14ac:dyDescent="0.4">
      <c r="A97" s="9" t="s">
        <v>352</v>
      </c>
      <c r="B97" s="32" t="s">
        <v>353</v>
      </c>
      <c r="C97" s="27" t="s">
        <v>354</v>
      </c>
      <c r="D97" s="28" t="s">
        <v>138</v>
      </c>
      <c r="E97" s="32" t="s">
        <v>336</v>
      </c>
      <c r="F97" s="33" t="s">
        <v>54</v>
      </c>
      <c r="G97" s="14">
        <v>8</v>
      </c>
      <c r="H97" s="13"/>
      <c r="I97" s="15">
        <f>VLOOKUP(G97,'Basic TPP'!$A$2:$B$16,2,0)</f>
        <v>6348434.0099999998</v>
      </c>
      <c r="J97" s="16">
        <v>0</v>
      </c>
      <c r="K97" s="17">
        <v>0.35</v>
      </c>
      <c r="L97" s="36">
        <v>0.45</v>
      </c>
      <c r="M97" s="18">
        <v>0</v>
      </c>
      <c r="N97" s="19">
        <f t="shared" si="23"/>
        <v>3453548</v>
      </c>
      <c r="O97" s="20">
        <v>0.96950000000000003</v>
      </c>
      <c r="P97" s="21">
        <v>8180</v>
      </c>
      <c r="Q97" s="21" t="s">
        <v>48</v>
      </c>
      <c r="R97" s="22"/>
      <c r="S97" s="19">
        <f t="shared" si="14"/>
        <v>0</v>
      </c>
      <c r="T97" s="19">
        <f t="shared" si="15"/>
        <v>0</v>
      </c>
      <c r="U97" s="19">
        <f t="shared" si="16"/>
        <v>0</v>
      </c>
      <c r="V97" s="19">
        <f t="shared" si="24"/>
        <v>0</v>
      </c>
      <c r="W97" s="19">
        <f t="shared" si="17"/>
        <v>861672.94817729993</v>
      </c>
      <c r="X97" s="19">
        <f t="shared" si="18"/>
        <v>888780.76139999984</v>
      </c>
      <c r="Y97" s="19">
        <f t="shared" si="19"/>
        <v>444390.38069999992</v>
      </c>
      <c r="Z97" s="19">
        <f t="shared" si="25"/>
        <v>1492494</v>
      </c>
      <c r="AA97" s="19">
        <f t="shared" si="20"/>
        <v>2856795.3045000001</v>
      </c>
      <c r="AB97" s="19">
        <f t="shared" si="26"/>
        <v>1942621</v>
      </c>
      <c r="AC97" s="19">
        <f t="shared" si="21"/>
        <v>0</v>
      </c>
      <c r="AD97" s="19">
        <f t="shared" si="27"/>
        <v>0</v>
      </c>
      <c r="AE97" s="23">
        <f t="shared" si="22"/>
        <v>3435115</v>
      </c>
      <c r="AF97" s="23"/>
      <c r="AG97" s="23"/>
      <c r="AH97" s="23"/>
      <c r="AI97" s="23"/>
      <c r="AJ97" s="23"/>
      <c r="AK97" s="24"/>
      <c r="AL97" s="24"/>
      <c r="AM97" s="19"/>
      <c r="AN97" s="25">
        <v>90</v>
      </c>
      <c r="AO97" s="26"/>
    </row>
    <row r="98" spans="1:41" ht="48" customHeight="1" x14ac:dyDescent="0.4">
      <c r="A98" s="9" t="s">
        <v>355</v>
      </c>
      <c r="B98" s="32" t="s">
        <v>356</v>
      </c>
      <c r="C98" s="27" t="s">
        <v>357</v>
      </c>
      <c r="D98" s="28" t="s">
        <v>138</v>
      </c>
      <c r="E98" s="32" t="s">
        <v>336</v>
      </c>
      <c r="F98" s="33" t="s">
        <v>54</v>
      </c>
      <c r="G98" s="14">
        <v>8</v>
      </c>
      <c r="H98" s="13"/>
      <c r="I98" s="15">
        <f>VLOOKUP(G98,'Basic TPP'!$A$2:$B$16,2,0)</f>
        <v>6348434.0099999998</v>
      </c>
      <c r="J98" s="16">
        <v>0</v>
      </c>
      <c r="K98" s="17">
        <v>0.35</v>
      </c>
      <c r="L98" s="36">
        <v>0.45</v>
      </c>
      <c r="M98" s="18">
        <v>0</v>
      </c>
      <c r="N98" s="19">
        <f t="shared" si="23"/>
        <v>3453548</v>
      </c>
      <c r="O98" s="20">
        <v>1</v>
      </c>
      <c r="P98" s="21">
        <v>9870</v>
      </c>
      <c r="Q98" s="21" t="s">
        <v>48</v>
      </c>
      <c r="R98" s="22"/>
      <c r="S98" s="19">
        <f t="shared" si="14"/>
        <v>0</v>
      </c>
      <c r="T98" s="19">
        <f t="shared" si="15"/>
        <v>0</v>
      </c>
      <c r="U98" s="19">
        <f t="shared" si="16"/>
        <v>0</v>
      </c>
      <c r="V98" s="19">
        <f t="shared" si="24"/>
        <v>0</v>
      </c>
      <c r="W98" s="19">
        <f t="shared" si="17"/>
        <v>888780.76139999984</v>
      </c>
      <c r="X98" s="19">
        <f t="shared" si="18"/>
        <v>888780.76139999984</v>
      </c>
      <c r="Y98" s="19">
        <f t="shared" si="19"/>
        <v>444390.38069999992</v>
      </c>
      <c r="Z98" s="19">
        <f t="shared" si="25"/>
        <v>1510927</v>
      </c>
      <c r="AA98" s="19">
        <f t="shared" si="20"/>
        <v>2856795.3045000001</v>
      </c>
      <c r="AB98" s="19">
        <f t="shared" si="26"/>
        <v>1942621</v>
      </c>
      <c r="AC98" s="19">
        <f t="shared" si="21"/>
        <v>0</v>
      </c>
      <c r="AD98" s="19">
        <f t="shared" si="27"/>
        <v>0</v>
      </c>
      <c r="AE98" s="23">
        <f t="shared" si="22"/>
        <v>3453548</v>
      </c>
      <c r="AF98" s="23"/>
      <c r="AG98" s="23"/>
      <c r="AH98" s="23"/>
      <c r="AI98" s="23"/>
      <c r="AJ98" s="23"/>
      <c r="AK98" s="24"/>
      <c r="AL98" s="24"/>
      <c r="AM98" s="19"/>
      <c r="AN98" s="25">
        <v>91</v>
      </c>
      <c r="AO98" s="26"/>
    </row>
    <row r="99" spans="1:41" ht="48" customHeight="1" x14ac:dyDescent="0.4">
      <c r="A99" s="9" t="s">
        <v>358</v>
      </c>
      <c r="B99" s="34" t="s">
        <v>359</v>
      </c>
      <c r="C99" s="27" t="s">
        <v>360</v>
      </c>
      <c r="D99" s="28" t="s">
        <v>138</v>
      </c>
      <c r="E99" s="32" t="s">
        <v>336</v>
      </c>
      <c r="F99" s="33" t="s">
        <v>54</v>
      </c>
      <c r="G99" s="14">
        <v>8</v>
      </c>
      <c r="H99" s="13"/>
      <c r="I99" s="15">
        <f>VLOOKUP(G99,'Basic TPP'!$A$2:$B$16,2,0)</f>
        <v>6348434.0099999998</v>
      </c>
      <c r="J99" s="16">
        <v>0</v>
      </c>
      <c r="K99" s="17">
        <v>0.35</v>
      </c>
      <c r="L99" s="36">
        <v>0.45</v>
      </c>
      <c r="M99" s="18">
        <v>0</v>
      </c>
      <c r="N99" s="19">
        <f t="shared" si="23"/>
        <v>3453548</v>
      </c>
      <c r="O99" s="20">
        <v>0.98499999999999999</v>
      </c>
      <c r="P99" s="21">
        <v>8410</v>
      </c>
      <c r="Q99" s="21" t="s">
        <v>48</v>
      </c>
      <c r="R99" s="22"/>
      <c r="S99" s="19">
        <f t="shared" si="14"/>
        <v>0</v>
      </c>
      <c r="T99" s="19">
        <f t="shared" si="15"/>
        <v>0</v>
      </c>
      <c r="U99" s="19">
        <f t="shared" si="16"/>
        <v>0</v>
      </c>
      <c r="V99" s="19">
        <f t="shared" si="24"/>
        <v>0</v>
      </c>
      <c r="W99" s="19">
        <f t="shared" si="17"/>
        <v>875449.04997899989</v>
      </c>
      <c r="X99" s="19">
        <f t="shared" si="18"/>
        <v>888780.76139999984</v>
      </c>
      <c r="Y99" s="19">
        <f t="shared" si="19"/>
        <v>444390.38069999992</v>
      </c>
      <c r="Z99" s="19">
        <f t="shared" si="25"/>
        <v>1501862</v>
      </c>
      <c r="AA99" s="19">
        <f t="shared" si="20"/>
        <v>2856795.3045000001</v>
      </c>
      <c r="AB99" s="19">
        <f t="shared" si="26"/>
        <v>1942621</v>
      </c>
      <c r="AC99" s="19">
        <f t="shared" si="21"/>
        <v>0</v>
      </c>
      <c r="AD99" s="19">
        <f t="shared" si="27"/>
        <v>0</v>
      </c>
      <c r="AE99" s="23">
        <f t="shared" si="22"/>
        <v>3444483</v>
      </c>
      <c r="AF99" s="23"/>
      <c r="AG99" s="23"/>
      <c r="AH99" s="23"/>
      <c r="AI99" s="23"/>
      <c r="AJ99" s="23"/>
      <c r="AK99" s="24"/>
      <c r="AL99" s="24"/>
      <c r="AM99" s="19"/>
      <c r="AN99" s="25">
        <v>92</v>
      </c>
      <c r="AO99" s="26"/>
    </row>
    <row r="100" spans="1:41" ht="48" customHeight="1" x14ac:dyDescent="0.4">
      <c r="A100" s="9" t="s">
        <v>361</v>
      </c>
      <c r="B100" s="32" t="s">
        <v>362</v>
      </c>
      <c r="C100" s="27" t="s">
        <v>363</v>
      </c>
      <c r="D100" s="28" t="s">
        <v>95</v>
      </c>
      <c r="E100" s="32" t="s">
        <v>272</v>
      </c>
      <c r="F100" s="33" t="s">
        <v>54</v>
      </c>
      <c r="G100" s="14">
        <v>8</v>
      </c>
      <c r="H100" s="13"/>
      <c r="I100" s="15">
        <f>VLOOKUP(G100,'Basic TPP'!$A$2:$B$16,2,0)</f>
        <v>6348434.0099999998</v>
      </c>
      <c r="J100" s="16">
        <v>0</v>
      </c>
      <c r="K100" s="17">
        <v>0.35</v>
      </c>
      <c r="L100" s="36">
        <v>0.45</v>
      </c>
      <c r="M100" s="18">
        <v>0</v>
      </c>
      <c r="N100" s="19">
        <f t="shared" si="23"/>
        <v>3453548</v>
      </c>
      <c r="O100" s="20">
        <v>0.995</v>
      </c>
      <c r="P100" s="21">
        <v>6894</v>
      </c>
      <c r="Q100" s="21" t="s">
        <v>48</v>
      </c>
      <c r="R100" s="22"/>
      <c r="S100" s="19">
        <f t="shared" si="14"/>
        <v>0</v>
      </c>
      <c r="T100" s="19">
        <f t="shared" si="15"/>
        <v>0</v>
      </c>
      <c r="U100" s="19">
        <f t="shared" si="16"/>
        <v>0</v>
      </c>
      <c r="V100" s="19">
        <f t="shared" si="24"/>
        <v>0</v>
      </c>
      <c r="W100" s="19">
        <f t="shared" si="17"/>
        <v>884336.85759299982</v>
      </c>
      <c r="X100" s="19">
        <f t="shared" si="18"/>
        <v>888780.76139999984</v>
      </c>
      <c r="Y100" s="19">
        <f t="shared" si="19"/>
        <v>444390.38069999992</v>
      </c>
      <c r="Z100" s="19">
        <f t="shared" si="25"/>
        <v>1507905</v>
      </c>
      <c r="AA100" s="19">
        <f t="shared" si="20"/>
        <v>2856795.3045000001</v>
      </c>
      <c r="AB100" s="19">
        <f t="shared" si="26"/>
        <v>1942621</v>
      </c>
      <c r="AC100" s="19">
        <f t="shared" si="21"/>
        <v>0</v>
      </c>
      <c r="AD100" s="19">
        <f t="shared" si="27"/>
        <v>0</v>
      </c>
      <c r="AE100" s="23">
        <f t="shared" si="22"/>
        <v>3450526</v>
      </c>
      <c r="AF100" s="23"/>
      <c r="AG100" s="23"/>
      <c r="AH100" s="23"/>
      <c r="AI100" s="23"/>
      <c r="AJ100" s="23"/>
      <c r="AK100" s="24"/>
      <c r="AL100" s="24"/>
      <c r="AM100" s="19"/>
      <c r="AN100" s="25">
        <v>93</v>
      </c>
      <c r="AO100" s="35"/>
    </row>
    <row r="101" spans="1:41" ht="48" customHeight="1" x14ac:dyDescent="0.4">
      <c r="A101" s="9" t="s">
        <v>364</v>
      </c>
      <c r="B101" s="32" t="s">
        <v>365</v>
      </c>
      <c r="C101" s="27" t="s">
        <v>366</v>
      </c>
      <c r="D101" s="28" t="s">
        <v>95</v>
      </c>
      <c r="E101" s="32" t="s">
        <v>347</v>
      </c>
      <c r="F101" s="33" t="s">
        <v>54</v>
      </c>
      <c r="G101" s="33">
        <v>8</v>
      </c>
      <c r="H101" s="32"/>
      <c r="I101" s="15">
        <f>VLOOKUP(G101,'Basic TPP'!$A$2:$B$16,2,0)</f>
        <v>6348434.0099999998</v>
      </c>
      <c r="J101" s="16">
        <v>0</v>
      </c>
      <c r="K101" s="17">
        <v>0.35</v>
      </c>
      <c r="L101" s="36">
        <v>0.45</v>
      </c>
      <c r="M101" s="18">
        <v>0</v>
      </c>
      <c r="N101" s="19">
        <f t="shared" si="23"/>
        <v>3453548</v>
      </c>
      <c r="O101" s="20">
        <v>0.71950000000000003</v>
      </c>
      <c r="P101" s="21">
        <v>6865</v>
      </c>
      <c r="Q101" s="21" t="s">
        <v>48</v>
      </c>
      <c r="R101" s="22"/>
      <c r="S101" s="19">
        <f t="shared" si="14"/>
        <v>0</v>
      </c>
      <c r="T101" s="19">
        <f t="shared" si="15"/>
        <v>0</v>
      </c>
      <c r="U101" s="19">
        <f t="shared" si="16"/>
        <v>0</v>
      </c>
      <c r="V101" s="19">
        <f t="shared" si="24"/>
        <v>0</v>
      </c>
      <c r="W101" s="19">
        <f t="shared" si="17"/>
        <v>639477.75782729988</v>
      </c>
      <c r="X101" s="19">
        <f t="shared" si="18"/>
        <v>888780.76139999984</v>
      </c>
      <c r="Y101" s="19">
        <f t="shared" si="19"/>
        <v>444390.38069999992</v>
      </c>
      <c r="Z101" s="19">
        <f t="shared" si="25"/>
        <v>1341401</v>
      </c>
      <c r="AA101" s="19">
        <f t="shared" si="20"/>
        <v>2856795.3045000001</v>
      </c>
      <c r="AB101" s="19">
        <f t="shared" si="26"/>
        <v>1942621</v>
      </c>
      <c r="AC101" s="19">
        <f t="shared" si="21"/>
        <v>0</v>
      </c>
      <c r="AD101" s="19">
        <f t="shared" si="27"/>
        <v>0</v>
      </c>
      <c r="AE101" s="23">
        <f t="shared" si="22"/>
        <v>3284022</v>
      </c>
      <c r="AF101" s="23"/>
      <c r="AG101" s="23"/>
      <c r="AH101" s="23"/>
      <c r="AI101" s="23"/>
      <c r="AJ101" s="23"/>
      <c r="AK101" s="24"/>
      <c r="AL101" s="24"/>
      <c r="AM101" s="19"/>
      <c r="AN101" s="25">
        <v>94</v>
      </c>
      <c r="AO101" s="35"/>
    </row>
    <row r="102" spans="1:41" ht="48" customHeight="1" x14ac:dyDescent="0.4">
      <c r="A102" s="9" t="s">
        <v>367</v>
      </c>
      <c r="B102" s="32" t="s">
        <v>368</v>
      </c>
      <c r="C102" s="27" t="s">
        <v>369</v>
      </c>
      <c r="D102" s="28" t="s">
        <v>108</v>
      </c>
      <c r="E102" s="32" t="s">
        <v>370</v>
      </c>
      <c r="F102" s="33" t="s">
        <v>54</v>
      </c>
      <c r="G102" s="33">
        <v>8</v>
      </c>
      <c r="H102" s="32"/>
      <c r="I102" s="15">
        <f>VLOOKUP(G102,'Basic TPP'!$A$2:$B$16,2,0)</f>
        <v>6348434.0099999998</v>
      </c>
      <c r="J102" s="16">
        <v>0</v>
      </c>
      <c r="K102" s="17">
        <v>0.35</v>
      </c>
      <c r="L102" s="36">
        <v>0.45</v>
      </c>
      <c r="M102" s="18">
        <v>0</v>
      </c>
      <c r="N102" s="19">
        <f t="shared" si="23"/>
        <v>3453548</v>
      </c>
      <c r="O102" s="20">
        <v>0.995</v>
      </c>
      <c r="P102" s="21">
        <v>8438</v>
      </c>
      <c r="Q102" s="21" t="s">
        <v>48</v>
      </c>
      <c r="R102" s="22"/>
      <c r="S102" s="19">
        <f t="shared" si="14"/>
        <v>0</v>
      </c>
      <c r="T102" s="19">
        <f t="shared" si="15"/>
        <v>0</v>
      </c>
      <c r="U102" s="19">
        <f t="shared" si="16"/>
        <v>0</v>
      </c>
      <c r="V102" s="19">
        <f t="shared" si="24"/>
        <v>0</v>
      </c>
      <c r="W102" s="19">
        <f t="shared" si="17"/>
        <v>884336.85759299982</v>
      </c>
      <c r="X102" s="19">
        <f t="shared" si="18"/>
        <v>888780.76139999984</v>
      </c>
      <c r="Y102" s="19">
        <f t="shared" si="19"/>
        <v>444390.38069999992</v>
      </c>
      <c r="Z102" s="19">
        <f t="shared" si="25"/>
        <v>1507905</v>
      </c>
      <c r="AA102" s="19">
        <f t="shared" si="20"/>
        <v>2856795.3045000001</v>
      </c>
      <c r="AB102" s="19">
        <f t="shared" si="26"/>
        <v>1942621</v>
      </c>
      <c r="AC102" s="19">
        <f t="shared" si="21"/>
        <v>0</v>
      </c>
      <c r="AD102" s="19">
        <f t="shared" si="27"/>
        <v>0</v>
      </c>
      <c r="AE102" s="23">
        <f t="shared" si="22"/>
        <v>3450526</v>
      </c>
      <c r="AF102" s="23"/>
      <c r="AG102" s="23"/>
      <c r="AH102" s="23"/>
      <c r="AI102" s="23"/>
      <c r="AJ102" s="23"/>
      <c r="AK102" s="24"/>
      <c r="AL102" s="24"/>
      <c r="AM102" s="19"/>
      <c r="AN102" s="25">
        <v>95</v>
      </c>
      <c r="AO102" s="26"/>
    </row>
    <row r="103" spans="1:41" ht="48" customHeight="1" x14ac:dyDescent="0.4">
      <c r="A103" s="9" t="s">
        <v>371</v>
      </c>
      <c r="B103" s="34" t="s">
        <v>372</v>
      </c>
      <c r="C103" s="27" t="s">
        <v>373</v>
      </c>
      <c r="D103" s="28" t="s">
        <v>328</v>
      </c>
      <c r="E103" s="32" t="s">
        <v>374</v>
      </c>
      <c r="F103" s="33" t="s">
        <v>54</v>
      </c>
      <c r="G103" s="33">
        <v>8</v>
      </c>
      <c r="H103" s="33"/>
      <c r="I103" s="15">
        <f>VLOOKUP(G103,'Basic TPP'!$A$2:$B$16,2,0)</f>
        <v>6348434.0099999998</v>
      </c>
      <c r="J103" s="16">
        <v>0</v>
      </c>
      <c r="K103" s="17">
        <v>0.35</v>
      </c>
      <c r="L103" s="36">
        <v>0.45</v>
      </c>
      <c r="M103" s="18">
        <v>0</v>
      </c>
      <c r="N103" s="19">
        <f t="shared" si="23"/>
        <v>3453548</v>
      </c>
      <c r="O103" s="20">
        <v>1</v>
      </c>
      <c r="P103" s="21">
        <v>10538</v>
      </c>
      <c r="Q103" s="21" t="s">
        <v>48</v>
      </c>
      <c r="R103" s="22"/>
      <c r="S103" s="19">
        <f t="shared" si="14"/>
        <v>0</v>
      </c>
      <c r="T103" s="19">
        <f t="shared" si="15"/>
        <v>0</v>
      </c>
      <c r="U103" s="19">
        <f t="shared" si="16"/>
        <v>0</v>
      </c>
      <c r="V103" s="19">
        <f t="shared" si="24"/>
        <v>0</v>
      </c>
      <c r="W103" s="19">
        <f t="shared" si="17"/>
        <v>888780.76139999984</v>
      </c>
      <c r="X103" s="19">
        <f t="shared" si="18"/>
        <v>888780.76139999984</v>
      </c>
      <c r="Y103" s="19">
        <f t="shared" si="19"/>
        <v>444390.38069999992</v>
      </c>
      <c r="Z103" s="19">
        <f t="shared" si="25"/>
        <v>1510927</v>
      </c>
      <c r="AA103" s="19">
        <f t="shared" si="20"/>
        <v>2856795.3045000001</v>
      </c>
      <c r="AB103" s="19">
        <f t="shared" si="26"/>
        <v>1942621</v>
      </c>
      <c r="AC103" s="19">
        <f t="shared" si="21"/>
        <v>0</v>
      </c>
      <c r="AD103" s="19">
        <f t="shared" si="27"/>
        <v>0</v>
      </c>
      <c r="AE103" s="23">
        <f t="shared" si="22"/>
        <v>3453548</v>
      </c>
      <c r="AF103" s="23"/>
      <c r="AG103" s="23"/>
      <c r="AH103" s="23"/>
      <c r="AI103" s="23"/>
      <c r="AJ103" s="23"/>
      <c r="AK103" s="24"/>
      <c r="AL103" s="24"/>
      <c r="AM103" s="19"/>
      <c r="AN103" s="25">
        <v>96</v>
      </c>
      <c r="AO103" s="26"/>
    </row>
    <row r="104" spans="1:41" ht="48" customHeight="1" x14ac:dyDescent="0.4">
      <c r="A104" s="9" t="s">
        <v>375</v>
      </c>
      <c r="B104" s="34" t="s">
        <v>376</v>
      </c>
      <c r="C104" s="27" t="s">
        <v>377</v>
      </c>
      <c r="D104" s="28" t="s">
        <v>328</v>
      </c>
      <c r="E104" s="32" t="s">
        <v>378</v>
      </c>
      <c r="F104" s="33" t="s">
        <v>54</v>
      </c>
      <c r="G104" s="33">
        <v>8</v>
      </c>
      <c r="H104" s="33"/>
      <c r="I104" s="15">
        <f>VLOOKUP(G104,'Basic TPP'!$A$2:$B$16,2,0)</f>
        <v>6348434.0099999998</v>
      </c>
      <c r="J104" s="16">
        <v>0</v>
      </c>
      <c r="K104" s="17">
        <v>0.35</v>
      </c>
      <c r="L104" s="36">
        <v>0.45</v>
      </c>
      <c r="M104" s="18">
        <v>0</v>
      </c>
      <c r="N104" s="19">
        <f t="shared" si="23"/>
        <v>3453548</v>
      </c>
      <c r="O104" s="20">
        <v>1</v>
      </c>
      <c r="P104" s="21">
        <v>7317</v>
      </c>
      <c r="Q104" s="21" t="s">
        <v>48</v>
      </c>
      <c r="R104" s="22"/>
      <c r="S104" s="19">
        <f t="shared" si="14"/>
        <v>0</v>
      </c>
      <c r="T104" s="19">
        <f t="shared" si="15"/>
        <v>0</v>
      </c>
      <c r="U104" s="19">
        <f t="shared" si="16"/>
        <v>0</v>
      </c>
      <c r="V104" s="19">
        <f t="shared" si="24"/>
        <v>0</v>
      </c>
      <c r="W104" s="19">
        <f t="shared" si="17"/>
        <v>888780.76139999984</v>
      </c>
      <c r="X104" s="19">
        <f t="shared" si="18"/>
        <v>888780.76139999984</v>
      </c>
      <c r="Y104" s="19">
        <f t="shared" si="19"/>
        <v>444390.38069999992</v>
      </c>
      <c r="Z104" s="19">
        <f t="shared" si="25"/>
        <v>1510927</v>
      </c>
      <c r="AA104" s="19">
        <f t="shared" si="20"/>
        <v>2856795.3045000001</v>
      </c>
      <c r="AB104" s="19">
        <f t="shared" si="26"/>
        <v>1942621</v>
      </c>
      <c r="AC104" s="19">
        <f t="shared" si="21"/>
        <v>0</v>
      </c>
      <c r="AD104" s="19">
        <f t="shared" si="27"/>
        <v>0</v>
      </c>
      <c r="AE104" s="23">
        <f t="shared" si="22"/>
        <v>3453548</v>
      </c>
      <c r="AF104" s="23"/>
      <c r="AG104" s="23"/>
      <c r="AH104" s="23"/>
      <c r="AI104" s="23"/>
      <c r="AJ104" s="23"/>
      <c r="AK104" s="24"/>
      <c r="AL104" s="24"/>
      <c r="AM104" s="19"/>
      <c r="AN104" s="25">
        <v>97</v>
      </c>
      <c r="AO104" s="26"/>
    </row>
    <row r="105" spans="1:41" ht="48" customHeight="1" x14ac:dyDescent="0.4">
      <c r="A105" s="9" t="s">
        <v>379</v>
      </c>
      <c r="B105" s="34" t="s">
        <v>380</v>
      </c>
      <c r="C105" s="27" t="s">
        <v>381</v>
      </c>
      <c r="D105" s="28" t="s">
        <v>328</v>
      </c>
      <c r="E105" s="32" t="s">
        <v>382</v>
      </c>
      <c r="F105" s="33" t="s">
        <v>54</v>
      </c>
      <c r="G105" s="33">
        <v>8</v>
      </c>
      <c r="H105" s="33"/>
      <c r="I105" s="15">
        <f>VLOOKUP(G105,'Basic TPP'!$A$2:$B$16,2,0)</f>
        <v>6348434.0099999998</v>
      </c>
      <c r="J105" s="16">
        <v>0</v>
      </c>
      <c r="K105" s="17">
        <v>0.35</v>
      </c>
      <c r="L105" s="36">
        <v>0.45</v>
      </c>
      <c r="M105" s="18">
        <v>0</v>
      </c>
      <c r="N105" s="19">
        <f t="shared" si="23"/>
        <v>3453548</v>
      </c>
      <c r="O105" s="20">
        <v>0.94330000000000003</v>
      </c>
      <c r="P105" s="21">
        <v>7380</v>
      </c>
      <c r="Q105" s="21" t="s">
        <v>48</v>
      </c>
      <c r="R105" s="22"/>
      <c r="S105" s="19">
        <f t="shared" si="14"/>
        <v>0</v>
      </c>
      <c r="T105" s="19">
        <f t="shared" si="15"/>
        <v>0</v>
      </c>
      <c r="U105" s="19">
        <f t="shared" si="16"/>
        <v>0</v>
      </c>
      <c r="V105" s="19">
        <f t="shared" si="24"/>
        <v>0</v>
      </c>
      <c r="W105" s="19">
        <f t="shared" si="17"/>
        <v>838386.89222861989</v>
      </c>
      <c r="X105" s="19">
        <f t="shared" si="18"/>
        <v>888780.76139999984</v>
      </c>
      <c r="Y105" s="19">
        <f t="shared" si="19"/>
        <v>444390.38069999992</v>
      </c>
      <c r="Z105" s="19">
        <f t="shared" si="25"/>
        <v>1476659</v>
      </c>
      <c r="AA105" s="19">
        <f t="shared" si="20"/>
        <v>2856795.3045000001</v>
      </c>
      <c r="AB105" s="19">
        <f t="shared" si="26"/>
        <v>1942621</v>
      </c>
      <c r="AC105" s="19">
        <f t="shared" si="21"/>
        <v>0</v>
      </c>
      <c r="AD105" s="19">
        <f t="shared" si="27"/>
        <v>0</v>
      </c>
      <c r="AE105" s="23">
        <f t="shared" si="22"/>
        <v>3419280</v>
      </c>
      <c r="AF105" s="23"/>
      <c r="AG105" s="23"/>
      <c r="AH105" s="23"/>
      <c r="AI105" s="23"/>
      <c r="AJ105" s="23"/>
      <c r="AK105" s="24"/>
      <c r="AL105" s="24"/>
      <c r="AM105" s="19"/>
      <c r="AN105" s="25">
        <v>98</v>
      </c>
      <c r="AO105" s="26"/>
    </row>
    <row r="106" spans="1:41" ht="48" customHeight="1" x14ac:dyDescent="0.4">
      <c r="A106" s="9" t="s">
        <v>383</v>
      </c>
      <c r="B106" s="32" t="s">
        <v>384</v>
      </c>
      <c r="C106" s="27" t="s">
        <v>385</v>
      </c>
      <c r="D106" s="28" t="s">
        <v>138</v>
      </c>
      <c r="E106" s="32" t="s">
        <v>386</v>
      </c>
      <c r="F106" s="33" t="s">
        <v>54</v>
      </c>
      <c r="G106" s="33">
        <v>7</v>
      </c>
      <c r="H106" s="33"/>
      <c r="I106" s="15">
        <f>VLOOKUP(G106,'Basic TPP'!$A$2:$B$16,2,0)</f>
        <v>5597389.71</v>
      </c>
      <c r="J106" s="16">
        <v>0</v>
      </c>
      <c r="K106" s="17">
        <v>0.35</v>
      </c>
      <c r="L106" s="36">
        <v>0.45</v>
      </c>
      <c r="M106" s="18">
        <v>0</v>
      </c>
      <c r="N106" s="19">
        <f t="shared" si="23"/>
        <v>3044980</v>
      </c>
      <c r="O106" s="20">
        <v>0.98499999999999999</v>
      </c>
      <c r="P106" s="21">
        <v>9036</v>
      </c>
      <c r="Q106" s="21" t="s">
        <v>48</v>
      </c>
      <c r="R106" s="22"/>
      <c r="S106" s="19">
        <f t="shared" si="14"/>
        <v>0</v>
      </c>
      <c r="T106" s="19">
        <f t="shared" si="15"/>
        <v>0</v>
      </c>
      <c r="U106" s="19">
        <f t="shared" si="16"/>
        <v>0</v>
      </c>
      <c r="V106" s="19">
        <f t="shared" si="24"/>
        <v>0</v>
      </c>
      <c r="W106" s="19">
        <f t="shared" si="17"/>
        <v>771880.04100900004</v>
      </c>
      <c r="X106" s="19">
        <f t="shared" si="18"/>
        <v>783634.55940000003</v>
      </c>
      <c r="Y106" s="19">
        <f t="shared" si="19"/>
        <v>391817.27970000001</v>
      </c>
      <c r="Z106" s="19">
        <f t="shared" si="25"/>
        <v>1324186</v>
      </c>
      <c r="AA106" s="19">
        <f t="shared" si="20"/>
        <v>2518825.3695</v>
      </c>
      <c r="AB106" s="19">
        <f t="shared" si="26"/>
        <v>1712801</v>
      </c>
      <c r="AC106" s="19">
        <f t="shared" si="21"/>
        <v>0</v>
      </c>
      <c r="AD106" s="19">
        <f t="shared" si="27"/>
        <v>0</v>
      </c>
      <c r="AE106" s="23">
        <f t="shared" si="22"/>
        <v>3036987</v>
      </c>
      <c r="AF106" s="23"/>
      <c r="AG106" s="23"/>
      <c r="AH106" s="23"/>
      <c r="AI106" s="23"/>
      <c r="AJ106" s="23"/>
      <c r="AK106" s="24"/>
      <c r="AL106" s="24"/>
      <c r="AM106" s="19"/>
      <c r="AN106" s="25">
        <v>99</v>
      </c>
      <c r="AO106" s="35"/>
    </row>
    <row r="107" spans="1:41" ht="48" customHeight="1" x14ac:dyDescent="0.4">
      <c r="A107" s="9" t="s">
        <v>387</v>
      </c>
      <c r="B107" s="34" t="s">
        <v>388</v>
      </c>
      <c r="C107" s="27" t="s">
        <v>389</v>
      </c>
      <c r="D107" s="28" t="s">
        <v>95</v>
      </c>
      <c r="E107" s="32" t="s">
        <v>390</v>
      </c>
      <c r="F107" s="33" t="s">
        <v>391</v>
      </c>
      <c r="G107" s="33">
        <v>7</v>
      </c>
      <c r="H107" s="33"/>
      <c r="I107" s="15">
        <f>VLOOKUP(G107,'Basic TPP'!$A$2:$B$16,2,0)</f>
        <v>5597389.71</v>
      </c>
      <c r="J107" s="16">
        <v>0.31</v>
      </c>
      <c r="K107" s="17">
        <v>0.35</v>
      </c>
      <c r="L107" s="36">
        <v>0.15</v>
      </c>
      <c r="M107" s="18">
        <v>0</v>
      </c>
      <c r="N107" s="19">
        <f t="shared" si="23"/>
        <v>3083042</v>
      </c>
      <c r="O107" s="20">
        <v>1</v>
      </c>
      <c r="P107" s="21">
        <v>9184</v>
      </c>
      <c r="Q107" s="21" t="s">
        <v>48</v>
      </c>
      <c r="R107" s="22"/>
      <c r="S107" s="19">
        <f t="shared" si="14"/>
        <v>694076.32403999998</v>
      </c>
      <c r="T107" s="19">
        <f t="shared" si="15"/>
        <v>694076.32403999998</v>
      </c>
      <c r="U107" s="19">
        <f t="shared" si="16"/>
        <v>347038.16201999999</v>
      </c>
      <c r="V107" s="19">
        <f t="shared" si="24"/>
        <v>1179930</v>
      </c>
      <c r="W107" s="19">
        <f t="shared" si="17"/>
        <v>783634.55940000003</v>
      </c>
      <c r="X107" s="19">
        <f t="shared" si="18"/>
        <v>783634.55940000003</v>
      </c>
      <c r="Y107" s="19">
        <f t="shared" si="19"/>
        <v>391817.27970000001</v>
      </c>
      <c r="Z107" s="19">
        <f t="shared" si="25"/>
        <v>1332179</v>
      </c>
      <c r="AA107" s="19">
        <f t="shared" si="20"/>
        <v>839608.45649999997</v>
      </c>
      <c r="AB107" s="19">
        <f t="shared" si="26"/>
        <v>570934</v>
      </c>
      <c r="AC107" s="19">
        <f t="shared" si="21"/>
        <v>0</v>
      </c>
      <c r="AD107" s="19">
        <f t="shared" si="27"/>
        <v>0</v>
      </c>
      <c r="AE107" s="23">
        <f t="shared" si="22"/>
        <v>3083043</v>
      </c>
      <c r="AF107" s="23"/>
      <c r="AG107" s="23"/>
      <c r="AH107" s="23"/>
      <c r="AI107" s="23"/>
      <c r="AJ107" s="23"/>
      <c r="AK107" s="24"/>
      <c r="AL107" s="24"/>
      <c r="AM107" s="19"/>
      <c r="AN107" s="25">
        <v>100</v>
      </c>
      <c r="AO107" s="26"/>
    </row>
    <row r="108" spans="1:41" ht="48" customHeight="1" x14ac:dyDescent="0.4">
      <c r="A108" s="9" t="s">
        <v>392</v>
      </c>
      <c r="B108" s="34" t="s">
        <v>393</v>
      </c>
      <c r="C108" s="27" t="s">
        <v>394</v>
      </c>
      <c r="D108" s="28" t="s">
        <v>138</v>
      </c>
      <c r="E108" s="32" t="s">
        <v>395</v>
      </c>
      <c r="F108" s="33" t="s">
        <v>54</v>
      </c>
      <c r="G108" s="33">
        <v>7</v>
      </c>
      <c r="H108" s="33"/>
      <c r="I108" s="15">
        <f>VLOOKUP(G108,'Basic TPP'!$A$2:$B$16,2,0)</f>
        <v>5597389.71</v>
      </c>
      <c r="J108" s="16">
        <v>0</v>
      </c>
      <c r="K108" s="17">
        <v>0.35</v>
      </c>
      <c r="L108" s="36">
        <v>0.45</v>
      </c>
      <c r="M108" s="18">
        <v>0</v>
      </c>
      <c r="N108" s="19">
        <f t="shared" si="23"/>
        <v>3044980</v>
      </c>
      <c r="O108" s="20">
        <v>1</v>
      </c>
      <c r="P108" s="21">
        <v>8241</v>
      </c>
      <c r="Q108" s="21" t="s">
        <v>48</v>
      </c>
      <c r="R108" s="22"/>
      <c r="S108" s="19">
        <f t="shared" si="14"/>
        <v>0</v>
      </c>
      <c r="T108" s="19">
        <f t="shared" si="15"/>
        <v>0</v>
      </c>
      <c r="U108" s="19">
        <f t="shared" si="16"/>
        <v>0</v>
      </c>
      <c r="V108" s="19">
        <f t="shared" si="24"/>
        <v>0</v>
      </c>
      <c r="W108" s="19">
        <f t="shared" si="17"/>
        <v>783634.55940000003</v>
      </c>
      <c r="X108" s="19">
        <f t="shared" si="18"/>
        <v>783634.55940000003</v>
      </c>
      <c r="Y108" s="19">
        <f t="shared" si="19"/>
        <v>391817.27970000001</v>
      </c>
      <c r="Z108" s="19">
        <f t="shared" si="25"/>
        <v>1332179</v>
      </c>
      <c r="AA108" s="19">
        <f t="shared" si="20"/>
        <v>2518825.3695</v>
      </c>
      <c r="AB108" s="19">
        <f t="shared" si="26"/>
        <v>1712801</v>
      </c>
      <c r="AC108" s="19">
        <f t="shared" si="21"/>
        <v>0</v>
      </c>
      <c r="AD108" s="19">
        <f t="shared" si="27"/>
        <v>0</v>
      </c>
      <c r="AE108" s="23">
        <f t="shared" si="22"/>
        <v>3044980</v>
      </c>
      <c r="AF108" s="23"/>
      <c r="AG108" s="23"/>
      <c r="AH108" s="23"/>
      <c r="AI108" s="23"/>
      <c r="AJ108" s="23"/>
      <c r="AK108" s="24"/>
      <c r="AL108" s="24"/>
      <c r="AM108" s="19"/>
      <c r="AN108" s="25">
        <v>101</v>
      </c>
      <c r="AO108" s="35"/>
    </row>
    <row r="109" spans="1:41" ht="48" customHeight="1" x14ac:dyDescent="0.4">
      <c r="A109" s="9" t="s">
        <v>396</v>
      </c>
      <c r="B109" s="32" t="s">
        <v>397</v>
      </c>
      <c r="C109" s="27" t="s">
        <v>398</v>
      </c>
      <c r="D109" s="28" t="s">
        <v>95</v>
      </c>
      <c r="E109" s="32" t="s">
        <v>399</v>
      </c>
      <c r="F109" s="33" t="s">
        <v>391</v>
      </c>
      <c r="G109" s="33">
        <v>7</v>
      </c>
      <c r="H109" s="33"/>
      <c r="I109" s="15">
        <f>VLOOKUP(G109,'Basic TPP'!$A$2:$B$16,2,0)</f>
        <v>5597389.71</v>
      </c>
      <c r="J109" s="16">
        <v>0.31</v>
      </c>
      <c r="K109" s="17">
        <v>0.35</v>
      </c>
      <c r="L109" s="36">
        <v>0.15</v>
      </c>
      <c r="M109" s="18">
        <v>0</v>
      </c>
      <c r="N109" s="19">
        <f t="shared" si="23"/>
        <v>3083042</v>
      </c>
      <c r="O109" s="20">
        <v>1</v>
      </c>
      <c r="P109" s="21">
        <v>7320</v>
      </c>
      <c r="Q109" s="21" t="s">
        <v>48</v>
      </c>
      <c r="R109" s="22"/>
      <c r="S109" s="19">
        <f t="shared" si="14"/>
        <v>694076.32403999998</v>
      </c>
      <c r="T109" s="19">
        <f t="shared" si="15"/>
        <v>694076.32403999998</v>
      </c>
      <c r="U109" s="19">
        <f t="shared" si="16"/>
        <v>347038.16201999999</v>
      </c>
      <c r="V109" s="19">
        <f t="shared" si="24"/>
        <v>1179930</v>
      </c>
      <c r="W109" s="19">
        <f t="shared" si="17"/>
        <v>783634.55940000003</v>
      </c>
      <c r="X109" s="19">
        <f t="shared" si="18"/>
        <v>783634.55940000003</v>
      </c>
      <c r="Y109" s="19">
        <f t="shared" si="19"/>
        <v>391817.27970000001</v>
      </c>
      <c r="Z109" s="19">
        <f t="shared" si="25"/>
        <v>1332179</v>
      </c>
      <c r="AA109" s="19">
        <f t="shared" si="20"/>
        <v>839608.45649999997</v>
      </c>
      <c r="AB109" s="19">
        <f t="shared" si="26"/>
        <v>570934</v>
      </c>
      <c r="AC109" s="19">
        <f t="shared" si="21"/>
        <v>0</v>
      </c>
      <c r="AD109" s="19">
        <f t="shared" si="27"/>
        <v>0</v>
      </c>
      <c r="AE109" s="23">
        <f t="shared" si="22"/>
        <v>3083043</v>
      </c>
      <c r="AF109" s="23"/>
      <c r="AG109" s="23"/>
      <c r="AH109" s="23"/>
      <c r="AI109" s="23"/>
      <c r="AJ109" s="23"/>
      <c r="AK109" s="24"/>
      <c r="AL109" s="24"/>
      <c r="AM109" s="19"/>
      <c r="AN109" s="25">
        <v>102</v>
      </c>
      <c r="AO109" s="26"/>
    </row>
    <row r="110" spans="1:41" ht="48" customHeight="1" x14ac:dyDescent="0.4">
      <c r="A110" s="9" t="s">
        <v>400</v>
      </c>
      <c r="B110" s="32" t="s">
        <v>401</v>
      </c>
      <c r="C110" s="27" t="s">
        <v>402</v>
      </c>
      <c r="D110" s="28" t="s">
        <v>403</v>
      </c>
      <c r="E110" s="32" t="s">
        <v>404</v>
      </c>
      <c r="F110" s="33" t="s">
        <v>54</v>
      </c>
      <c r="G110" s="33">
        <v>6</v>
      </c>
      <c r="H110" s="33"/>
      <c r="I110" s="15">
        <f>VLOOKUP(G110,'Basic TPP'!$A$2:$B$16,2,0)</f>
        <v>4864066.68</v>
      </c>
      <c r="J110" s="16">
        <v>0</v>
      </c>
      <c r="K110" s="17">
        <v>0.35</v>
      </c>
      <c r="L110" s="36">
        <v>0.45</v>
      </c>
      <c r="M110" s="18">
        <v>0</v>
      </c>
      <c r="N110" s="19">
        <f t="shared" si="23"/>
        <v>2646052</v>
      </c>
      <c r="O110" s="20">
        <v>1</v>
      </c>
      <c r="P110" s="21">
        <v>8633</v>
      </c>
      <c r="Q110" s="21" t="s">
        <v>48</v>
      </c>
      <c r="R110" s="22"/>
      <c r="S110" s="19">
        <f t="shared" si="14"/>
        <v>0</v>
      </c>
      <c r="T110" s="19">
        <f t="shared" si="15"/>
        <v>0</v>
      </c>
      <c r="U110" s="19">
        <f t="shared" si="16"/>
        <v>0</v>
      </c>
      <c r="V110" s="19">
        <f t="shared" si="24"/>
        <v>0</v>
      </c>
      <c r="W110" s="19">
        <f t="shared" si="17"/>
        <v>680969.33519999997</v>
      </c>
      <c r="X110" s="19">
        <f t="shared" si="18"/>
        <v>680969.33519999997</v>
      </c>
      <c r="Y110" s="19">
        <f t="shared" si="19"/>
        <v>340484.66759999999</v>
      </c>
      <c r="Z110" s="19">
        <f t="shared" si="25"/>
        <v>1157648</v>
      </c>
      <c r="AA110" s="19">
        <f t="shared" si="20"/>
        <v>2188830.0060000001</v>
      </c>
      <c r="AB110" s="19">
        <f t="shared" si="26"/>
        <v>1488404</v>
      </c>
      <c r="AC110" s="19">
        <f t="shared" si="21"/>
        <v>0</v>
      </c>
      <c r="AD110" s="19">
        <f t="shared" si="27"/>
        <v>0</v>
      </c>
      <c r="AE110" s="23">
        <f t="shared" si="22"/>
        <v>2646052</v>
      </c>
      <c r="AF110" s="23"/>
      <c r="AG110" s="23"/>
      <c r="AH110" s="23"/>
      <c r="AI110" s="23"/>
      <c r="AJ110" s="23"/>
      <c r="AK110" s="24"/>
      <c r="AL110" s="24"/>
      <c r="AM110" s="19"/>
      <c r="AN110" s="25">
        <v>103</v>
      </c>
      <c r="AO110" s="26"/>
    </row>
    <row r="111" spans="1:41" ht="48" customHeight="1" x14ac:dyDescent="0.4">
      <c r="A111" s="9" t="s">
        <v>405</v>
      </c>
      <c r="B111" s="32" t="s">
        <v>406</v>
      </c>
      <c r="C111" s="27" t="s">
        <v>407</v>
      </c>
      <c r="D111" s="28" t="s">
        <v>403</v>
      </c>
      <c r="E111" s="32" t="s">
        <v>404</v>
      </c>
      <c r="F111" s="33" t="s">
        <v>54</v>
      </c>
      <c r="G111" s="33">
        <v>6</v>
      </c>
      <c r="H111" s="33"/>
      <c r="I111" s="15">
        <f>VLOOKUP(G111,'Basic TPP'!$A$2:$B$16,2,0)</f>
        <v>4864066.68</v>
      </c>
      <c r="J111" s="16">
        <v>0</v>
      </c>
      <c r="K111" s="17">
        <v>0.35</v>
      </c>
      <c r="L111" s="36">
        <v>0.45</v>
      </c>
      <c r="M111" s="18">
        <v>0</v>
      </c>
      <c r="N111" s="19">
        <f t="shared" si="23"/>
        <v>2646052</v>
      </c>
      <c r="O111" s="20">
        <v>1</v>
      </c>
      <c r="P111" s="21">
        <v>8056</v>
      </c>
      <c r="Q111" s="21" t="s">
        <v>48</v>
      </c>
      <c r="R111" s="22"/>
      <c r="S111" s="19">
        <f t="shared" si="14"/>
        <v>0</v>
      </c>
      <c r="T111" s="19">
        <f t="shared" si="15"/>
        <v>0</v>
      </c>
      <c r="U111" s="19">
        <f t="shared" si="16"/>
        <v>0</v>
      </c>
      <c r="V111" s="19">
        <f t="shared" si="24"/>
        <v>0</v>
      </c>
      <c r="W111" s="19">
        <f t="shared" si="17"/>
        <v>680969.33519999997</v>
      </c>
      <c r="X111" s="19">
        <f t="shared" si="18"/>
        <v>680969.33519999997</v>
      </c>
      <c r="Y111" s="19">
        <f t="shared" si="19"/>
        <v>340484.66759999999</v>
      </c>
      <c r="Z111" s="19">
        <f t="shared" si="25"/>
        <v>1157648</v>
      </c>
      <c r="AA111" s="19">
        <f t="shared" si="20"/>
        <v>2188830.0060000001</v>
      </c>
      <c r="AB111" s="19">
        <f t="shared" si="26"/>
        <v>1488404</v>
      </c>
      <c r="AC111" s="19">
        <f t="shared" si="21"/>
        <v>0</v>
      </c>
      <c r="AD111" s="19">
        <f t="shared" si="27"/>
        <v>0</v>
      </c>
      <c r="AE111" s="23">
        <f t="shared" si="22"/>
        <v>2646052</v>
      </c>
      <c r="AF111" s="23"/>
      <c r="AG111" s="23"/>
      <c r="AH111" s="23"/>
      <c r="AI111" s="23"/>
      <c r="AJ111" s="23"/>
      <c r="AK111" s="24"/>
      <c r="AL111" s="24"/>
      <c r="AM111" s="19"/>
      <c r="AN111" s="25">
        <v>104</v>
      </c>
      <c r="AO111" s="26"/>
    </row>
    <row r="112" spans="1:41" ht="48" customHeight="1" x14ac:dyDescent="0.4">
      <c r="A112" s="9" t="s">
        <v>408</v>
      </c>
      <c r="B112" s="32" t="s">
        <v>409</v>
      </c>
      <c r="C112" s="27" t="s">
        <v>410</v>
      </c>
      <c r="D112" s="28" t="s">
        <v>403</v>
      </c>
      <c r="E112" s="32" t="s">
        <v>404</v>
      </c>
      <c r="F112" s="33" t="s">
        <v>54</v>
      </c>
      <c r="G112" s="33">
        <v>6</v>
      </c>
      <c r="H112" s="33"/>
      <c r="I112" s="15">
        <f>VLOOKUP(G112,'Basic TPP'!$A$2:$B$16,2,0)</f>
        <v>4864066.68</v>
      </c>
      <c r="J112" s="16">
        <v>0</v>
      </c>
      <c r="K112" s="17">
        <v>0.35</v>
      </c>
      <c r="L112" s="36">
        <v>0.45</v>
      </c>
      <c r="M112" s="18">
        <v>0</v>
      </c>
      <c r="N112" s="19">
        <f t="shared" si="23"/>
        <v>2646052</v>
      </c>
      <c r="O112" s="20">
        <v>1</v>
      </c>
      <c r="P112" s="21">
        <v>10244</v>
      </c>
      <c r="Q112" s="21" t="s">
        <v>48</v>
      </c>
      <c r="R112" s="22"/>
      <c r="S112" s="19">
        <f t="shared" si="14"/>
        <v>0</v>
      </c>
      <c r="T112" s="19">
        <f t="shared" si="15"/>
        <v>0</v>
      </c>
      <c r="U112" s="19">
        <f t="shared" si="16"/>
        <v>0</v>
      </c>
      <c r="V112" s="19">
        <f t="shared" si="24"/>
        <v>0</v>
      </c>
      <c r="W112" s="19">
        <f t="shared" si="17"/>
        <v>680969.33519999997</v>
      </c>
      <c r="X112" s="19">
        <f t="shared" si="18"/>
        <v>680969.33519999997</v>
      </c>
      <c r="Y112" s="19">
        <f t="shared" si="19"/>
        <v>340484.66759999999</v>
      </c>
      <c r="Z112" s="19">
        <f t="shared" si="25"/>
        <v>1157648</v>
      </c>
      <c r="AA112" s="19">
        <f t="shared" si="20"/>
        <v>2188830.0060000001</v>
      </c>
      <c r="AB112" s="19">
        <f t="shared" si="26"/>
        <v>1488404</v>
      </c>
      <c r="AC112" s="19">
        <f t="shared" si="21"/>
        <v>0</v>
      </c>
      <c r="AD112" s="19">
        <f t="shared" si="27"/>
        <v>0</v>
      </c>
      <c r="AE112" s="23">
        <f t="shared" si="22"/>
        <v>2646052</v>
      </c>
      <c r="AF112" s="23"/>
      <c r="AG112" s="23"/>
      <c r="AH112" s="23"/>
      <c r="AI112" s="23"/>
      <c r="AJ112" s="23"/>
      <c r="AK112" s="24"/>
      <c r="AL112" s="24"/>
      <c r="AM112" s="19"/>
      <c r="AN112" s="25">
        <v>105</v>
      </c>
      <c r="AO112" s="26"/>
    </row>
    <row r="113" spans="1:41" ht="48" customHeight="1" x14ac:dyDescent="0.4">
      <c r="A113" s="9" t="s">
        <v>411</v>
      </c>
      <c r="B113" s="32" t="s">
        <v>412</v>
      </c>
      <c r="C113" s="27" t="s">
        <v>413</v>
      </c>
      <c r="D113" s="28" t="s">
        <v>403</v>
      </c>
      <c r="E113" s="32" t="s">
        <v>404</v>
      </c>
      <c r="F113" s="33" t="s">
        <v>54</v>
      </c>
      <c r="G113" s="33">
        <v>6</v>
      </c>
      <c r="H113" s="33"/>
      <c r="I113" s="15">
        <f>VLOOKUP(G113,'Basic TPP'!$A$2:$B$16,2,0)</f>
        <v>4864066.68</v>
      </c>
      <c r="J113" s="16">
        <v>0</v>
      </c>
      <c r="K113" s="17">
        <v>0.35</v>
      </c>
      <c r="L113" s="36">
        <v>0.45</v>
      </c>
      <c r="M113" s="18">
        <v>0</v>
      </c>
      <c r="N113" s="19">
        <f t="shared" si="23"/>
        <v>2646052</v>
      </c>
      <c r="O113" s="20">
        <v>1</v>
      </c>
      <c r="P113" s="21">
        <v>8769</v>
      </c>
      <c r="Q113" s="21" t="s">
        <v>48</v>
      </c>
      <c r="R113" s="22"/>
      <c r="S113" s="19">
        <f t="shared" si="14"/>
        <v>0</v>
      </c>
      <c r="T113" s="19">
        <f t="shared" si="15"/>
        <v>0</v>
      </c>
      <c r="U113" s="19">
        <f t="shared" si="16"/>
        <v>0</v>
      </c>
      <c r="V113" s="19">
        <f t="shared" si="24"/>
        <v>0</v>
      </c>
      <c r="W113" s="19">
        <f t="shared" si="17"/>
        <v>680969.33519999997</v>
      </c>
      <c r="X113" s="19">
        <f t="shared" si="18"/>
        <v>680969.33519999997</v>
      </c>
      <c r="Y113" s="19">
        <f t="shared" si="19"/>
        <v>340484.66759999999</v>
      </c>
      <c r="Z113" s="19">
        <f t="shared" si="25"/>
        <v>1157648</v>
      </c>
      <c r="AA113" s="19">
        <f t="shared" si="20"/>
        <v>2188830.0060000001</v>
      </c>
      <c r="AB113" s="19">
        <f t="shared" si="26"/>
        <v>1488404</v>
      </c>
      <c r="AC113" s="19">
        <f t="shared" si="21"/>
        <v>0</v>
      </c>
      <c r="AD113" s="19">
        <f t="shared" si="27"/>
        <v>0</v>
      </c>
      <c r="AE113" s="23">
        <f t="shared" si="22"/>
        <v>2646052</v>
      </c>
      <c r="AF113" s="23"/>
      <c r="AG113" s="23"/>
      <c r="AH113" s="23"/>
      <c r="AI113" s="23"/>
      <c r="AJ113" s="23"/>
      <c r="AK113" s="24"/>
      <c r="AL113" s="24"/>
      <c r="AM113" s="19"/>
      <c r="AN113" s="25">
        <v>106</v>
      </c>
      <c r="AO113" s="26"/>
    </row>
    <row r="114" spans="1:41" ht="48" customHeight="1" x14ac:dyDescent="0.4">
      <c r="A114" s="9" t="s">
        <v>414</v>
      </c>
      <c r="B114" s="32" t="s">
        <v>415</v>
      </c>
      <c r="C114" s="27" t="s">
        <v>416</v>
      </c>
      <c r="D114" s="28" t="s">
        <v>403</v>
      </c>
      <c r="E114" s="32" t="s">
        <v>404</v>
      </c>
      <c r="F114" s="33" t="s">
        <v>54</v>
      </c>
      <c r="G114" s="33">
        <v>6</v>
      </c>
      <c r="H114" s="33"/>
      <c r="I114" s="15">
        <f>VLOOKUP(G114,'Basic TPP'!$A$2:$B$16,2,0)</f>
        <v>4864066.68</v>
      </c>
      <c r="J114" s="16">
        <v>0</v>
      </c>
      <c r="K114" s="17">
        <v>0.35</v>
      </c>
      <c r="L114" s="36">
        <v>0.45</v>
      </c>
      <c r="M114" s="18">
        <v>0</v>
      </c>
      <c r="N114" s="19">
        <f t="shared" si="23"/>
        <v>2646052</v>
      </c>
      <c r="O114" s="20">
        <v>1</v>
      </c>
      <c r="P114" s="21">
        <v>7200</v>
      </c>
      <c r="Q114" s="21" t="s">
        <v>48</v>
      </c>
      <c r="R114" s="22"/>
      <c r="S114" s="19">
        <f t="shared" si="14"/>
        <v>0</v>
      </c>
      <c r="T114" s="19">
        <f t="shared" si="15"/>
        <v>0</v>
      </c>
      <c r="U114" s="19">
        <f t="shared" si="16"/>
        <v>0</v>
      </c>
      <c r="V114" s="19">
        <f t="shared" si="24"/>
        <v>0</v>
      </c>
      <c r="W114" s="19">
        <f t="shared" si="17"/>
        <v>680969.33519999997</v>
      </c>
      <c r="X114" s="19">
        <f t="shared" si="18"/>
        <v>680969.33519999997</v>
      </c>
      <c r="Y114" s="19">
        <f t="shared" si="19"/>
        <v>340484.66759999999</v>
      </c>
      <c r="Z114" s="19">
        <f t="shared" si="25"/>
        <v>1157648</v>
      </c>
      <c r="AA114" s="19">
        <f t="shared" si="20"/>
        <v>2188830.0060000001</v>
      </c>
      <c r="AB114" s="19">
        <f t="shared" si="26"/>
        <v>1488404</v>
      </c>
      <c r="AC114" s="19">
        <f t="shared" si="21"/>
        <v>0</v>
      </c>
      <c r="AD114" s="19">
        <f t="shared" si="27"/>
        <v>0</v>
      </c>
      <c r="AE114" s="23">
        <f t="shared" si="22"/>
        <v>2646052</v>
      </c>
      <c r="AF114" s="23"/>
      <c r="AG114" s="23"/>
      <c r="AH114" s="23"/>
      <c r="AI114" s="23"/>
      <c r="AJ114" s="23"/>
      <c r="AK114" s="24"/>
      <c r="AL114" s="24"/>
      <c r="AM114" s="19"/>
      <c r="AN114" s="25">
        <v>107</v>
      </c>
      <c r="AO114" s="26"/>
    </row>
    <row r="115" spans="1:41" ht="48" customHeight="1" x14ac:dyDescent="0.4">
      <c r="A115" s="9" t="s">
        <v>417</v>
      </c>
      <c r="B115" s="34" t="s">
        <v>418</v>
      </c>
      <c r="C115" s="27" t="s">
        <v>419</v>
      </c>
      <c r="D115" s="28" t="s">
        <v>420</v>
      </c>
      <c r="E115" s="32" t="s">
        <v>421</v>
      </c>
      <c r="F115" s="33" t="s">
        <v>54</v>
      </c>
      <c r="G115" s="33">
        <v>6</v>
      </c>
      <c r="H115" s="33"/>
      <c r="I115" s="15">
        <f>VLOOKUP(G115,'Basic TPP'!$A$2:$B$16,2,0)</f>
        <v>4864066.68</v>
      </c>
      <c r="J115" s="16">
        <v>0</v>
      </c>
      <c r="K115" s="17">
        <v>0.35</v>
      </c>
      <c r="L115" s="36">
        <v>0.45</v>
      </c>
      <c r="M115" s="18">
        <v>0</v>
      </c>
      <c r="N115" s="19">
        <f t="shared" si="23"/>
        <v>2646052</v>
      </c>
      <c r="O115" s="20">
        <v>1</v>
      </c>
      <c r="P115" s="21">
        <v>10123</v>
      </c>
      <c r="Q115" s="21" t="s">
        <v>48</v>
      </c>
      <c r="R115" s="22"/>
      <c r="S115" s="19">
        <f t="shared" si="14"/>
        <v>0</v>
      </c>
      <c r="T115" s="19">
        <f t="shared" si="15"/>
        <v>0</v>
      </c>
      <c r="U115" s="19">
        <f t="shared" si="16"/>
        <v>0</v>
      </c>
      <c r="V115" s="19">
        <f t="shared" si="24"/>
        <v>0</v>
      </c>
      <c r="W115" s="19">
        <f t="shared" si="17"/>
        <v>680969.33519999997</v>
      </c>
      <c r="X115" s="19">
        <f t="shared" si="18"/>
        <v>680969.33519999997</v>
      </c>
      <c r="Y115" s="19">
        <f t="shared" si="19"/>
        <v>340484.66759999999</v>
      </c>
      <c r="Z115" s="19">
        <f t="shared" si="25"/>
        <v>1157648</v>
      </c>
      <c r="AA115" s="19">
        <f t="shared" si="20"/>
        <v>2188830.0060000001</v>
      </c>
      <c r="AB115" s="19">
        <f t="shared" si="26"/>
        <v>1488404</v>
      </c>
      <c r="AC115" s="19">
        <f t="shared" si="21"/>
        <v>0</v>
      </c>
      <c r="AD115" s="19">
        <f t="shared" si="27"/>
        <v>0</v>
      </c>
      <c r="AE115" s="23">
        <f t="shared" si="22"/>
        <v>2646052</v>
      </c>
      <c r="AF115" s="23"/>
      <c r="AG115" s="23"/>
      <c r="AH115" s="23"/>
      <c r="AI115" s="23"/>
      <c r="AJ115" s="23"/>
      <c r="AK115" s="24"/>
      <c r="AL115" s="24"/>
      <c r="AM115" s="19"/>
      <c r="AN115" s="25">
        <v>108</v>
      </c>
      <c r="AO115" s="35"/>
    </row>
    <row r="116" spans="1:41" ht="48" customHeight="1" x14ac:dyDescent="0.4">
      <c r="A116" s="9" t="s">
        <v>422</v>
      </c>
      <c r="B116" s="34" t="s">
        <v>423</v>
      </c>
      <c r="C116" s="27" t="s">
        <v>424</v>
      </c>
      <c r="D116" s="28" t="s">
        <v>403</v>
      </c>
      <c r="E116" s="32" t="s">
        <v>425</v>
      </c>
      <c r="F116" s="33" t="s">
        <v>54</v>
      </c>
      <c r="G116" s="33">
        <v>6</v>
      </c>
      <c r="H116" s="33"/>
      <c r="I116" s="15">
        <f>VLOOKUP(G116,'Basic TPP'!$A$2:$B$16,2,0)</f>
        <v>4864066.68</v>
      </c>
      <c r="J116" s="16">
        <v>0</v>
      </c>
      <c r="K116" s="17">
        <v>0.35</v>
      </c>
      <c r="L116" s="36">
        <v>0.45</v>
      </c>
      <c r="M116" s="18">
        <v>0</v>
      </c>
      <c r="N116" s="19">
        <f t="shared" si="23"/>
        <v>2646052</v>
      </c>
      <c r="O116" s="20">
        <v>0.97450000000000003</v>
      </c>
      <c r="P116" s="21">
        <v>11100</v>
      </c>
      <c r="Q116" s="21" t="s">
        <v>48</v>
      </c>
      <c r="R116" s="22"/>
      <c r="S116" s="19">
        <f t="shared" si="14"/>
        <v>0</v>
      </c>
      <c r="T116" s="19">
        <f t="shared" si="15"/>
        <v>0</v>
      </c>
      <c r="U116" s="19">
        <f t="shared" si="16"/>
        <v>0</v>
      </c>
      <c r="V116" s="19">
        <f t="shared" si="24"/>
        <v>0</v>
      </c>
      <c r="W116" s="19">
        <f t="shared" si="17"/>
        <v>663604.61715239997</v>
      </c>
      <c r="X116" s="19">
        <f t="shared" si="18"/>
        <v>680969.33519999997</v>
      </c>
      <c r="Y116" s="19">
        <f t="shared" si="19"/>
        <v>340484.66759999999</v>
      </c>
      <c r="Z116" s="19">
        <f t="shared" si="25"/>
        <v>1145840</v>
      </c>
      <c r="AA116" s="19">
        <f t="shared" si="20"/>
        <v>2188830.0060000001</v>
      </c>
      <c r="AB116" s="19">
        <f t="shared" si="26"/>
        <v>1488404</v>
      </c>
      <c r="AC116" s="19">
        <f t="shared" si="21"/>
        <v>0</v>
      </c>
      <c r="AD116" s="19">
        <f t="shared" si="27"/>
        <v>0</v>
      </c>
      <c r="AE116" s="23">
        <f t="shared" si="22"/>
        <v>2634244</v>
      </c>
      <c r="AF116" s="23"/>
      <c r="AG116" s="23"/>
      <c r="AH116" s="23"/>
      <c r="AI116" s="23"/>
      <c r="AJ116" s="23"/>
      <c r="AK116" s="24"/>
      <c r="AL116" s="24"/>
      <c r="AM116" s="19"/>
      <c r="AN116" s="25">
        <v>109</v>
      </c>
      <c r="AO116" s="26"/>
    </row>
    <row r="117" spans="1:41" ht="48" customHeight="1" x14ac:dyDescent="0.4">
      <c r="A117" s="9" t="s">
        <v>426</v>
      </c>
      <c r="B117" s="32" t="s">
        <v>427</v>
      </c>
      <c r="C117" s="27" t="s">
        <v>428</v>
      </c>
      <c r="D117" s="28" t="s">
        <v>420</v>
      </c>
      <c r="E117" s="32" t="s">
        <v>425</v>
      </c>
      <c r="F117" s="33" t="s">
        <v>54</v>
      </c>
      <c r="G117" s="33">
        <v>6</v>
      </c>
      <c r="H117" s="33"/>
      <c r="I117" s="15">
        <f>VLOOKUP(G117,'Basic TPP'!$A$2:$B$16,2,0)</f>
        <v>4864066.68</v>
      </c>
      <c r="J117" s="16">
        <v>0</v>
      </c>
      <c r="K117" s="17">
        <v>0.35</v>
      </c>
      <c r="L117" s="36">
        <v>0.45</v>
      </c>
      <c r="M117" s="18">
        <v>0</v>
      </c>
      <c r="N117" s="19">
        <f t="shared" si="23"/>
        <v>2646052</v>
      </c>
      <c r="O117" s="20">
        <v>0.4017</v>
      </c>
      <c r="P117" s="21">
        <v>7860</v>
      </c>
      <c r="Q117" s="21" t="s">
        <v>48</v>
      </c>
      <c r="R117" s="22"/>
      <c r="S117" s="19">
        <f t="shared" si="14"/>
        <v>0</v>
      </c>
      <c r="T117" s="19">
        <f t="shared" si="15"/>
        <v>0</v>
      </c>
      <c r="U117" s="19">
        <f t="shared" si="16"/>
        <v>0</v>
      </c>
      <c r="V117" s="19">
        <f t="shared" si="24"/>
        <v>0</v>
      </c>
      <c r="W117" s="19">
        <f t="shared" si="17"/>
        <v>273545.38194984</v>
      </c>
      <c r="X117" s="19">
        <f t="shared" si="18"/>
        <v>680969.33519999997</v>
      </c>
      <c r="Y117" s="19">
        <f t="shared" si="19"/>
        <v>340484.66759999999</v>
      </c>
      <c r="Z117" s="19">
        <f t="shared" si="25"/>
        <v>880600</v>
      </c>
      <c r="AA117" s="19">
        <f t="shared" si="20"/>
        <v>2188830.0060000001</v>
      </c>
      <c r="AB117" s="19">
        <f t="shared" si="26"/>
        <v>1488404</v>
      </c>
      <c r="AC117" s="19">
        <f t="shared" si="21"/>
        <v>0</v>
      </c>
      <c r="AD117" s="19">
        <f t="shared" si="27"/>
        <v>0</v>
      </c>
      <c r="AE117" s="23">
        <f t="shared" si="22"/>
        <v>2369004</v>
      </c>
      <c r="AF117" s="23"/>
      <c r="AG117" s="23"/>
      <c r="AH117" s="23"/>
      <c r="AI117" s="23"/>
      <c r="AJ117" s="23"/>
      <c r="AK117" s="24"/>
      <c r="AL117" s="24"/>
      <c r="AM117" s="19"/>
      <c r="AN117" s="25">
        <v>110</v>
      </c>
      <c r="AO117" s="35"/>
    </row>
    <row r="118" spans="1:41" ht="48" customHeight="1" x14ac:dyDescent="0.4">
      <c r="A118" s="9" t="s">
        <v>429</v>
      </c>
      <c r="B118" s="32" t="s">
        <v>430</v>
      </c>
      <c r="C118" s="27" t="s">
        <v>431</v>
      </c>
      <c r="D118" s="28" t="s">
        <v>403</v>
      </c>
      <c r="E118" s="32" t="s">
        <v>432</v>
      </c>
      <c r="F118" s="33" t="s">
        <v>54</v>
      </c>
      <c r="G118" s="33">
        <v>6</v>
      </c>
      <c r="H118" s="33"/>
      <c r="I118" s="15">
        <f>VLOOKUP(G118,'Basic TPP'!$A$2:$B$16,2,0)</f>
        <v>4864066.68</v>
      </c>
      <c r="J118" s="16">
        <v>0</v>
      </c>
      <c r="K118" s="17">
        <v>0.35</v>
      </c>
      <c r="L118" s="36">
        <v>0.45</v>
      </c>
      <c r="M118" s="18">
        <v>0</v>
      </c>
      <c r="N118" s="19">
        <f t="shared" si="23"/>
        <v>2646052</v>
      </c>
      <c r="O118" s="20">
        <v>0.96950000000000003</v>
      </c>
      <c r="P118" s="21">
        <v>6938</v>
      </c>
      <c r="Q118" s="21" t="s">
        <v>48</v>
      </c>
      <c r="R118" s="22"/>
      <c r="S118" s="19">
        <f t="shared" si="14"/>
        <v>0</v>
      </c>
      <c r="T118" s="19">
        <f t="shared" si="15"/>
        <v>0</v>
      </c>
      <c r="U118" s="19">
        <f t="shared" si="16"/>
        <v>0</v>
      </c>
      <c r="V118" s="19">
        <f t="shared" si="24"/>
        <v>0</v>
      </c>
      <c r="W118" s="19">
        <f t="shared" si="17"/>
        <v>660199.77047640004</v>
      </c>
      <c r="X118" s="19">
        <f t="shared" si="18"/>
        <v>680969.33519999997</v>
      </c>
      <c r="Y118" s="19">
        <f t="shared" si="19"/>
        <v>340484.66759999999</v>
      </c>
      <c r="Z118" s="19">
        <f t="shared" si="25"/>
        <v>1143525</v>
      </c>
      <c r="AA118" s="19">
        <f t="shared" si="20"/>
        <v>2188830.0060000001</v>
      </c>
      <c r="AB118" s="19">
        <f t="shared" si="26"/>
        <v>1488404</v>
      </c>
      <c r="AC118" s="19">
        <f t="shared" si="21"/>
        <v>0</v>
      </c>
      <c r="AD118" s="19">
        <f t="shared" si="27"/>
        <v>0</v>
      </c>
      <c r="AE118" s="23">
        <f t="shared" si="22"/>
        <v>2631929</v>
      </c>
      <c r="AF118" s="23"/>
      <c r="AG118" s="23"/>
      <c r="AH118" s="23"/>
      <c r="AI118" s="23"/>
      <c r="AJ118" s="23"/>
      <c r="AK118" s="24"/>
      <c r="AL118" s="24"/>
      <c r="AM118" s="19"/>
      <c r="AN118" s="25">
        <v>111</v>
      </c>
      <c r="AO118" s="26"/>
    </row>
    <row r="119" spans="1:41" ht="48" customHeight="1" x14ac:dyDescent="0.4">
      <c r="A119" s="9" t="s">
        <v>433</v>
      </c>
      <c r="B119" s="32" t="s">
        <v>434</v>
      </c>
      <c r="C119" s="27" t="s">
        <v>435</v>
      </c>
      <c r="D119" s="28" t="s">
        <v>403</v>
      </c>
      <c r="E119" s="32" t="s">
        <v>432</v>
      </c>
      <c r="F119" s="33" t="s">
        <v>54</v>
      </c>
      <c r="G119" s="33">
        <v>6</v>
      </c>
      <c r="H119" s="33"/>
      <c r="I119" s="15">
        <f>VLOOKUP(G119,'Basic TPP'!$A$2:$B$16,2,0)</f>
        <v>4864066.68</v>
      </c>
      <c r="J119" s="16">
        <v>0</v>
      </c>
      <c r="K119" s="17">
        <v>0.35</v>
      </c>
      <c r="L119" s="36">
        <v>0.45</v>
      </c>
      <c r="M119" s="18">
        <v>0</v>
      </c>
      <c r="N119" s="19">
        <f t="shared" si="23"/>
        <v>2646052</v>
      </c>
      <c r="O119" s="20">
        <v>0.98499999999999999</v>
      </c>
      <c r="P119" s="21">
        <v>8619</v>
      </c>
      <c r="Q119" s="21" t="s">
        <v>48</v>
      </c>
      <c r="R119" s="22"/>
      <c r="S119" s="19">
        <f t="shared" si="14"/>
        <v>0</v>
      </c>
      <c r="T119" s="19">
        <f t="shared" si="15"/>
        <v>0</v>
      </c>
      <c r="U119" s="19">
        <f t="shared" si="16"/>
        <v>0</v>
      </c>
      <c r="V119" s="19">
        <f t="shared" si="24"/>
        <v>0</v>
      </c>
      <c r="W119" s="19">
        <f t="shared" si="17"/>
        <v>670754.79517199995</v>
      </c>
      <c r="X119" s="19">
        <f t="shared" si="18"/>
        <v>680969.33519999997</v>
      </c>
      <c r="Y119" s="19">
        <f t="shared" si="19"/>
        <v>340484.66759999999</v>
      </c>
      <c r="Z119" s="19">
        <f t="shared" si="25"/>
        <v>1150702</v>
      </c>
      <c r="AA119" s="19">
        <f t="shared" si="20"/>
        <v>2188830.0060000001</v>
      </c>
      <c r="AB119" s="19">
        <f t="shared" si="26"/>
        <v>1488404</v>
      </c>
      <c r="AC119" s="19">
        <f t="shared" si="21"/>
        <v>0</v>
      </c>
      <c r="AD119" s="19">
        <f t="shared" si="27"/>
        <v>0</v>
      </c>
      <c r="AE119" s="23">
        <f t="shared" si="22"/>
        <v>2639106</v>
      </c>
      <c r="AF119" s="23"/>
      <c r="AG119" s="23"/>
      <c r="AH119" s="23"/>
      <c r="AI119" s="23"/>
      <c r="AJ119" s="23"/>
      <c r="AK119" s="24"/>
      <c r="AL119" s="24"/>
      <c r="AM119" s="19"/>
      <c r="AN119" s="25">
        <v>112</v>
      </c>
      <c r="AO119" s="26"/>
    </row>
    <row r="120" spans="1:41" ht="48" customHeight="1" x14ac:dyDescent="0.4">
      <c r="A120" s="9" t="s">
        <v>436</v>
      </c>
      <c r="B120" s="32" t="s">
        <v>437</v>
      </c>
      <c r="C120" s="27" t="s">
        <v>438</v>
      </c>
      <c r="D120" s="28" t="s">
        <v>403</v>
      </c>
      <c r="E120" s="32" t="s">
        <v>432</v>
      </c>
      <c r="F120" s="33" t="s">
        <v>54</v>
      </c>
      <c r="G120" s="33">
        <v>6</v>
      </c>
      <c r="H120" s="33"/>
      <c r="I120" s="15">
        <f>VLOOKUP(G120,'Basic TPP'!$A$2:$B$16,2,0)</f>
        <v>4864066.68</v>
      </c>
      <c r="J120" s="16">
        <v>0</v>
      </c>
      <c r="K120" s="17">
        <v>0.35</v>
      </c>
      <c r="L120" s="36">
        <v>0.45</v>
      </c>
      <c r="M120" s="18">
        <v>0</v>
      </c>
      <c r="N120" s="19">
        <f t="shared" si="23"/>
        <v>2646052</v>
      </c>
      <c r="O120" s="20">
        <v>1</v>
      </c>
      <c r="P120" s="21">
        <v>9477</v>
      </c>
      <c r="Q120" s="21" t="s">
        <v>48</v>
      </c>
      <c r="R120" s="22"/>
      <c r="S120" s="19">
        <f t="shared" si="14"/>
        <v>0</v>
      </c>
      <c r="T120" s="19">
        <f t="shared" si="15"/>
        <v>0</v>
      </c>
      <c r="U120" s="19">
        <f t="shared" si="16"/>
        <v>0</v>
      </c>
      <c r="V120" s="19">
        <f t="shared" si="24"/>
        <v>0</v>
      </c>
      <c r="W120" s="19">
        <f t="shared" si="17"/>
        <v>680969.33519999997</v>
      </c>
      <c r="X120" s="19">
        <f t="shared" si="18"/>
        <v>680969.33519999997</v>
      </c>
      <c r="Y120" s="19">
        <f t="shared" si="19"/>
        <v>340484.66759999999</v>
      </c>
      <c r="Z120" s="19">
        <f t="shared" si="25"/>
        <v>1157648</v>
      </c>
      <c r="AA120" s="19">
        <f t="shared" si="20"/>
        <v>2188830.0060000001</v>
      </c>
      <c r="AB120" s="19">
        <f t="shared" si="26"/>
        <v>1488404</v>
      </c>
      <c r="AC120" s="19">
        <f t="shared" si="21"/>
        <v>0</v>
      </c>
      <c r="AD120" s="19">
        <f t="shared" si="27"/>
        <v>0</v>
      </c>
      <c r="AE120" s="23">
        <f t="shared" si="22"/>
        <v>2646052</v>
      </c>
      <c r="AF120" s="23"/>
      <c r="AG120" s="23"/>
      <c r="AH120" s="23"/>
      <c r="AI120" s="23"/>
      <c r="AJ120" s="23"/>
      <c r="AK120" s="24"/>
      <c r="AL120" s="24"/>
      <c r="AM120" s="19"/>
      <c r="AN120" s="25">
        <v>113</v>
      </c>
      <c r="AO120" s="26"/>
    </row>
    <row r="121" spans="1:41" ht="48" customHeight="1" x14ac:dyDescent="0.4">
      <c r="A121" s="9" t="s">
        <v>439</v>
      </c>
      <c r="B121" s="32" t="s">
        <v>440</v>
      </c>
      <c r="C121" s="27" t="s">
        <v>441</v>
      </c>
      <c r="D121" s="28" t="s">
        <v>403</v>
      </c>
      <c r="E121" s="32" t="s">
        <v>432</v>
      </c>
      <c r="F121" s="33" t="s">
        <v>54</v>
      </c>
      <c r="G121" s="33">
        <v>6</v>
      </c>
      <c r="H121" s="33"/>
      <c r="I121" s="15">
        <f>VLOOKUP(G121,'Basic TPP'!$A$2:$B$16,2,0)</f>
        <v>4864066.68</v>
      </c>
      <c r="J121" s="16">
        <v>0</v>
      </c>
      <c r="K121" s="17">
        <v>0.35</v>
      </c>
      <c r="L121" s="36">
        <v>0.45</v>
      </c>
      <c r="M121" s="18">
        <v>0</v>
      </c>
      <c r="N121" s="19">
        <f t="shared" si="23"/>
        <v>2646052</v>
      </c>
      <c r="O121" s="20">
        <v>0.96950000000000003</v>
      </c>
      <c r="P121" s="21">
        <v>9289</v>
      </c>
      <c r="Q121" s="21" t="s">
        <v>48</v>
      </c>
      <c r="R121" s="22"/>
      <c r="S121" s="19">
        <f t="shared" si="14"/>
        <v>0</v>
      </c>
      <c r="T121" s="19">
        <f t="shared" si="15"/>
        <v>0</v>
      </c>
      <c r="U121" s="19">
        <f t="shared" si="16"/>
        <v>0</v>
      </c>
      <c r="V121" s="19">
        <f t="shared" si="24"/>
        <v>0</v>
      </c>
      <c r="W121" s="19">
        <f t="shared" si="17"/>
        <v>660199.77047640004</v>
      </c>
      <c r="X121" s="19">
        <f t="shared" si="18"/>
        <v>680969.33519999997</v>
      </c>
      <c r="Y121" s="19">
        <f t="shared" si="19"/>
        <v>340484.66759999999</v>
      </c>
      <c r="Z121" s="19">
        <f t="shared" si="25"/>
        <v>1143525</v>
      </c>
      <c r="AA121" s="19">
        <f t="shared" si="20"/>
        <v>2188830.0060000001</v>
      </c>
      <c r="AB121" s="19">
        <f t="shared" si="26"/>
        <v>1488404</v>
      </c>
      <c r="AC121" s="19">
        <f t="shared" si="21"/>
        <v>0</v>
      </c>
      <c r="AD121" s="19">
        <f t="shared" si="27"/>
        <v>0</v>
      </c>
      <c r="AE121" s="23">
        <f t="shared" si="22"/>
        <v>2631929</v>
      </c>
      <c r="AF121" s="23"/>
      <c r="AG121" s="23"/>
      <c r="AH121" s="23"/>
      <c r="AI121" s="23"/>
      <c r="AJ121" s="23"/>
      <c r="AK121" s="24"/>
      <c r="AL121" s="24"/>
      <c r="AM121" s="19"/>
      <c r="AN121" s="25">
        <v>114</v>
      </c>
      <c r="AO121" s="26"/>
    </row>
    <row r="122" spans="1:41" ht="48" customHeight="1" x14ac:dyDescent="0.4">
      <c r="A122" s="9" t="s">
        <v>442</v>
      </c>
      <c r="B122" s="32" t="s">
        <v>443</v>
      </c>
      <c r="C122" s="27" t="s">
        <v>444</v>
      </c>
      <c r="D122" s="28" t="s">
        <v>403</v>
      </c>
      <c r="E122" s="32" t="s">
        <v>432</v>
      </c>
      <c r="F122" s="33" t="s">
        <v>54</v>
      </c>
      <c r="G122" s="33">
        <v>6</v>
      </c>
      <c r="H122" s="33"/>
      <c r="I122" s="15">
        <f>VLOOKUP(G122,'Basic TPP'!$A$2:$B$16,2,0)</f>
        <v>4864066.68</v>
      </c>
      <c r="J122" s="16">
        <v>0</v>
      </c>
      <c r="K122" s="17">
        <v>0.35</v>
      </c>
      <c r="L122" s="36">
        <v>0.45</v>
      </c>
      <c r="M122" s="18">
        <v>0</v>
      </c>
      <c r="N122" s="19">
        <f t="shared" si="23"/>
        <v>2646052</v>
      </c>
      <c r="O122" s="20">
        <v>1</v>
      </c>
      <c r="P122" s="21">
        <v>7241</v>
      </c>
      <c r="Q122" s="21" t="s">
        <v>48</v>
      </c>
      <c r="R122" s="22"/>
      <c r="S122" s="19">
        <f t="shared" si="14"/>
        <v>0</v>
      </c>
      <c r="T122" s="19">
        <f t="shared" si="15"/>
        <v>0</v>
      </c>
      <c r="U122" s="19">
        <f t="shared" si="16"/>
        <v>0</v>
      </c>
      <c r="V122" s="19">
        <f t="shared" si="24"/>
        <v>0</v>
      </c>
      <c r="W122" s="19">
        <f t="shared" si="17"/>
        <v>680969.33519999997</v>
      </c>
      <c r="X122" s="19">
        <f t="shared" si="18"/>
        <v>680969.33519999997</v>
      </c>
      <c r="Y122" s="19">
        <f t="shared" si="19"/>
        <v>340484.66759999999</v>
      </c>
      <c r="Z122" s="19">
        <f t="shared" si="25"/>
        <v>1157648</v>
      </c>
      <c r="AA122" s="19">
        <f t="shared" si="20"/>
        <v>2188830.0060000001</v>
      </c>
      <c r="AB122" s="19">
        <f t="shared" si="26"/>
        <v>1488404</v>
      </c>
      <c r="AC122" s="19">
        <f t="shared" si="21"/>
        <v>0</v>
      </c>
      <c r="AD122" s="19">
        <f t="shared" si="27"/>
        <v>0</v>
      </c>
      <c r="AE122" s="23">
        <f t="shared" si="22"/>
        <v>2646052</v>
      </c>
      <c r="AF122" s="23"/>
      <c r="AG122" s="23"/>
      <c r="AH122" s="23"/>
      <c r="AI122" s="23"/>
      <c r="AJ122" s="23"/>
      <c r="AK122" s="24"/>
      <c r="AL122" s="24"/>
      <c r="AM122" s="19"/>
      <c r="AN122" s="25">
        <v>115</v>
      </c>
      <c r="AO122" s="26"/>
    </row>
    <row r="123" spans="1:41" ht="48" customHeight="1" x14ac:dyDescent="0.4">
      <c r="A123" s="9" t="s">
        <v>445</v>
      </c>
      <c r="B123" s="34" t="s">
        <v>446</v>
      </c>
      <c r="C123" s="27" t="s">
        <v>447</v>
      </c>
      <c r="D123" s="28" t="s">
        <v>403</v>
      </c>
      <c r="E123" s="32" t="s">
        <v>432</v>
      </c>
      <c r="F123" s="33" t="s">
        <v>54</v>
      </c>
      <c r="G123" s="33">
        <v>6</v>
      </c>
      <c r="H123" s="33"/>
      <c r="I123" s="15">
        <f>VLOOKUP(G123,'Basic TPP'!$A$2:$B$16,2,0)</f>
        <v>4864066.68</v>
      </c>
      <c r="J123" s="16">
        <v>0</v>
      </c>
      <c r="K123" s="17">
        <v>0.35</v>
      </c>
      <c r="L123" s="36">
        <v>0.45</v>
      </c>
      <c r="M123" s="18">
        <v>0</v>
      </c>
      <c r="N123" s="19">
        <f t="shared" si="23"/>
        <v>2646052</v>
      </c>
      <c r="O123" s="20">
        <v>0.98499999999999999</v>
      </c>
      <c r="P123" s="21">
        <v>8111</v>
      </c>
      <c r="Q123" s="21" t="s">
        <v>48</v>
      </c>
      <c r="R123" s="22"/>
      <c r="S123" s="19">
        <f t="shared" si="14"/>
        <v>0</v>
      </c>
      <c r="T123" s="19">
        <f t="shared" si="15"/>
        <v>0</v>
      </c>
      <c r="U123" s="19">
        <f t="shared" si="16"/>
        <v>0</v>
      </c>
      <c r="V123" s="19">
        <f t="shared" si="24"/>
        <v>0</v>
      </c>
      <c r="W123" s="19">
        <f t="shared" si="17"/>
        <v>670754.79517199995</v>
      </c>
      <c r="X123" s="19">
        <f t="shared" si="18"/>
        <v>680969.33519999997</v>
      </c>
      <c r="Y123" s="19">
        <f t="shared" si="19"/>
        <v>340484.66759999999</v>
      </c>
      <c r="Z123" s="19">
        <f t="shared" si="25"/>
        <v>1150702</v>
      </c>
      <c r="AA123" s="19">
        <f t="shared" si="20"/>
        <v>2188830.0060000001</v>
      </c>
      <c r="AB123" s="19">
        <f t="shared" si="26"/>
        <v>1488404</v>
      </c>
      <c r="AC123" s="19">
        <f t="shared" si="21"/>
        <v>0</v>
      </c>
      <c r="AD123" s="19">
        <f t="shared" si="27"/>
        <v>0</v>
      </c>
      <c r="AE123" s="23">
        <f t="shared" si="22"/>
        <v>2639106</v>
      </c>
      <c r="AF123" s="23"/>
      <c r="AG123" s="23"/>
      <c r="AH123" s="23"/>
      <c r="AI123" s="23"/>
      <c r="AJ123" s="23"/>
      <c r="AK123" s="24"/>
      <c r="AL123" s="24"/>
      <c r="AM123" s="19"/>
      <c r="AN123" s="25">
        <v>116</v>
      </c>
      <c r="AO123" s="35"/>
    </row>
    <row r="124" spans="1:41" ht="48" customHeight="1" x14ac:dyDescent="0.4">
      <c r="A124" s="9" t="s">
        <v>448</v>
      </c>
      <c r="B124" s="34" t="s">
        <v>449</v>
      </c>
      <c r="C124" s="27" t="s">
        <v>450</v>
      </c>
      <c r="D124" s="28" t="s">
        <v>420</v>
      </c>
      <c r="E124" s="32" t="s">
        <v>451</v>
      </c>
      <c r="F124" s="33" t="s">
        <v>54</v>
      </c>
      <c r="G124" s="33">
        <v>6</v>
      </c>
      <c r="H124" s="33"/>
      <c r="I124" s="15">
        <f>VLOOKUP(G124,'Basic TPP'!$A$2:$B$16,2,0)</f>
        <v>4864066.68</v>
      </c>
      <c r="J124" s="16">
        <v>0</v>
      </c>
      <c r="K124" s="17">
        <v>0.35</v>
      </c>
      <c r="L124" s="36">
        <v>0.45</v>
      </c>
      <c r="M124" s="18">
        <v>0</v>
      </c>
      <c r="N124" s="19">
        <f t="shared" si="23"/>
        <v>2646052</v>
      </c>
      <c r="O124" s="20">
        <v>0.98499999999999999</v>
      </c>
      <c r="P124" s="21">
        <v>8251</v>
      </c>
      <c r="Q124" s="21" t="s">
        <v>48</v>
      </c>
      <c r="R124" s="22"/>
      <c r="S124" s="19">
        <f t="shared" si="14"/>
        <v>0</v>
      </c>
      <c r="T124" s="19">
        <f t="shared" si="15"/>
        <v>0</v>
      </c>
      <c r="U124" s="19">
        <f t="shared" si="16"/>
        <v>0</v>
      </c>
      <c r="V124" s="19">
        <f t="shared" si="24"/>
        <v>0</v>
      </c>
      <c r="W124" s="19">
        <f t="shared" si="17"/>
        <v>670754.79517199995</v>
      </c>
      <c r="X124" s="19">
        <f t="shared" si="18"/>
        <v>680969.33519999997</v>
      </c>
      <c r="Y124" s="19">
        <f t="shared" si="19"/>
        <v>340484.66759999999</v>
      </c>
      <c r="Z124" s="19">
        <f t="shared" si="25"/>
        <v>1150702</v>
      </c>
      <c r="AA124" s="19">
        <f t="shared" si="20"/>
        <v>2188830.0060000001</v>
      </c>
      <c r="AB124" s="19">
        <f t="shared" si="26"/>
        <v>1488404</v>
      </c>
      <c r="AC124" s="19">
        <f t="shared" si="21"/>
        <v>0</v>
      </c>
      <c r="AD124" s="19">
        <f t="shared" si="27"/>
        <v>0</v>
      </c>
      <c r="AE124" s="23">
        <f t="shared" si="22"/>
        <v>2639106</v>
      </c>
      <c r="AF124" s="23"/>
      <c r="AG124" s="23"/>
      <c r="AH124" s="23"/>
      <c r="AI124" s="23"/>
      <c r="AJ124" s="23"/>
      <c r="AK124" s="24"/>
      <c r="AL124" s="24"/>
      <c r="AM124" s="19"/>
      <c r="AN124" s="25">
        <v>117</v>
      </c>
      <c r="AO124" s="26"/>
    </row>
    <row r="125" spans="1:41" ht="48" customHeight="1" x14ac:dyDescent="0.4">
      <c r="A125" s="9" t="s">
        <v>452</v>
      </c>
      <c r="B125" s="32" t="s">
        <v>453</v>
      </c>
      <c r="C125" s="27" t="s">
        <v>454</v>
      </c>
      <c r="D125" s="28" t="s">
        <v>420</v>
      </c>
      <c r="E125" s="32" t="s">
        <v>451</v>
      </c>
      <c r="F125" s="33" t="s">
        <v>54</v>
      </c>
      <c r="G125" s="33">
        <v>6</v>
      </c>
      <c r="H125" s="33"/>
      <c r="I125" s="15">
        <f>VLOOKUP(G125,'Basic TPP'!$A$2:$B$16,2,0)</f>
        <v>4864066.68</v>
      </c>
      <c r="J125" s="16">
        <v>0</v>
      </c>
      <c r="K125" s="17">
        <v>0.35</v>
      </c>
      <c r="L125" s="36">
        <v>0.45</v>
      </c>
      <c r="M125" s="18">
        <v>0</v>
      </c>
      <c r="N125" s="19">
        <f t="shared" si="23"/>
        <v>2646052</v>
      </c>
      <c r="O125" s="20">
        <v>0.98</v>
      </c>
      <c r="P125" s="21">
        <v>8208</v>
      </c>
      <c r="Q125" s="21" t="s">
        <v>48</v>
      </c>
      <c r="R125" s="22"/>
      <c r="S125" s="19">
        <f t="shared" si="14"/>
        <v>0</v>
      </c>
      <c r="T125" s="19">
        <f t="shared" si="15"/>
        <v>0</v>
      </c>
      <c r="U125" s="19">
        <f t="shared" si="16"/>
        <v>0</v>
      </c>
      <c r="V125" s="19">
        <f t="shared" si="24"/>
        <v>0</v>
      </c>
      <c r="W125" s="19">
        <f t="shared" si="17"/>
        <v>667349.94849599991</v>
      </c>
      <c r="X125" s="19">
        <f t="shared" si="18"/>
        <v>680969.33519999997</v>
      </c>
      <c r="Y125" s="19">
        <f t="shared" si="19"/>
        <v>340484.66759999999</v>
      </c>
      <c r="Z125" s="19">
        <f t="shared" si="25"/>
        <v>1148387</v>
      </c>
      <c r="AA125" s="19">
        <f t="shared" si="20"/>
        <v>2188830.0060000001</v>
      </c>
      <c r="AB125" s="19">
        <f t="shared" si="26"/>
        <v>1488404</v>
      </c>
      <c r="AC125" s="19">
        <f t="shared" si="21"/>
        <v>0</v>
      </c>
      <c r="AD125" s="19">
        <f t="shared" si="27"/>
        <v>0</v>
      </c>
      <c r="AE125" s="23">
        <f t="shared" si="22"/>
        <v>2636791</v>
      </c>
      <c r="AF125" s="23"/>
      <c r="AG125" s="23"/>
      <c r="AH125" s="23"/>
      <c r="AI125" s="23"/>
      <c r="AJ125" s="23"/>
      <c r="AK125" s="24"/>
      <c r="AL125" s="24"/>
      <c r="AM125" s="19"/>
      <c r="AN125" s="25">
        <v>118</v>
      </c>
      <c r="AO125" s="35"/>
    </row>
    <row r="126" spans="1:41" ht="48" customHeight="1" x14ac:dyDescent="0.4">
      <c r="A126" s="9" t="s">
        <v>455</v>
      </c>
      <c r="B126" s="32" t="s">
        <v>456</v>
      </c>
      <c r="C126" s="27" t="s">
        <v>457</v>
      </c>
      <c r="D126" s="28" t="s">
        <v>420</v>
      </c>
      <c r="E126" s="32" t="s">
        <v>451</v>
      </c>
      <c r="F126" s="33" t="s">
        <v>54</v>
      </c>
      <c r="G126" s="33">
        <v>6</v>
      </c>
      <c r="H126" s="33"/>
      <c r="I126" s="15">
        <f>VLOOKUP(G126,'Basic TPP'!$A$2:$B$16,2,0)</f>
        <v>4864066.68</v>
      </c>
      <c r="J126" s="16">
        <v>0</v>
      </c>
      <c r="K126" s="17">
        <v>0.35</v>
      </c>
      <c r="L126" s="36">
        <v>0.45</v>
      </c>
      <c r="M126" s="18">
        <v>0</v>
      </c>
      <c r="N126" s="19">
        <f t="shared" si="23"/>
        <v>2646052</v>
      </c>
      <c r="O126" s="20">
        <v>0.98750000000000004</v>
      </c>
      <c r="P126" s="21">
        <v>7924</v>
      </c>
      <c r="Q126" s="21" t="s">
        <v>48</v>
      </c>
      <c r="R126" s="22"/>
      <c r="S126" s="19">
        <f t="shared" si="14"/>
        <v>0</v>
      </c>
      <c r="T126" s="19">
        <f t="shared" si="15"/>
        <v>0</v>
      </c>
      <c r="U126" s="19">
        <f t="shared" si="16"/>
        <v>0</v>
      </c>
      <c r="V126" s="19">
        <f t="shared" si="24"/>
        <v>0</v>
      </c>
      <c r="W126" s="19">
        <f t="shared" si="17"/>
        <v>672457.21851000004</v>
      </c>
      <c r="X126" s="19">
        <f t="shared" si="18"/>
        <v>680969.33519999997</v>
      </c>
      <c r="Y126" s="19">
        <f t="shared" si="19"/>
        <v>340484.66759999999</v>
      </c>
      <c r="Z126" s="19">
        <f t="shared" si="25"/>
        <v>1151860</v>
      </c>
      <c r="AA126" s="19">
        <f t="shared" si="20"/>
        <v>2188830.0060000001</v>
      </c>
      <c r="AB126" s="19">
        <f t="shared" si="26"/>
        <v>1488404</v>
      </c>
      <c r="AC126" s="19">
        <f t="shared" si="21"/>
        <v>0</v>
      </c>
      <c r="AD126" s="19">
        <f t="shared" si="27"/>
        <v>0</v>
      </c>
      <c r="AE126" s="23">
        <f t="shared" si="22"/>
        <v>2640264</v>
      </c>
      <c r="AF126" s="23"/>
      <c r="AG126" s="23"/>
      <c r="AH126" s="23"/>
      <c r="AI126" s="23"/>
      <c r="AJ126" s="23"/>
      <c r="AK126" s="24"/>
      <c r="AL126" s="24"/>
      <c r="AM126" s="19"/>
      <c r="AN126" s="25">
        <v>119</v>
      </c>
      <c r="AO126" s="26"/>
    </row>
    <row r="127" spans="1:41" ht="48" customHeight="1" x14ac:dyDescent="0.4">
      <c r="A127" s="9" t="s">
        <v>458</v>
      </c>
      <c r="B127" s="32" t="s">
        <v>459</v>
      </c>
      <c r="C127" s="27" t="s">
        <v>460</v>
      </c>
      <c r="D127" s="28" t="s">
        <v>420</v>
      </c>
      <c r="E127" s="32" t="s">
        <v>461</v>
      </c>
      <c r="F127" s="33" t="s">
        <v>54</v>
      </c>
      <c r="G127" s="33">
        <v>6</v>
      </c>
      <c r="H127" s="33"/>
      <c r="I127" s="15">
        <f>VLOOKUP(G127,'Basic TPP'!$A$2:$B$16,2,0)</f>
        <v>4864066.68</v>
      </c>
      <c r="J127" s="16">
        <v>0</v>
      </c>
      <c r="K127" s="17">
        <v>0.35</v>
      </c>
      <c r="L127" s="36">
        <v>0.45</v>
      </c>
      <c r="M127" s="18">
        <v>0</v>
      </c>
      <c r="N127" s="19">
        <f t="shared" si="23"/>
        <v>2646052</v>
      </c>
      <c r="O127" s="20">
        <v>1</v>
      </c>
      <c r="P127" s="21">
        <v>7350</v>
      </c>
      <c r="Q127" s="21" t="s">
        <v>48</v>
      </c>
      <c r="R127" s="22"/>
      <c r="S127" s="19">
        <f t="shared" si="14"/>
        <v>0</v>
      </c>
      <c r="T127" s="19">
        <f t="shared" si="15"/>
        <v>0</v>
      </c>
      <c r="U127" s="19">
        <f t="shared" si="16"/>
        <v>0</v>
      </c>
      <c r="V127" s="19">
        <f t="shared" si="24"/>
        <v>0</v>
      </c>
      <c r="W127" s="19">
        <f t="shared" si="17"/>
        <v>680969.33519999997</v>
      </c>
      <c r="X127" s="19">
        <f t="shared" si="18"/>
        <v>680969.33519999997</v>
      </c>
      <c r="Y127" s="19">
        <f t="shared" si="19"/>
        <v>340484.66759999999</v>
      </c>
      <c r="Z127" s="19">
        <f t="shared" si="25"/>
        <v>1157648</v>
      </c>
      <c r="AA127" s="19">
        <f t="shared" si="20"/>
        <v>2188830.0060000001</v>
      </c>
      <c r="AB127" s="19">
        <f t="shared" si="26"/>
        <v>1488404</v>
      </c>
      <c r="AC127" s="19">
        <f t="shared" si="21"/>
        <v>0</v>
      </c>
      <c r="AD127" s="19">
        <f t="shared" si="27"/>
        <v>0</v>
      </c>
      <c r="AE127" s="23">
        <f t="shared" si="22"/>
        <v>2646052</v>
      </c>
      <c r="AF127" s="23"/>
      <c r="AG127" s="23"/>
      <c r="AH127" s="23"/>
      <c r="AI127" s="23"/>
      <c r="AJ127" s="23"/>
      <c r="AK127" s="24"/>
      <c r="AL127" s="24"/>
      <c r="AM127" s="19"/>
      <c r="AN127" s="25">
        <v>120</v>
      </c>
      <c r="AO127" s="26"/>
    </row>
    <row r="128" spans="1:41" ht="48" customHeight="1" x14ac:dyDescent="0.4">
      <c r="A128" s="9" t="s">
        <v>462</v>
      </c>
      <c r="B128" s="32" t="s">
        <v>463</v>
      </c>
      <c r="C128" s="27" t="s">
        <v>464</v>
      </c>
      <c r="D128" s="28" t="s">
        <v>420</v>
      </c>
      <c r="E128" s="32" t="s">
        <v>465</v>
      </c>
      <c r="F128" s="33" t="s">
        <v>54</v>
      </c>
      <c r="G128" s="33">
        <v>6</v>
      </c>
      <c r="H128" s="33"/>
      <c r="I128" s="15">
        <f>VLOOKUP(G128,'Basic TPP'!$A$2:$B$16,2,0)</f>
        <v>4864066.68</v>
      </c>
      <c r="J128" s="16">
        <v>0</v>
      </c>
      <c r="K128" s="17">
        <v>0.35</v>
      </c>
      <c r="L128" s="36">
        <v>0.45</v>
      </c>
      <c r="M128" s="18">
        <v>0</v>
      </c>
      <c r="N128" s="19">
        <f t="shared" si="23"/>
        <v>2646052</v>
      </c>
      <c r="O128" s="20">
        <v>1</v>
      </c>
      <c r="P128" s="21">
        <v>7324</v>
      </c>
      <c r="Q128" s="21" t="s">
        <v>48</v>
      </c>
      <c r="R128" s="22"/>
      <c r="S128" s="19">
        <f t="shared" si="14"/>
        <v>0</v>
      </c>
      <c r="T128" s="19">
        <f t="shared" si="15"/>
        <v>0</v>
      </c>
      <c r="U128" s="19">
        <f t="shared" si="16"/>
        <v>0</v>
      </c>
      <c r="V128" s="19">
        <f t="shared" si="24"/>
        <v>0</v>
      </c>
      <c r="W128" s="19">
        <f t="shared" si="17"/>
        <v>680969.33519999997</v>
      </c>
      <c r="X128" s="19">
        <f t="shared" si="18"/>
        <v>680969.33519999997</v>
      </c>
      <c r="Y128" s="19">
        <f t="shared" si="19"/>
        <v>340484.66759999999</v>
      </c>
      <c r="Z128" s="19">
        <f t="shared" si="25"/>
        <v>1157648</v>
      </c>
      <c r="AA128" s="19">
        <f t="shared" si="20"/>
        <v>2188830.0060000001</v>
      </c>
      <c r="AB128" s="19">
        <f t="shared" si="26"/>
        <v>1488404</v>
      </c>
      <c r="AC128" s="19">
        <f t="shared" si="21"/>
        <v>0</v>
      </c>
      <c r="AD128" s="19">
        <f t="shared" si="27"/>
        <v>0</v>
      </c>
      <c r="AE128" s="23">
        <f t="shared" si="22"/>
        <v>2646052</v>
      </c>
      <c r="AF128" s="23"/>
      <c r="AG128" s="23"/>
      <c r="AH128" s="23"/>
      <c r="AI128" s="23"/>
      <c r="AJ128" s="23"/>
      <c r="AK128" s="24"/>
      <c r="AL128" s="24"/>
      <c r="AM128" s="19"/>
      <c r="AN128" s="25">
        <v>121</v>
      </c>
      <c r="AO128" s="26"/>
    </row>
    <row r="129" spans="1:41" ht="48" customHeight="1" x14ac:dyDescent="0.4">
      <c r="A129" s="9" t="s">
        <v>466</v>
      </c>
      <c r="B129" s="32" t="s">
        <v>467</v>
      </c>
      <c r="C129" s="27" t="s">
        <v>468</v>
      </c>
      <c r="D129" s="28" t="s">
        <v>403</v>
      </c>
      <c r="E129" s="32" t="s">
        <v>465</v>
      </c>
      <c r="F129" s="33" t="s">
        <v>54</v>
      </c>
      <c r="G129" s="33">
        <v>6</v>
      </c>
      <c r="H129" s="33"/>
      <c r="I129" s="15">
        <f>VLOOKUP(G129,'Basic TPP'!$A$2:$B$16,2,0)</f>
        <v>4864066.68</v>
      </c>
      <c r="J129" s="16">
        <v>0</v>
      </c>
      <c r="K129" s="17">
        <v>0.35</v>
      </c>
      <c r="L129" s="36">
        <v>0.45</v>
      </c>
      <c r="M129" s="18">
        <v>0</v>
      </c>
      <c r="N129" s="19">
        <f t="shared" si="23"/>
        <v>2646052</v>
      </c>
      <c r="O129" s="20">
        <v>1</v>
      </c>
      <c r="P129" s="21">
        <v>7535</v>
      </c>
      <c r="Q129" s="21" t="s">
        <v>48</v>
      </c>
      <c r="R129" s="22"/>
      <c r="S129" s="19">
        <f t="shared" si="14"/>
        <v>0</v>
      </c>
      <c r="T129" s="19">
        <f t="shared" si="15"/>
        <v>0</v>
      </c>
      <c r="U129" s="19">
        <f t="shared" si="16"/>
        <v>0</v>
      </c>
      <c r="V129" s="19">
        <f t="shared" si="24"/>
        <v>0</v>
      </c>
      <c r="W129" s="19">
        <f t="shared" si="17"/>
        <v>680969.33519999997</v>
      </c>
      <c r="X129" s="19">
        <f t="shared" si="18"/>
        <v>680969.33519999997</v>
      </c>
      <c r="Y129" s="19">
        <f t="shared" si="19"/>
        <v>340484.66759999999</v>
      </c>
      <c r="Z129" s="19">
        <f t="shared" si="25"/>
        <v>1157648</v>
      </c>
      <c r="AA129" s="19">
        <f t="shared" si="20"/>
        <v>2188830.0060000001</v>
      </c>
      <c r="AB129" s="19">
        <f t="shared" si="26"/>
        <v>1488404</v>
      </c>
      <c r="AC129" s="19">
        <f t="shared" si="21"/>
        <v>0</v>
      </c>
      <c r="AD129" s="19">
        <f t="shared" si="27"/>
        <v>0</v>
      </c>
      <c r="AE129" s="23">
        <f t="shared" si="22"/>
        <v>2646052</v>
      </c>
      <c r="AF129" s="23"/>
      <c r="AG129" s="23"/>
      <c r="AH129" s="23"/>
      <c r="AI129" s="23"/>
      <c r="AJ129" s="23"/>
      <c r="AK129" s="24"/>
      <c r="AL129" s="24"/>
      <c r="AM129" s="19"/>
      <c r="AN129" s="25">
        <v>122</v>
      </c>
      <c r="AO129" s="26"/>
    </row>
    <row r="130" spans="1:41" ht="48" customHeight="1" x14ac:dyDescent="0.4">
      <c r="A130" s="9" t="s">
        <v>469</v>
      </c>
      <c r="B130" s="32" t="s">
        <v>470</v>
      </c>
      <c r="C130" s="27" t="s">
        <v>471</v>
      </c>
      <c r="D130" s="28" t="s">
        <v>420</v>
      </c>
      <c r="E130" s="32" t="s">
        <v>465</v>
      </c>
      <c r="F130" s="33" t="s">
        <v>54</v>
      </c>
      <c r="G130" s="33">
        <v>6</v>
      </c>
      <c r="H130" s="33"/>
      <c r="I130" s="15">
        <f>VLOOKUP(G130,'Basic TPP'!$A$2:$B$16,2,0)</f>
        <v>4864066.68</v>
      </c>
      <c r="J130" s="16">
        <v>0</v>
      </c>
      <c r="K130" s="17">
        <v>0.35</v>
      </c>
      <c r="L130" s="36">
        <v>0.45</v>
      </c>
      <c r="M130" s="18">
        <v>0</v>
      </c>
      <c r="N130" s="19">
        <f t="shared" si="23"/>
        <v>2646052</v>
      </c>
      <c r="O130" s="20">
        <v>1</v>
      </c>
      <c r="P130" s="21">
        <v>14043</v>
      </c>
      <c r="Q130" s="21" t="s">
        <v>48</v>
      </c>
      <c r="R130" s="22"/>
      <c r="S130" s="19">
        <f t="shared" si="14"/>
        <v>0</v>
      </c>
      <c r="T130" s="19">
        <f t="shared" si="15"/>
        <v>0</v>
      </c>
      <c r="U130" s="19">
        <f t="shared" si="16"/>
        <v>0</v>
      </c>
      <c r="V130" s="19">
        <f t="shared" si="24"/>
        <v>0</v>
      </c>
      <c r="W130" s="19">
        <f t="shared" si="17"/>
        <v>680969.33519999997</v>
      </c>
      <c r="X130" s="19">
        <f t="shared" si="18"/>
        <v>680969.33519999997</v>
      </c>
      <c r="Y130" s="19">
        <f t="shared" si="19"/>
        <v>340484.66759999999</v>
      </c>
      <c r="Z130" s="19">
        <f t="shared" si="25"/>
        <v>1157648</v>
      </c>
      <c r="AA130" s="19">
        <f t="shared" si="20"/>
        <v>2188830.0060000001</v>
      </c>
      <c r="AB130" s="19">
        <f t="shared" si="26"/>
        <v>1488404</v>
      </c>
      <c r="AC130" s="19">
        <f t="shared" si="21"/>
        <v>0</v>
      </c>
      <c r="AD130" s="19">
        <f t="shared" si="27"/>
        <v>0</v>
      </c>
      <c r="AE130" s="23">
        <f t="shared" si="22"/>
        <v>2646052</v>
      </c>
      <c r="AF130" s="23"/>
      <c r="AG130" s="23"/>
      <c r="AH130" s="23"/>
      <c r="AI130" s="23"/>
      <c r="AJ130" s="23"/>
      <c r="AK130" s="24"/>
      <c r="AL130" s="24"/>
      <c r="AM130" s="19"/>
      <c r="AN130" s="25">
        <v>123</v>
      </c>
      <c r="AO130" s="26"/>
    </row>
    <row r="131" spans="1:41" ht="48" customHeight="1" x14ac:dyDescent="0.4">
      <c r="A131" s="9" t="s">
        <v>472</v>
      </c>
      <c r="B131" s="32" t="s">
        <v>473</v>
      </c>
      <c r="C131" s="27" t="s">
        <v>474</v>
      </c>
      <c r="D131" s="28" t="s">
        <v>420</v>
      </c>
      <c r="E131" s="32" t="s">
        <v>465</v>
      </c>
      <c r="F131" s="33" t="s">
        <v>54</v>
      </c>
      <c r="G131" s="33">
        <v>6</v>
      </c>
      <c r="H131" s="33"/>
      <c r="I131" s="15">
        <f>VLOOKUP(G131,'Basic TPP'!$A$2:$B$16,2,0)</f>
        <v>4864066.68</v>
      </c>
      <c r="J131" s="16">
        <v>0</v>
      </c>
      <c r="K131" s="17">
        <v>0.35</v>
      </c>
      <c r="L131" s="36">
        <v>0.45</v>
      </c>
      <c r="M131" s="18">
        <v>0</v>
      </c>
      <c r="N131" s="19">
        <f t="shared" si="23"/>
        <v>2646052</v>
      </c>
      <c r="O131" s="20">
        <v>1</v>
      </c>
      <c r="P131" s="21">
        <v>8445</v>
      </c>
      <c r="Q131" s="21" t="s">
        <v>48</v>
      </c>
      <c r="R131" s="22"/>
      <c r="S131" s="19">
        <f t="shared" si="14"/>
        <v>0</v>
      </c>
      <c r="T131" s="19">
        <f t="shared" si="15"/>
        <v>0</v>
      </c>
      <c r="U131" s="19">
        <f t="shared" si="16"/>
        <v>0</v>
      </c>
      <c r="V131" s="19">
        <f t="shared" si="24"/>
        <v>0</v>
      </c>
      <c r="W131" s="19">
        <f t="shared" si="17"/>
        <v>680969.33519999997</v>
      </c>
      <c r="X131" s="19">
        <f t="shared" si="18"/>
        <v>680969.33519999997</v>
      </c>
      <c r="Y131" s="19">
        <f t="shared" si="19"/>
        <v>340484.66759999999</v>
      </c>
      <c r="Z131" s="19">
        <f t="shared" si="25"/>
        <v>1157648</v>
      </c>
      <c r="AA131" s="19">
        <f t="shared" si="20"/>
        <v>2188830.0060000001</v>
      </c>
      <c r="AB131" s="19">
        <f t="shared" si="26"/>
        <v>1488404</v>
      </c>
      <c r="AC131" s="19">
        <f t="shared" si="21"/>
        <v>0</v>
      </c>
      <c r="AD131" s="19">
        <f t="shared" si="27"/>
        <v>0</v>
      </c>
      <c r="AE131" s="23">
        <f t="shared" si="22"/>
        <v>2646052</v>
      </c>
      <c r="AF131" s="23"/>
      <c r="AG131" s="23"/>
      <c r="AH131" s="23"/>
      <c r="AI131" s="23"/>
      <c r="AJ131" s="23"/>
      <c r="AK131" s="24"/>
      <c r="AL131" s="24"/>
      <c r="AM131" s="19"/>
      <c r="AN131" s="25">
        <v>124</v>
      </c>
      <c r="AO131" s="26"/>
    </row>
    <row r="132" spans="1:41" ht="48" customHeight="1" x14ac:dyDescent="0.4">
      <c r="A132" s="9" t="s">
        <v>475</v>
      </c>
      <c r="B132" s="32" t="s">
        <v>476</v>
      </c>
      <c r="C132" s="27" t="s">
        <v>477</v>
      </c>
      <c r="D132" s="28" t="s">
        <v>420</v>
      </c>
      <c r="E132" s="32" t="s">
        <v>465</v>
      </c>
      <c r="F132" s="33" t="s">
        <v>54</v>
      </c>
      <c r="G132" s="33">
        <v>6</v>
      </c>
      <c r="H132" s="33"/>
      <c r="I132" s="15">
        <f>VLOOKUP(G132,'Basic TPP'!$A$2:$B$16,2,0)</f>
        <v>4864066.68</v>
      </c>
      <c r="J132" s="16">
        <v>0</v>
      </c>
      <c r="K132" s="17">
        <v>0.35</v>
      </c>
      <c r="L132" s="36">
        <v>0.45</v>
      </c>
      <c r="M132" s="18">
        <v>0</v>
      </c>
      <c r="N132" s="19">
        <f t="shared" si="23"/>
        <v>2646052</v>
      </c>
      <c r="O132" s="20">
        <v>1</v>
      </c>
      <c r="P132" s="21">
        <v>10493</v>
      </c>
      <c r="Q132" s="21" t="s">
        <v>48</v>
      </c>
      <c r="R132" s="22"/>
      <c r="S132" s="19">
        <f t="shared" si="14"/>
        <v>0</v>
      </c>
      <c r="T132" s="19">
        <f t="shared" si="15"/>
        <v>0</v>
      </c>
      <c r="U132" s="19">
        <f t="shared" si="16"/>
        <v>0</v>
      </c>
      <c r="V132" s="19">
        <f t="shared" si="24"/>
        <v>0</v>
      </c>
      <c r="W132" s="19">
        <f t="shared" si="17"/>
        <v>680969.33519999997</v>
      </c>
      <c r="X132" s="19">
        <f t="shared" si="18"/>
        <v>680969.33519999997</v>
      </c>
      <c r="Y132" s="19">
        <f t="shared" si="19"/>
        <v>340484.66759999999</v>
      </c>
      <c r="Z132" s="19">
        <f t="shared" si="25"/>
        <v>1157648</v>
      </c>
      <c r="AA132" s="19">
        <f t="shared" si="20"/>
        <v>2188830.0060000001</v>
      </c>
      <c r="AB132" s="19">
        <f t="shared" si="26"/>
        <v>1488404</v>
      </c>
      <c r="AC132" s="19">
        <f t="shared" si="21"/>
        <v>0</v>
      </c>
      <c r="AD132" s="19">
        <f t="shared" si="27"/>
        <v>0</v>
      </c>
      <c r="AE132" s="23">
        <f t="shared" si="22"/>
        <v>2646052</v>
      </c>
      <c r="AF132" s="23"/>
      <c r="AG132" s="23"/>
      <c r="AH132" s="23"/>
      <c r="AI132" s="23"/>
      <c r="AJ132" s="23"/>
      <c r="AK132" s="24"/>
      <c r="AL132" s="24"/>
      <c r="AM132" s="19"/>
      <c r="AN132" s="25">
        <v>125</v>
      </c>
      <c r="AO132" s="35"/>
    </row>
    <row r="133" spans="1:41" ht="48" customHeight="1" x14ac:dyDescent="0.4">
      <c r="A133" s="9" t="s">
        <v>478</v>
      </c>
      <c r="B133" s="32" t="s">
        <v>479</v>
      </c>
      <c r="C133" s="27" t="s">
        <v>480</v>
      </c>
      <c r="D133" s="28" t="s">
        <v>403</v>
      </c>
      <c r="E133" s="32" t="s">
        <v>465</v>
      </c>
      <c r="F133" s="33" t="s">
        <v>54</v>
      </c>
      <c r="G133" s="33">
        <v>6</v>
      </c>
      <c r="H133" s="33"/>
      <c r="I133" s="15">
        <f>VLOOKUP(G133,'Basic TPP'!$A$2:$B$16,2,0)</f>
        <v>4864066.68</v>
      </c>
      <c r="J133" s="16">
        <v>0</v>
      </c>
      <c r="K133" s="17">
        <v>0.35</v>
      </c>
      <c r="L133" s="36">
        <v>0.45</v>
      </c>
      <c r="M133" s="18">
        <v>0</v>
      </c>
      <c r="N133" s="19">
        <f t="shared" si="23"/>
        <v>2646052</v>
      </c>
      <c r="O133" s="20">
        <v>1</v>
      </c>
      <c r="P133" s="21">
        <v>7346</v>
      </c>
      <c r="Q133" s="21" t="s">
        <v>48</v>
      </c>
      <c r="R133" s="22"/>
      <c r="S133" s="19">
        <f t="shared" si="14"/>
        <v>0</v>
      </c>
      <c r="T133" s="19">
        <f t="shared" si="15"/>
        <v>0</v>
      </c>
      <c r="U133" s="19">
        <f t="shared" si="16"/>
        <v>0</v>
      </c>
      <c r="V133" s="19">
        <f t="shared" si="24"/>
        <v>0</v>
      </c>
      <c r="W133" s="19">
        <f t="shared" si="17"/>
        <v>680969.33519999997</v>
      </c>
      <c r="X133" s="19">
        <f t="shared" si="18"/>
        <v>680969.33519999997</v>
      </c>
      <c r="Y133" s="19">
        <f t="shared" si="19"/>
        <v>340484.66759999999</v>
      </c>
      <c r="Z133" s="19">
        <f t="shared" si="25"/>
        <v>1157648</v>
      </c>
      <c r="AA133" s="19">
        <f t="shared" si="20"/>
        <v>2188830.0060000001</v>
      </c>
      <c r="AB133" s="19">
        <f t="shared" si="26"/>
        <v>1488404</v>
      </c>
      <c r="AC133" s="19">
        <f t="shared" si="21"/>
        <v>0</v>
      </c>
      <c r="AD133" s="19">
        <f t="shared" si="27"/>
        <v>0</v>
      </c>
      <c r="AE133" s="23">
        <f t="shared" si="22"/>
        <v>2646052</v>
      </c>
      <c r="AF133" s="23"/>
      <c r="AG133" s="23"/>
      <c r="AH133" s="23"/>
      <c r="AI133" s="23"/>
      <c r="AJ133" s="23"/>
      <c r="AK133" s="24"/>
      <c r="AL133" s="24"/>
      <c r="AM133" s="19"/>
      <c r="AN133" s="25">
        <v>126</v>
      </c>
      <c r="AO133" s="26"/>
    </row>
    <row r="134" spans="1:41" ht="48" customHeight="1" x14ac:dyDescent="0.4">
      <c r="A134" s="9" t="s">
        <v>481</v>
      </c>
      <c r="B134" s="32" t="s">
        <v>482</v>
      </c>
      <c r="C134" s="27" t="s">
        <v>483</v>
      </c>
      <c r="D134" s="28" t="s">
        <v>420</v>
      </c>
      <c r="E134" s="32" t="s">
        <v>465</v>
      </c>
      <c r="F134" s="33" t="s">
        <v>54</v>
      </c>
      <c r="G134" s="33">
        <v>6</v>
      </c>
      <c r="H134" s="33"/>
      <c r="I134" s="15">
        <f>VLOOKUP(G134,'Basic TPP'!$A$2:$B$16,2,0)</f>
        <v>4864066.68</v>
      </c>
      <c r="J134" s="16">
        <v>0</v>
      </c>
      <c r="K134" s="17">
        <v>0.35</v>
      </c>
      <c r="L134" s="36">
        <v>0.45</v>
      </c>
      <c r="M134" s="18">
        <v>0</v>
      </c>
      <c r="N134" s="19">
        <f t="shared" si="23"/>
        <v>2646052</v>
      </c>
      <c r="O134" s="20">
        <v>1</v>
      </c>
      <c r="P134" s="21">
        <v>7578</v>
      </c>
      <c r="Q134" s="21" t="s">
        <v>48</v>
      </c>
      <c r="R134" s="22"/>
      <c r="S134" s="19">
        <f t="shared" si="14"/>
        <v>0</v>
      </c>
      <c r="T134" s="19">
        <f t="shared" si="15"/>
        <v>0</v>
      </c>
      <c r="U134" s="19">
        <f t="shared" si="16"/>
        <v>0</v>
      </c>
      <c r="V134" s="19">
        <f t="shared" si="24"/>
        <v>0</v>
      </c>
      <c r="W134" s="19">
        <f t="shared" si="17"/>
        <v>680969.33519999997</v>
      </c>
      <c r="X134" s="19">
        <f t="shared" si="18"/>
        <v>680969.33519999997</v>
      </c>
      <c r="Y134" s="19">
        <f t="shared" si="19"/>
        <v>340484.66759999999</v>
      </c>
      <c r="Z134" s="19">
        <f t="shared" si="25"/>
        <v>1157648</v>
      </c>
      <c r="AA134" s="19">
        <f t="shared" si="20"/>
        <v>2188830.0060000001</v>
      </c>
      <c r="AB134" s="19">
        <f t="shared" si="26"/>
        <v>1488404</v>
      </c>
      <c r="AC134" s="19">
        <f t="shared" si="21"/>
        <v>0</v>
      </c>
      <c r="AD134" s="19">
        <f t="shared" si="27"/>
        <v>0</v>
      </c>
      <c r="AE134" s="23">
        <f t="shared" si="22"/>
        <v>2646052</v>
      </c>
      <c r="AF134" s="23"/>
      <c r="AG134" s="23"/>
      <c r="AH134" s="23"/>
      <c r="AI134" s="23"/>
      <c r="AJ134" s="23"/>
      <c r="AK134" s="24"/>
      <c r="AL134" s="24"/>
      <c r="AM134" s="19"/>
      <c r="AN134" s="25">
        <v>127</v>
      </c>
      <c r="AO134" s="35"/>
    </row>
    <row r="135" spans="1:41" ht="48" customHeight="1" x14ac:dyDescent="0.4">
      <c r="A135" s="9" t="s">
        <v>484</v>
      </c>
      <c r="B135" s="32" t="s">
        <v>485</v>
      </c>
      <c r="C135" s="27" t="s">
        <v>486</v>
      </c>
      <c r="D135" s="28" t="s">
        <v>403</v>
      </c>
      <c r="E135" s="32" t="s">
        <v>465</v>
      </c>
      <c r="F135" s="33" t="s">
        <v>54</v>
      </c>
      <c r="G135" s="33">
        <v>6</v>
      </c>
      <c r="H135" s="33"/>
      <c r="I135" s="15">
        <f>VLOOKUP(G135,'Basic TPP'!$A$2:$B$16,2,0)</f>
        <v>4864066.68</v>
      </c>
      <c r="J135" s="16">
        <v>0</v>
      </c>
      <c r="K135" s="17">
        <v>0.35</v>
      </c>
      <c r="L135" s="36">
        <v>0.45</v>
      </c>
      <c r="M135" s="18">
        <v>0</v>
      </c>
      <c r="N135" s="19">
        <f t="shared" si="23"/>
        <v>2646052</v>
      </c>
      <c r="O135" s="20">
        <v>1</v>
      </c>
      <c r="P135" s="21">
        <v>8785</v>
      </c>
      <c r="Q135" s="21" t="s">
        <v>48</v>
      </c>
      <c r="R135" s="22"/>
      <c r="S135" s="19">
        <f t="shared" si="14"/>
        <v>0</v>
      </c>
      <c r="T135" s="19">
        <f t="shared" si="15"/>
        <v>0</v>
      </c>
      <c r="U135" s="19">
        <f t="shared" si="16"/>
        <v>0</v>
      </c>
      <c r="V135" s="19">
        <f t="shared" si="24"/>
        <v>0</v>
      </c>
      <c r="W135" s="19">
        <f t="shared" si="17"/>
        <v>680969.33519999997</v>
      </c>
      <c r="X135" s="19">
        <f t="shared" si="18"/>
        <v>680969.33519999997</v>
      </c>
      <c r="Y135" s="19">
        <f t="shared" si="19"/>
        <v>340484.66759999999</v>
      </c>
      <c r="Z135" s="19">
        <f t="shared" si="25"/>
        <v>1157648</v>
      </c>
      <c r="AA135" s="19">
        <f t="shared" si="20"/>
        <v>2188830.0060000001</v>
      </c>
      <c r="AB135" s="19">
        <f t="shared" si="26"/>
        <v>1488404</v>
      </c>
      <c r="AC135" s="19">
        <f t="shared" si="21"/>
        <v>0</v>
      </c>
      <c r="AD135" s="19">
        <f t="shared" si="27"/>
        <v>0</v>
      </c>
      <c r="AE135" s="23">
        <f t="shared" si="22"/>
        <v>2646052</v>
      </c>
      <c r="AF135" s="23"/>
      <c r="AG135" s="23"/>
      <c r="AH135" s="23"/>
      <c r="AI135" s="23"/>
      <c r="AJ135" s="23"/>
      <c r="AK135" s="24"/>
      <c r="AL135" s="24"/>
      <c r="AM135" s="19"/>
      <c r="AN135" s="25">
        <v>128</v>
      </c>
      <c r="AO135" s="26"/>
    </row>
    <row r="136" spans="1:41" ht="48" customHeight="1" x14ac:dyDescent="0.4">
      <c r="A136" s="9" t="s">
        <v>487</v>
      </c>
      <c r="B136" s="34" t="s">
        <v>488</v>
      </c>
      <c r="C136" s="27" t="s">
        <v>489</v>
      </c>
      <c r="D136" s="28" t="s">
        <v>420</v>
      </c>
      <c r="E136" s="32" t="s">
        <v>465</v>
      </c>
      <c r="F136" s="33" t="s">
        <v>54</v>
      </c>
      <c r="G136" s="33">
        <v>6</v>
      </c>
      <c r="H136" s="32"/>
      <c r="I136" s="15">
        <f>VLOOKUP(G136,'Basic TPP'!$A$2:$B$16,2,0)</f>
        <v>4864066.68</v>
      </c>
      <c r="J136" s="16">
        <v>0</v>
      </c>
      <c r="K136" s="17">
        <v>0.35</v>
      </c>
      <c r="L136" s="36">
        <v>0.45</v>
      </c>
      <c r="M136" s="18">
        <v>0</v>
      </c>
      <c r="N136" s="19">
        <f t="shared" si="23"/>
        <v>2646052</v>
      </c>
      <c r="O136" s="20">
        <v>1</v>
      </c>
      <c r="P136" s="21">
        <v>11260</v>
      </c>
      <c r="Q136" s="21" t="s">
        <v>48</v>
      </c>
      <c r="R136" s="22"/>
      <c r="S136" s="19">
        <f t="shared" ref="S136:S199" si="28">I136*J136*40%*O136</f>
        <v>0</v>
      </c>
      <c r="T136" s="19">
        <f t="shared" ref="T136:T199" si="29">IF(P136&gt;=6750,(I136*J136*40%),0)</f>
        <v>0</v>
      </c>
      <c r="U136" s="19">
        <f t="shared" ref="U136:U199" si="30">IF(P136&lt;6750,0,IF(Q136="",0,IF(OR(Q136="KURANG",Q136="SANGAT KURANG"),I136*J136*10%,I136*J136*20%)))</f>
        <v>0</v>
      </c>
      <c r="V136" s="19">
        <f t="shared" si="24"/>
        <v>0</v>
      </c>
      <c r="W136" s="19">
        <f t="shared" ref="W136:W199" si="31">I136*K136*40%*O136</f>
        <v>680969.33519999997</v>
      </c>
      <c r="X136" s="19">
        <f t="shared" ref="X136:X199" si="32">IF(P136&gt;=6750,(I136*K136*40%),0)</f>
        <v>680969.33519999997</v>
      </c>
      <c r="Y136" s="19">
        <f t="shared" ref="Y136:Y199" si="33">IF(P136&lt;6750,0,IF(Q136="",0,IF(OR(Q136="KURANG",Q136="SANGAT KURANG"),I136*K136*10%,I136*K136*20%)))</f>
        <v>340484.66759999999</v>
      </c>
      <c r="Z136" s="19">
        <f t="shared" si="25"/>
        <v>1157648</v>
      </c>
      <c r="AA136" s="19">
        <f t="shared" ref="AA136:AA199" si="34">I136*L136</f>
        <v>2188830.0060000001</v>
      </c>
      <c r="AB136" s="19">
        <f t="shared" si="26"/>
        <v>1488404</v>
      </c>
      <c r="AC136" s="19">
        <f t="shared" ref="AC136:AC199" si="35">I136*M136</f>
        <v>0</v>
      </c>
      <c r="AD136" s="19">
        <f t="shared" si="27"/>
        <v>0</v>
      </c>
      <c r="AE136" s="23">
        <f t="shared" ref="AE136:AE199" si="36">ROUND((V136+Z136+AB136+AD136),0)</f>
        <v>2646052</v>
      </c>
      <c r="AF136" s="23"/>
      <c r="AG136" s="23"/>
      <c r="AH136" s="23"/>
      <c r="AI136" s="23"/>
      <c r="AJ136" s="23"/>
      <c r="AK136" s="24"/>
      <c r="AL136" s="24"/>
      <c r="AM136" s="19"/>
      <c r="AN136" s="25">
        <v>129</v>
      </c>
      <c r="AO136" s="26"/>
    </row>
    <row r="137" spans="1:41" ht="48" customHeight="1" x14ac:dyDescent="0.4">
      <c r="A137" s="9" t="s">
        <v>490</v>
      </c>
      <c r="B137" s="34" t="s">
        <v>491</v>
      </c>
      <c r="C137" s="27" t="s">
        <v>492</v>
      </c>
      <c r="D137" s="28" t="s">
        <v>403</v>
      </c>
      <c r="E137" s="32" t="s">
        <v>465</v>
      </c>
      <c r="F137" s="33" t="s">
        <v>54</v>
      </c>
      <c r="G137" s="33">
        <v>6</v>
      </c>
      <c r="H137" s="32"/>
      <c r="I137" s="15">
        <f>VLOOKUP(G137,'Basic TPP'!$A$2:$B$16,2,0)</f>
        <v>4864066.68</v>
      </c>
      <c r="J137" s="16">
        <v>0</v>
      </c>
      <c r="K137" s="17">
        <v>0.35</v>
      </c>
      <c r="L137" s="36">
        <v>0.45</v>
      </c>
      <c r="M137" s="18">
        <v>0</v>
      </c>
      <c r="N137" s="19">
        <f t="shared" ref="N137:N200" si="37">ROUND(I137*(SUM(J137:M137))*68%,0)</f>
        <v>2646052</v>
      </c>
      <c r="O137" s="20">
        <v>1</v>
      </c>
      <c r="P137" s="21">
        <v>9115</v>
      </c>
      <c r="Q137" s="21" t="s">
        <v>48</v>
      </c>
      <c r="R137" s="22"/>
      <c r="S137" s="19">
        <f t="shared" si="28"/>
        <v>0</v>
      </c>
      <c r="T137" s="19">
        <f t="shared" si="29"/>
        <v>0</v>
      </c>
      <c r="U137" s="19">
        <f t="shared" si="30"/>
        <v>0</v>
      </c>
      <c r="V137" s="19">
        <f t="shared" ref="V137:V200" si="38">ROUND(SUM(S137:U137)*68%,0)</f>
        <v>0</v>
      </c>
      <c r="W137" s="19">
        <f t="shared" si="31"/>
        <v>680969.33519999997</v>
      </c>
      <c r="X137" s="19">
        <f t="shared" si="32"/>
        <v>680969.33519999997</v>
      </c>
      <c r="Y137" s="19">
        <f t="shared" si="33"/>
        <v>340484.66759999999</v>
      </c>
      <c r="Z137" s="19">
        <f t="shared" ref="Z137:Z200" si="39">ROUND(SUM(W137:Y137)*68%,0)</f>
        <v>1157648</v>
      </c>
      <c r="AA137" s="19">
        <f t="shared" si="34"/>
        <v>2188830.0060000001</v>
      </c>
      <c r="AB137" s="19">
        <f t="shared" ref="AB137:AB200" si="40">ROUND(AA137 * 68%,0)</f>
        <v>1488404</v>
      </c>
      <c r="AC137" s="19">
        <f t="shared" si="35"/>
        <v>0</v>
      </c>
      <c r="AD137" s="19">
        <f t="shared" ref="AD137:AD200" si="41">ROUND(AC137*68%,0)</f>
        <v>0</v>
      </c>
      <c r="AE137" s="23">
        <f t="shared" si="36"/>
        <v>2646052</v>
      </c>
      <c r="AF137" s="23"/>
      <c r="AG137" s="23"/>
      <c r="AH137" s="23"/>
      <c r="AI137" s="23"/>
      <c r="AJ137" s="23"/>
      <c r="AK137" s="24"/>
      <c r="AL137" s="24"/>
      <c r="AM137" s="19"/>
      <c r="AN137" s="25">
        <v>130</v>
      </c>
      <c r="AO137" s="26"/>
    </row>
    <row r="138" spans="1:41" ht="48" customHeight="1" x14ac:dyDescent="0.4">
      <c r="A138" s="9" t="s">
        <v>493</v>
      </c>
      <c r="B138" s="34" t="s">
        <v>494</v>
      </c>
      <c r="C138" s="27" t="s">
        <v>495</v>
      </c>
      <c r="D138" s="28" t="s">
        <v>420</v>
      </c>
      <c r="E138" s="32" t="s">
        <v>465</v>
      </c>
      <c r="F138" s="33" t="s">
        <v>54</v>
      </c>
      <c r="G138" s="33">
        <v>6</v>
      </c>
      <c r="H138" s="32"/>
      <c r="I138" s="15">
        <f>VLOOKUP(G138,'Basic TPP'!$A$2:$B$16,2,0)</f>
        <v>4864066.68</v>
      </c>
      <c r="J138" s="16">
        <v>0</v>
      </c>
      <c r="K138" s="17">
        <v>0.35</v>
      </c>
      <c r="L138" s="36">
        <v>0.45</v>
      </c>
      <c r="M138" s="18">
        <v>0</v>
      </c>
      <c r="N138" s="19">
        <f t="shared" si="37"/>
        <v>2646052</v>
      </c>
      <c r="O138" s="20">
        <v>1</v>
      </c>
      <c r="P138" s="21">
        <v>7525</v>
      </c>
      <c r="Q138" s="21" t="s">
        <v>48</v>
      </c>
      <c r="R138" s="22"/>
      <c r="S138" s="19">
        <f t="shared" si="28"/>
        <v>0</v>
      </c>
      <c r="T138" s="19">
        <f t="shared" si="29"/>
        <v>0</v>
      </c>
      <c r="U138" s="19">
        <f t="shared" si="30"/>
        <v>0</v>
      </c>
      <c r="V138" s="19">
        <f t="shared" si="38"/>
        <v>0</v>
      </c>
      <c r="W138" s="19">
        <f t="shared" si="31"/>
        <v>680969.33519999997</v>
      </c>
      <c r="X138" s="19">
        <f t="shared" si="32"/>
        <v>680969.33519999997</v>
      </c>
      <c r="Y138" s="19">
        <f t="shared" si="33"/>
        <v>340484.66759999999</v>
      </c>
      <c r="Z138" s="19">
        <f t="shared" si="39"/>
        <v>1157648</v>
      </c>
      <c r="AA138" s="19">
        <f t="shared" si="34"/>
        <v>2188830.0060000001</v>
      </c>
      <c r="AB138" s="19">
        <f t="shared" si="40"/>
        <v>1488404</v>
      </c>
      <c r="AC138" s="19">
        <f t="shared" si="35"/>
        <v>0</v>
      </c>
      <c r="AD138" s="19">
        <f t="shared" si="41"/>
        <v>0</v>
      </c>
      <c r="AE138" s="23">
        <f t="shared" si="36"/>
        <v>2646052</v>
      </c>
      <c r="AF138" s="23"/>
      <c r="AG138" s="23"/>
      <c r="AH138" s="23"/>
      <c r="AI138" s="23"/>
      <c r="AJ138" s="23"/>
      <c r="AK138" s="24"/>
      <c r="AL138" s="24"/>
      <c r="AM138" s="19"/>
      <c r="AN138" s="25">
        <v>131</v>
      </c>
      <c r="AO138" s="26"/>
    </row>
    <row r="139" spans="1:41" ht="48" customHeight="1" x14ac:dyDescent="0.4">
      <c r="A139" s="9" t="s">
        <v>496</v>
      </c>
      <c r="B139" s="34" t="s">
        <v>497</v>
      </c>
      <c r="C139" s="27" t="s">
        <v>498</v>
      </c>
      <c r="D139" s="28" t="s">
        <v>403</v>
      </c>
      <c r="E139" s="32" t="s">
        <v>465</v>
      </c>
      <c r="F139" s="33" t="s">
        <v>54</v>
      </c>
      <c r="G139" s="33">
        <v>6</v>
      </c>
      <c r="H139" s="32"/>
      <c r="I139" s="15">
        <f>VLOOKUP(G139,'Basic TPP'!$A$2:$B$16,2,0)</f>
        <v>4864066.68</v>
      </c>
      <c r="J139" s="16">
        <v>0</v>
      </c>
      <c r="K139" s="17">
        <v>0.35</v>
      </c>
      <c r="L139" s="36">
        <v>0.45</v>
      </c>
      <c r="M139" s="18">
        <v>0</v>
      </c>
      <c r="N139" s="19">
        <f t="shared" si="37"/>
        <v>2646052</v>
      </c>
      <c r="O139" s="20">
        <v>1</v>
      </c>
      <c r="P139" s="21">
        <v>8099</v>
      </c>
      <c r="Q139" s="21" t="s">
        <v>48</v>
      </c>
      <c r="R139" s="22"/>
      <c r="S139" s="19">
        <f t="shared" si="28"/>
        <v>0</v>
      </c>
      <c r="T139" s="19">
        <f t="shared" si="29"/>
        <v>0</v>
      </c>
      <c r="U139" s="19">
        <f t="shared" si="30"/>
        <v>0</v>
      </c>
      <c r="V139" s="19">
        <f t="shared" si="38"/>
        <v>0</v>
      </c>
      <c r="W139" s="19">
        <f t="shared" si="31"/>
        <v>680969.33519999997</v>
      </c>
      <c r="X139" s="19">
        <f t="shared" si="32"/>
        <v>680969.33519999997</v>
      </c>
      <c r="Y139" s="19">
        <f t="shared" si="33"/>
        <v>340484.66759999999</v>
      </c>
      <c r="Z139" s="19">
        <f t="shared" si="39"/>
        <v>1157648</v>
      </c>
      <c r="AA139" s="19">
        <f t="shared" si="34"/>
        <v>2188830.0060000001</v>
      </c>
      <c r="AB139" s="19">
        <f t="shared" si="40"/>
        <v>1488404</v>
      </c>
      <c r="AC139" s="19">
        <f t="shared" si="35"/>
        <v>0</v>
      </c>
      <c r="AD139" s="19">
        <f t="shared" si="41"/>
        <v>0</v>
      </c>
      <c r="AE139" s="23">
        <f t="shared" si="36"/>
        <v>2646052</v>
      </c>
      <c r="AF139" s="23"/>
      <c r="AG139" s="23"/>
      <c r="AH139" s="23"/>
      <c r="AI139" s="23"/>
      <c r="AJ139" s="23"/>
      <c r="AK139" s="24"/>
      <c r="AL139" s="24"/>
      <c r="AM139" s="19"/>
      <c r="AN139" s="25">
        <v>132</v>
      </c>
      <c r="AO139" s="26"/>
    </row>
    <row r="140" spans="1:41" ht="48" customHeight="1" x14ac:dyDescent="0.4">
      <c r="A140" s="9" t="s">
        <v>499</v>
      </c>
      <c r="B140" s="34" t="s">
        <v>500</v>
      </c>
      <c r="C140" s="27" t="s">
        <v>501</v>
      </c>
      <c r="D140" s="28" t="s">
        <v>403</v>
      </c>
      <c r="E140" s="32" t="s">
        <v>465</v>
      </c>
      <c r="F140" s="33" t="s">
        <v>54</v>
      </c>
      <c r="G140" s="33">
        <v>6</v>
      </c>
      <c r="H140" s="32"/>
      <c r="I140" s="15">
        <f>VLOOKUP(G140,'Basic TPP'!$A$2:$B$16,2,0)</f>
        <v>4864066.68</v>
      </c>
      <c r="J140" s="16">
        <v>0</v>
      </c>
      <c r="K140" s="17">
        <v>0.35</v>
      </c>
      <c r="L140" s="36">
        <v>0.45</v>
      </c>
      <c r="M140" s="18">
        <v>0</v>
      </c>
      <c r="N140" s="19">
        <f t="shared" si="37"/>
        <v>2646052</v>
      </c>
      <c r="O140" s="20">
        <v>1</v>
      </c>
      <c r="P140" s="21">
        <v>8072</v>
      </c>
      <c r="Q140" s="21" t="s">
        <v>48</v>
      </c>
      <c r="R140" s="22"/>
      <c r="S140" s="19">
        <f t="shared" si="28"/>
        <v>0</v>
      </c>
      <c r="T140" s="19">
        <f t="shared" si="29"/>
        <v>0</v>
      </c>
      <c r="U140" s="19">
        <f t="shared" si="30"/>
        <v>0</v>
      </c>
      <c r="V140" s="19">
        <f t="shared" si="38"/>
        <v>0</v>
      </c>
      <c r="W140" s="19">
        <f t="shared" si="31"/>
        <v>680969.33519999997</v>
      </c>
      <c r="X140" s="19">
        <f t="shared" si="32"/>
        <v>680969.33519999997</v>
      </c>
      <c r="Y140" s="19">
        <f t="shared" si="33"/>
        <v>340484.66759999999</v>
      </c>
      <c r="Z140" s="19">
        <f t="shared" si="39"/>
        <v>1157648</v>
      </c>
      <c r="AA140" s="19">
        <f t="shared" si="34"/>
        <v>2188830.0060000001</v>
      </c>
      <c r="AB140" s="19">
        <f t="shared" si="40"/>
        <v>1488404</v>
      </c>
      <c r="AC140" s="19">
        <f t="shared" si="35"/>
        <v>0</v>
      </c>
      <c r="AD140" s="19">
        <f t="shared" si="41"/>
        <v>0</v>
      </c>
      <c r="AE140" s="23">
        <f t="shared" si="36"/>
        <v>2646052</v>
      </c>
      <c r="AF140" s="23"/>
      <c r="AG140" s="23"/>
      <c r="AH140" s="23"/>
      <c r="AI140" s="23"/>
      <c r="AJ140" s="23"/>
      <c r="AK140" s="24"/>
      <c r="AL140" s="24"/>
      <c r="AM140" s="19"/>
      <c r="AN140" s="25">
        <v>133</v>
      </c>
      <c r="AO140" s="35"/>
    </row>
    <row r="141" spans="1:41" ht="48" customHeight="1" x14ac:dyDescent="0.4">
      <c r="A141" s="9" t="s">
        <v>502</v>
      </c>
      <c r="B141" s="34" t="s">
        <v>503</v>
      </c>
      <c r="C141" s="27" t="s">
        <v>504</v>
      </c>
      <c r="D141" s="28" t="s">
        <v>420</v>
      </c>
      <c r="E141" s="32" t="s">
        <v>465</v>
      </c>
      <c r="F141" s="33" t="s">
        <v>54</v>
      </c>
      <c r="G141" s="33">
        <v>6</v>
      </c>
      <c r="H141" s="32"/>
      <c r="I141" s="15">
        <f>VLOOKUP(G141,'Basic TPP'!$A$2:$B$16,2,0)</f>
        <v>4864066.68</v>
      </c>
      <c r="J141" s="16">
        <v>0</v>
      </c>
      <c r="K141" s="17">
        <v>0.35</v>
      </c>
      <c r="L141" s="36">
        <v>0.45</v>
      </c>
      <c r="M141" s="18">
        <v>0</v>
      </c>
      <c r="N141" s="19">
        <f t="shared" si="37"/>
        <v>2646052</v>
      </c>
      <c r="O141" s="20">
        <v>1</v>
      </c>
      <c r="P141" s="21">
        <v>7528</v>
      </c>
      <c r="Q141" s="21" t="s">
        <v>48</v>
      </c>
      <c r="R141" s="22"/>
      <c r="S141" s="19">
        <f t="shared" si="28"/>
        <v>0</v>
      </c>
      <c r="T141" s="19">
        <f t="shared" si="29"/>
        <v>0</v>
      </c>
      <c r="U141" s="19">
        <f t="shared" si="30"/>
        <v>0</v>
      </c>
      <c r="V141" s="19">
        <f t="shared" si="38"/>
        <v>0</v>
      </c>
      <c r="W141" s="19">
        <f t="shared" si="31"/>
        <v>680969.33519999997</v>
      </c>
      <c r="X141" s="19">
        <f t="shared" si="32"/>
        <v>680969.33519999997</v>
      </c>
      <c r="Y141" s="19">
        <f t="shared" si="33"/>
        <v>340484.66759999999</v>
      </c>
      <c r="Z141" s="19">
        <f t="shared" si="39"/>
        <v>1157648</v>
      </c>
      <c r="AA141" s="19">
        <f t="shared" si="34"/>
        <v>2188830.0060000001</v>
      </c>
      <c r="AB141" s="19">
        <f t="shared" si="40"/>
        <v>1488404</v>
      </c>
      <c r="AC141" s="19">
        <f t="shared" si="35"/>
        <v>0</v>
      </c>
      <c r="AD141" s="19">
        <f t="shared" si="41"/>
        <v>0</v>
      </c>
      <c r="AE141" s="23">
        <f t="shared" si="36"/>
        <v>2646052</v>
      </c>
      <c r="AF141" s="23"/>
      <c r="AG141" s="23"/>
      <c r="AH141" s="23"/>
      <c r="AI141" s="23"/>
      <c r="AJ141" s="23"/>
      <c r="AK141" s="24"/>
      <c r="AL141" s="24"/>
      <c r="AM141" s="19"/>
      <c r="AN141" s="25">
        <v>134</v>
      </c>
      <c r="AO141" s="26"/>
    </row>
    <row r="142" spans="1:41" ht="48" customHeight="1" x14ac:dyDescent="0.4">
      <c r="A142" s="9" t="s">
        <v>505</v>
      </c>
      <c r="B142" s="34" t="s">
        <v>506</v>
      </c>
      <c r="C142" s="27" t="s">
        <v>507</v>
      </c>
      <c r="D142" s="28" t="s">
        <v>420</v>
      </c>
      <c r="E142" s="32" t="s">
        <v>465</v>
      </c>
      <c r="F142" s="33" t="s">
        <v>54</v>
      </c>
      <c r="G142" s="33">
        <v>6</v>
      </c>
      <c r="H142" s="32"/>
      <c r="I142" s="15">
        <f>VLOOKUP(G142,'Basic TPP'!$A$2:$B$16,2,0)</f>
        <v>4864066.68</v>
      </c>
      <c r="J142" s="16">
        <v>0</v>
      </c>
      <c r="K142" s="17">
        <v>0.35</v>
      </c>
      <c r="L142" s="36">
        <v>0.45</v>
      </c>
      <c r="M142" s="18">
        <v>0</v>
      </c>
      <c r="N142" s="19">
        <f t="shared" si="37"/>
        <v>2646052</v>
      </c>
      <c r="O142" s="20">
        <v>1</v>
      </c>
      <c r="P142" s="21">
        <v>7860</v>
      </c>
      <c r="Q142" s="21" t="s">
        <v>48</v>
      </c>
      <c r="R142" s="22"/>
      <c r="S142" s="19">
        <f t="shared" si="28"/>
        <v>0</v>
      </c>
      <c r="T142" s="19">
        <f t="shared" si="29"/>
        <v>0</v>
      </c>
      <c r="U142" s="19">
        <f t="shared" si="30"/>
        <v>0</v>
      </c>
      <c r="V142" s="19">
        <f t="shared" si="38"/>
        <v>0</v>
      </c>
      <c r="W142" s="19">
        <f t="shared" si="31"/>
        <v>680969.33519999997</v>
      </c>
      <c r="X142" s="19">
        <f t="shared" si="32"/>
        <v>680969.33519999997</v>
      </c>
      <c r="Y142" s="19">
        <f t="shared" si="33"/>
        <v>340484.66759999999</v>
      </c>
      <c r="Z142" s="19">
        <f t="shared" si="39"/>
        <v>1157648</v>
      </c>
      <c r="AA142" s="19">
        <f t="shared" si="34"/>
        <v>2188830.0060000001</v>
      </c>
      <c r="AB142" s="19">
        <f t="shared" si="40"/>
        <v>1488404</v>
      </c>
      <c r="AC142" s="19">
        <f t="shared" si="35"/>
        <v>0</v>
      </c>
      <c r="AD142" s="19">
        <f t="shared" si="41"/>
        <v>0</v>
      </c>
      <c r="AE142" s="23">
        <f t="shared" si="36"/>
        <v>2646052</v>
      </c>
      <c r="AF142" s="23"/>
      <c r="AG142" s="23"/>
      <c r="AH142" s="23"/>
      <c r="AI142" s="23"/>
      <c r="AJ142" s="23"/>
      <c r="AK142" s="24"/>
      <c r="AL142" s="24"/>
      <c r="AM142" s="19"/>
      <c r="AN142" s="25">
        <v>135</v>
      </c>
      <c r="AO142" s="26"/>
    </row>
    <row r="143" spans="1:41" ht="48" customHeight="1" x14ac:dyDescent="0.4">
      <c r="A143" s="9" t="s">
        <v>508</v>
      </c>
      <c r="B143" s="34" t="s">
        <v>509</v>
      </c>
      <c r="C143" s="27" t="s">
        <v>510</v>
      </c>
      <c r="D143" s="28" t="s">
        <v>403</v>
      </c>
      <c r="E143" s="32" t="s">
        <v>465</v>
      </c>
      <c r="F143" s="33" t="s">
        <v>54</v>
      </c>
      <c r="G143" s="33">
        <v>6</v>
      </c>
      <c r="H143" s="32"/>
      <c r="I143" s="15">
        <f>VLOOKUP(G143,'Basic TPP'!$A$2:$B$16,2,0)</f>
        <v>4864066.68</v>
      </c>
      <c r="J143" s="16">
        <v>0</v>
      </c>
      <c r="K143" s="17">
        <v>0.35</v>
      </c>
      <c r="L143" s="36">
        <v>0.45</v>
      </c>
      <c r="M143" s="18">
        <v>0</v>
      </c>
      <c r="N143" s="19">
        <f t="shared" si="37"/>
        <v>2646052</v>
      </c>
      <c r="O143" s="20">
        <v>1</v>
      </c>
      <c r="P143" s="21">
        <v>7876</v>
      </c>
      <c r="Q143" s="21" t="s">
        <v>48</v>
      </c>
      <c r="R143" s="22"/>
      <c r="S143" s="19">
        <f t="shared" si="28"/>
        <v>0</v>
      </c>
      <c r="T143" s="19">
        <f t="shared" si="29"/>
        <v>0</v>
      </c>
      <c r="U143" s="19">
        <f t="shared" si="30"/>
        <v>0</v>
      </c>
      <c r="V143" s="19">
        <f t="shared" si="38"/>
        <v>0</v>
      </c>
      <c r="W143" s="19">
        <f t="shared" si="31"/>
        <v>680969.33519999997</v>
      </c>
      <c r="X143" s="19">
        <f t="shared" si="32"/>
        <v>680969.33519999997</v>
      </c>
      <c r="Y143" s="19">
        <f t="shared" si="33"/>
        <v>340484.66759999999</v>
      </c>
      <c r="Z143" s="19">
        <f t="shared" si="39"/>
        <v>1157648</v>
      </c>
      <c r="AA143" s="19">
        <f t="shared" si="34"/>
        <v>2188830.0060000001</v>
      </c>
      <c r="AB143" s="19">
        <f t="shared" si="40"/>
        <v>1488404</v>
      </c>
      <c r="AC143" s="19">
        <f t="shared" si="35"/>
        <v>0</v>
      </c>
      <c r="AD143" s="19">
        <f t="shared" si="41"/>
        <v>0</v>
      </c>
      <c r="AE143" s="23">
        <f t="shared" si="36"/>
        <v>2646052</v>
      </c>
      <c r="AF143" s="23"/>
      <c r="AG143" s="23"/>
      <c r="AH143" s="23"/>
      <c r="AI143" s="23"/>
      <c r="AJ143" s="23"/>
      <c r="AK143" s="24"/>
      <c r="AL143" s="24"/>
      <c r="AM143" s="19"/>
      <c r="AN143" s="25">
        <v>136</v>
      </c>
      <c r="AO143" s="35"/>
    </row>
    <row r="144" spans="1:41" ht="48" customHeight="1" x14ac:dyDescent="0.4">
      <c r="A144" s="9" t="s">
        <v>511</v>
      </c>
      <c r="B144" s="34" t="s">
        <v>512</v>
      </c>
      <c r="C144" s="27" t="s">
        <v>513</v>
      </c>
      <c r="D144" s="28" t="s">
        <v>403</v>
      </c>
      <c r="E144" s="32" t="s">
        <v>465</v>
      </c>
      <c r="F144" s="33" t="s">
        <v>54</v>
      </c>
      <c r="G144" s="33">
        <v>6</v>
      </c>
      <c r="H144" s="32"/>
      <c r="I144" s="15">
        <f>VLOOKUP(G144,'Basic TPP'!$A$2:$B$16,2,0)</f>
        <v>4864066.68</v>
      </c>
      <c r="J144" s="16">
        <v>0</v>
      </c>
      <c r="K144" s="17">
        <v>0.35</v>
      </c>
      <c r="L144" s="36">
        <v>0.45</v>
      </c>
      <c r="M144" s="18">
        <v>0</v>
      </c>
      <c r="N144" s="19">
        <f t="shared" si="37"/>
        <v>2646052</v>
      </c>
      <c r="O144" s="20">
        <v>1</v>
      </c>
      <c r="P144" s="21">
        <v>8059</v>
      </c>
      <c r="Q144" s="21" t="s">
        <v>48</v>
      </c>
      <c r="R144" s="22"/>
      <c r="S144" s="19">
        <f t="shared" si="28"/>
        <v>0</v>
      </c>
      <c r="T144" s="19">
        <f t="shared" si="29"/>
        <v>0</v>
      </c>
      <c r="U144" s="19">
        <f t="shared" si="30"/>
        <v>0</v>
      </c>
      <c r="V144" s="19">
        <f t="shared" si="38"/>
        <v>0</v>
      </c>
      <c r="W144" s="19">
        <f t="shared" si="31"/>
        <v>680969.33519999997</v>
      </c>
      <c r="X144" s="19">
        <f t="shared" si="32"/>
        <v>680969.33519999997</v>
      </c>
      <c r="Y144" s="19">
        <f t="shared" si="33"/>
        <v>340484.66759999999</v>
      </c>
      <c r="Z144" s="19">
        <f t="shared" si="39"/>
        <v>1157648</v>
      </c>
      <c r="AA144" s="19">
        <f t="shared" si="34"/>
        <v>2188830.0060000001</v>
      </c>
      <c r="AB144" s="19">
        <f t="shared" si="40"/>
        <v>1488404</v>
      </c>
      <c r="AC144" s="19">
        <f t="shared" si="35"/>
        <v>0</v>
      </c>
      <c r="AD144" s="19">
        <f t="shared" si="41"/>
        <v>0</v>
      </c>
      <c r="AE144" s="23">
        <f t="shared" si="36"/>
        <v>2646052</v>
      </c>
      <c r="AF144" s="23"/>
      <c r="AG144" s="23"/>
      <c r="AH144" s="23"/>
      <c r="AI144" s="23"/>
      <c r="AJ144" s="23"/>
      <c r="AK144" s="24"/>
      <c r="AL144" s="24"/>
      <c r="AM144" s="19"/>
      <c r="AN144" s="25">
        <v>137</v>
      </c>
      <c r="AO144" s="26"/>
    </row>
    <row r="145" spans="1:41" ht="48" customHeight="1" x14ac:dyDescent="0.4">
      <c r="A145" s="9" t="s">
        <v>514</v>
      </c>
      <c r="B145" s="34" t="s">
        <v>515</v>
      </c>
      <c r="C145" s="27" t="s">
        <v>516</v>
      </c>
      <c r="D145" s="28" t="s">
        <v>403</v>
      </c>
      <c r="E145" s="32" t="s">
        <v>465</v>
      </c>
      <c r="F145" s="33" t="s">
        <v>54</v>
      </c>
      <c r="G145" s="33">
        <v>6</v>
      </c>
      <c r="H145" s="32"/>
      <c r="I145" s="15">
        <f>VLOOKUP(G145,'Basic TPP'!$A$2:$B$16,2,0)</f>
        <v>4864066.68</v>
      </c>
      <c r="J145" s="16">
        <v>0</v>
      </c>
      <c r="K145" s="17">
        <v>0.35</v>
      </c>
      <c r="L145" s="36">
        <v>0.45</v>
      </c>
      <c r="M145" s="18">
        <v>0</v>
      </c>
      <c r="N145" s="19">
        <f t="shared" si="37"/>
        <v>2646052</v>
      </c>
      <c r="O145" s="20">
        <v>1</v>
      </c>
      <c r="P145" s="21">
        <v>10071</v>
      </c>
      <c r="Q145" s="21" t="s">
        <v>48</v>
      </c>
      <c r="R145" s="22"/>
      <c r="S145" s="19">
        <f t="shared" si="28"/>
        <v>0</v>
      </c>
      <c r="T145" s="19">
        <f t="shared" si="29"/>
        <v>0</v>
      </c>
      <c r="U145" s="19">
        <f t="shared" si="30"/>
        <v>0</v>
      </c>
      <c r="V145" s="19">
        <f t="shared" si="38"/>
        <v>0</v>
      </c>
      <c r="W145" s="19">
        <f t="shared" si="31"/>
        <v>680969.33519999997</v>
      </c>
      <c r="X145" s="19">
        <f t="shared" si="32"/>
        <v>680969.33519999997</v>
      </c>
      <c r="Y145" s="19">
        <f t="shared" si="33"/>
        <v>340484.66759999999</v>
      </c>
      <c r="Z145" s="19">
        <f t="shared" si="39"/>
        <v>1157648</v>
      </c>
      <c r="AA145" s="19">
        <f t="shared" si="34"/>
        <v>2188830.0060000001</v>
      </c>
      <c r="AB145" s="19">
        <f t="shared" si="40"/>
        <v>1488404</v>
      </c>
      <c r="AC145" s="19">
        <f t="shared" si="35"/>
        <v>0</v>
      </c>
      <c r="AD145" s="19">
        <f t="shared" si="41"/>
        <v>0</v>
      </c>
      <c r="AE145" s="23">
        <f t="shared" si="36"/>
        <v>2646052</v>
      </c>
      <c r="AF145" s="23"/>
      <c r="AG145" s="23"/>
      <c r="AH145" s="23"/>
      <c r="AI145" s="23"/>
      <c r="AJ145" s="23"/>
      <c r="AK145" s="24"/>
      <c r="AL145" s="24"/>
      <c r="AM145" s="19"/>
      <c r="AN145" s="25">
        <v>138</v>
      </c>
      <c r="AO145" s="26"/>
    </row>
    <row r="146" spans="1:41" ht="48" customHeight="1" x14ac:dyDescent="0.4">
      <c r="A146" s="9" t="s">
        <v>517</v>
      </c>
      <c r="B146" s="34" t="s">
        <v>518</v>
      </c>
      <c r="C146" s="27" t="s">
        <v>519</v>
      </c>
      <c r="D146" s="28" t="s">
        <v>420</v>
      </c>
      <c r="E146" s="32" t="s">
        <v>465</v>
      </c>
      <c r="F146" s="33" t="s">
        <v>54</v>
      </c>
      <c r="G146" s="33">
        <v>6</v>
      </c>
      <c r="H146" s="32"/>
      <c r="I146" s="15">
        <f>VLOOKUP(G146,'Basic TPP'!$A$2:$B$16,2,0)</f>
        <v>4864066.68</v>
      </c>
      <c r="J146" s="16">
        <v>0</v>
      </c>
      <c r="K146" s="17">
        <v>0.35</v>
      </c>
      <c r="L146" s="36">
        <v>0.45</v>
      </c>
      <c r="M146" s="18">
        <v>0</v>
      </c>
      <c r="N146" s="19">
        <f t="shared" si="37"/>
        <v>2646052</v>
      </c>
      <c r="O146" s="20">
        <v>0.995</v>
      </c>
      <c r="P146" s="21">
        <v>12861</v>
      </c>
      <c r="Q146" s="21" t="s">
        <v>48</v>
      </c>
      <c r="R146" s="22"/>
      <c r="S146" s="19">
        <f t="shared" si="28"/>
        <v>0</v>
      </c>
      <c r="T146" s="19">
        <f t="shared" si="29"/>
        <v>0</v>
      </c>
      <c r="U146" s="19">
        <f t="shared" si="30"/>
        <v>0</v>
      </c>
      <c r="V146" s="19">
        <f t="shared" si="38"/>
        <v>0</v>
      </c>
      <c r="W146" s="19">
        <f t="shared" si="31"/>
        <v>677564.48852399993</v>
      </c>
      <c r="X146" s="19">
        <f t="shared" si="32"/>
        <v>680969.33519999997</v>
      </c>
      <c r="Y146" s="19">
        <f t="shared" si="33"/>
        <v>340484.66759999999</v>
      </c>
      <c r="Z146" s="19">
        <f t="shared" si="39"/>
        <v>1155333</v>
      </c>
      <c r="AA146" s="19">
        <f t="shared" si="34"/>
        <v>2188830.0060000001</v>
      </c>
      <c r="AB146" s="19">
        <f t="shared" si="40"/>
        <v>1488404</v>
      </c>
      <c r="AC146" s="19">
        <f t="shared" si="35"/>
        <v>0</v>
      </c>
      <c r="AD146" s="19">
        <f t="shared" si="41"/>
        <v>0</v>
      </c>
      <c r="AE146" s="23">
        <f t="shared" si="36"/>
        <v>2643737</v>
      </c>
      <c r="AF146" s="23"/>
      <c r="AG146" s="23"/>
      <c r="AH146" s="23"/>
      <c r="AI146" s="23"/>
      <c r="AJ146" s="23"/>
      <c r="AK146" s="24"/>
      <c r="AL146" s="24"/>
      <c r="AM146" s="19"/>
      <c r="AN146" s="25">
        <v>139</v>
      </c>
      <c r="AO146" s="35"/>
    </row>
    <row r="147" spans="1:41" ht="48" customHeight="1" x14ac:dyDescent="0.4">
      <c r="A147" s="9" t="s">
        <v>520</v>
      </c>
      <c r="B147" s="34" t="s">
        <v>521</v>
      </c>
      <c r="C147" s="27" t="s">
        <v>522</v>
      </c>
      <c r="D147" s="28" t="s">
        <v>420</v>
      </c>
      <c r="E147" s="32" t="s">
        <v>465</v>
      </c>
      <c r="F147" s="33" t="s">
        <v>54</v>
      </c>
      <c r="G147" s="33">
        <v>6</v>
      </c>
      <c r="H147" s="32"/>
      <c r="I147" s="15">
        <f>VLOOKUP(G147,'Basic TPP'!$A$2:$B$16,2,0)</f>
        <v>4864066.68</v>
      </c>
      <c r="J147" s="16">
        <v>0</v>
      </c>
      <c r="K147" s="17">
        <v>0.35</v>
      </c>
      <c r="L147" s="36">
        <v>0.45</v>
      </c>
      <c r="M147" s="18">
        <v>0</v>
      </c>
      <c r="N147" s="19">
        <f t="shared" si="37"/>
        <v>2646052</v>
      </c>
      <c r="O147" s="20">
        <v>0.99</v>
      </c>
      <c r="P147" s="21">
        <v>10664</v>
      </c>
      <c r="Q147" s="21" t="s">
        <v>48</v>
      </c>
      <c r="R147" s="22"/>
      <c r="S147" s="19">
        <f t="shared" si="28"/>
        <v>0</v>
      </c>
      <c r="T147" s="19">
        <f t="shared" si="29"/>
        <v>0</v>
      </c>
      <c r="U147" s="19">
        <f t="shared" si="30"/>
        <v>0</v>
      </c>
      <c r="V147" s="19">
        <f t="shared" si="38"/>
        <v>0</v>
      </c>
      <c r="W147" s="19">
        <f t="shared" si="31"/>
        <v>674159.641848</v>
      </c>
      <c r="X147" s="19">
        <f t="shared" si="32"/>
        <v>680969.33519999997</v>
      </c>
      <c r="Y147" s="19">
        <f t="shared" si="33"/>
        <v>340484.66759999999</v>
      </c>
      <c r="Z147" s="19">
        <f t="shared" si="39"/>
        <v>1153017</v>
      </c>
      <c r="AA147" s="19">
        <f t="shared" si="34"/>
        <v>2188830.0060000001</v>
      </c>
      <c r="AB147" s="19">
        <f t="shared" si="40"/>
        <v>1488404</v>
      </c>
      <c r="AC147" s="19">
        <f t="shared" si="35"/>
        <v>0</v>
      </c>
      <c r="AD147" s="19">
        <f t="shared" si="41"/>
        <v>0</v>
      </c>
      <c r="AE147" s="23">
        <f t="shared" si="36"/>
        <v>2641421</v>
      </c>
      <c r="AF147" s="23"/>
      <c r="AG147" s="23"/>
      <c r="AH147" s="23"/>
      <c r="AI147" s="23"/>
      <c r="AJ147" s="23"/>
      <c r="AK147" s="24"/>
      <c r="AL147" s="24"/>
      <c r="AM147" s="19"/>
      <c r="AN147" s="25">
        <v>140</v>
      </c>
      <c r="AO147" s="26"/>
    </row>
    <row r="148" spans="1:41" ht="48" customHeight="1" x14ac:dyDescent="0.4">
      <c r="A148" s="9" t="s">
        <v>523</v>
      </c>
      <c r="B148" s="34" t="s">
        <v>524</v>
      </c>
      <c r="C148" s="27" t="s">
        <v>525</v>
      </c>
      <c r="D148" s="28" t="s">
        <v>420</v>
      </c>
      <c r="E148" s="32" t="s">
        <v>526</v>
      </c>
      <c r="F148" s="33" t="s">
        <v>54</v>
      </c>
      <c r="G148" s="33">
        <v>6</v>
      </c>
      <c r="H148" s="32"/>
      <c r="I148" s="15">
        <f>VLOOKUP(G148,'Basic TPP'!$A$2:$B$16,2,0)</f>
        <v>4864066.68</v>
      </c>
      <c r="J148" s="16">
        <v>0</v>
      </c>
      <c r="K148" s="17">
        <v>0.35</v>
      </c>
      <c r="L148" s="36">
        <v>0.45</v>
      </c>
      <c r="M148" s="18">
        <v>0</v>
      </c>
      <c r="N148" s="19">
        <f t="shared" si="37"/>
        <v>2646052</v>
      </c>
      <c r="O148" s="20">
        <v>1</v>
      </c>
      <c r="P148" s="21">
        <v>8961</v>
      </c>
      <c r="Q148" s="21" t="s">
        <v>48</v>
      </c>
      <c r="R148" s="22"/>
      <c r="S148" s="19">
        <f t="shared" si="28"/>
        <v>0</v>
      </c>
      <c r="T148" s="19">
        <f t="shared" si="29"/>
        <v>0</v>
      </c>
      <c r="U148" s="19">
        <f t="shared" si="30"/>
        <v>0</v>
      </c>
      <c r="V148" s="19">
        <f t="shared" si="38"/>
        <v>0</v>
      </c>
      <c r="W148" s="19">
        <f t="shared" si="31"/>
        <v>680969.33519999997</v>
      </c>
      <c r="X148" s="19">
        <f t="shared" si="32"/>
        <v>680969.33519999997</v>
      </c>
      <c r="Y148" s="19">
        <f t="shared" si="33"/>
        <v>340484.66759999999</v>
      </c>
      <c r="Z148" s="19">
        <f t="shared" si="39"/>
        <v>1157648</v>
      </c>
      <c r="AA148" s="19">
        <f t="shared" si="34"/>
        <v>2188830.0060000001</v>
      </c>
      <c r="AB148" s="19">
        <f t="shared" si="40"/>
        <v>1488404</v>
      </c>
      <c r="AC148" s="19">
        <f t="shared" si="35"/>
        <v>0</v>
      </c>
      <c r="AD148" s="19">
        <f t="shared" si="41"/>
        <v>0</v>
      </c>
      <c r="AE148" s="23">
        <f t="shared" si="36"/>
        <v>2646052</v>
      </c>
      <c r="AF148" s="23"/>
      <c r="AG148" s="23"/>
      <c r="AH148" s="23"/>
      <c r="AI148" s="23"/>
      <c r="AJ148" s="23"/>
      <c r="AK148" s="24"/>
      <c r="AL148" s="24"/>
      <c r="AM148" s="19"/>
      <c r="AN148" s="25">
        <v>141</v>
      </c>
      <c r="AO148" s="26"/>
    </row>
    <row r="149" spans="1:41" ht="48" customHeight="1" x14ac:dyDescent="0.4">
      <c r="A149" s="9" t="s">
        <v>527</v>
      </c>
      <c r="B149" s="34" t="s">
        <v>528</v>
      </c>
      <c r="C149" s="27" t="s">
        <v>529</v>
      </c>
      <c r="D149" s="28" t="s">
        <v>420</v>
      </c>
      <c r="E149" s="32" t="s">
        <v>526</v>
      </c>
      <c r="F149" s="33" t="s">
        <v>54</v>
      </c>
      <c r="G149" s="33">
        <v>6</v>
      </c>
      <c r="H149" s="32"/>
      <c r="I149" s="15">
        <f>VLOOKUP(G149,'Basic TPP'!$A$2:$B$16,2,0)</f>
        <v>4864066.68</v>
      </c>
      <c r="J149" s="16">
        <v>0</v>
      </c>
      <c r="K149" s="17">
        <v>0.35</v>
      </c>
      <c r="L149" s="36">
        <v>0.45</v>
      </c>
      <c r="M149" s="18">
        <v>0</v>
      </c>
      <c r="N149" s="19">
        <f t="shared" si="37"/>
        <v>2646052</v>
      </c>
      <c r="O149" s="20">
        <v>1</v>
      </c>
      <c r="P149" s="21">
        <v>9151</v>
      </c>
      <c r="Q149" s="21" t="s">
        <v>48</v>
      </c>
      <c r="R149" s="22"/>
      <c r="S149" s="19">
        <f t="shared" si="28"/>
        <v>0</v>
      </c>
      <c r="T149" s="19">
        <f t="shared" si="29"/>
        <v>0</v>
      </c>
      <c r="U149" s="19">
        <f t="shared" si="30"/>
        <v>0</v>
      </c>
      <c r="V149" s="19">
        <f t="shared" si="38"/>
        <v>0</v>
      </c>
      <c r="W149" s="19">
        <f t="shared" si="31"/>
        <v>680969.33519999997</v>
      </c>
      <c r="X149" s="19">
        <f t="shared" si="32"/>
        <v>680969.33519999997</v>
      </c>
      <c r="Y149" s="19">
        <f t="shared" si="33"/>
        <v>340484.66759999999</v>
      </c>
      <c r="Z149" s="19">
        <f t="shared" si="39"/>
        <v>1157648</v>
      </c>
      <c r="AA149" s="19">
        <f t="shared" si="34"/>
        <v>2188830.0060000001</v>
      </c>
      <c r="AB149" s="19">
        <f t="shared" si="40"/>
        <v>1488404</v>
      </c>
      <c r="AC149" s="19">
        <f t="shared" si="35"/>
        <v>0</v>
      </c>
      <c r="AD149" s="19">
        <f t="shared" si="41"/>
        <v>0</v>
      </c>
      <c r="AE149" s="23">
        <f t="shared" si="36"/>
        <v>2646052</v>
      </c>
      <c r="AF149" s="23"/>
      <c r="AG149" s="23"/>
      <c r="AH149" s="23"/>
      <c r="AI149" s="23"/>
      <c r="AJ149" s="23"/>
      <c r="AK149" s="24"/>
      <c r="AL149" s="24"/>
      <c r="AM149" s="19"/>
      <c r="AN149" s="25">
        <v>142</v>
      </c>
      <c r="AO149" s="35"/>
    </row>
    <row r="150" spans="1:41" ht="48" customHeight="1" x14ac:dyDescent="0.4">
      <c r="A150" s="9" t="s">
        <v>530</v>
      </c>
      <c r="B150" s="34" t="s">
        <v>531</v>
      </c>
      <c r="C150" s="27" t="s">
        <v>532</v>
      </c>
      <c r="D150" s="28" t="s">
        <v>420</v>
      </c>
      <c r="E150" s="32" t="s">
        <v>526</v>
      </c>
      <c r="F150" s="33" t="s">
        <v>54</v>
      </c>
      <c r="G150" s="33">
        <v>6</v>
      </c>
      <c r="H150" s="32"/>
      <c r="I150" s="15">
        <f>VLOOKUP(G150,'Basic TPP'!$A$2:$B$16,2,0)</f>
        <v>4864066.68</v>
      </c>
      <c r="J150" s="16">
        <v>0</v>
      </c>
      <c r="K150" s="17">
        <v>0.35</v>
      </c>
      <c r="L150" s="36">
        <v>0.45</v>
      </c>
      <c r="M150" s="18">
        <v>0</v>
      </c>
      <c r="N150" s="19">
        <f t="shared" si="37"/>
        <v>2646052</v>
      </c>
      <c r="O150" s="20">
        <v>1</v>
      </c>
      <c r="P150" s="21">
        <v>8763</v>
      </c>
      <c r="Q150" s="21" t="s">
        <v>48</v>
      </c>
      <c r="R150" s="22"/>
      <c r="S150" s="19">
        <f t="shared" si="28"/>
        <v>0</v>
      </c>
      <c r="T150" s="19">
        <f t="shared" si="29"/>
        <v>0</v>
      </c>
      <c r="U150" s="19">
        <f t="shared" si="30"/>
        <v>0</v>
      </c>
      <c r="V150" s="19">
        <f t="shared" si="38"/>
        <v>0</v>
      </c>
      <c r="W150" s="19">
        <f t="shared" si="31"/>
        <v>680969.33519999997</v>
      </c>
      <c r="X150" s="19">
        <f t="shared" si="32"/>
        <v>680969.33519999997</v>
      </c>
      <c r="Y150" s="19">
        <f t="shared" si="33"/>
        <v>340484.66759999999</v>
      </c>
      <c r="Z150" s="19">
        <f t="shared" si="39"/>
        <v>1157648</v>
      </c>
      <c r="AA150" s="19">
        <f t="shared" si="34"/>
        <v>2188830.0060000001</v>
      </c>
      <c r="AB150" s="19">
        <f t="shared" si="40"/>
        <v>1488404</v>
      </c>
      <c r="AC150" s="19">
        <f t="shared" si="35"/>
        <v>0</v>
      </c>
      <c r="AD150" s="19">
        <f t="shared" si="41"/>
        <v>0</v>
      </c>
      <c r="AE150" s="23">
        <f t="shared" si="36"/>
        <v>2646052</v>
      </c>
      <c r="AF150" s="23"/>
      <c r="AG150" s="23"/>
      <c r="AH150" s="23"/>
      <c r="AI150" s="23"/>
      <c r="AJ150" s="23"/>
      <c r="AK150" s="24"/>
      <c r="AL150" s="24"/>
      <c r="AM150" s="19"/>
      <c r="AN150" s="25">
        <v>143</v>
      </c>
      <c r="AO150" s="26"/>
    </row>
    <row r="151" spans="1:41" ht="48" customHeight="1" x14ac:dyDescent="0.4">
      <c r="A151" s="9" t="s">
        <v>533</v>
      </c>
      <c r="B151" s="34" t="s">
        <v>534</v>
      </c>
      <c r="C151" s="27" t="s">
        <v>535</v>
      </c>
      <c r="D151" s="28" t="s">
        <v>420</v>
      </c>
      <c r="E151" s="32" t="s">
        <v>526</v>
      </c>
      <c r="F151" s="33" t="s">
        <v>54</v>
      </c>
      <c r="G151" s="33">
        <v>6</v>
      </c>
      <c r="H151" s="32"/>
      <c r="I151" s="15">
        <f>VLOOKUP(G151,'Basic TPP'!$A$2:$B$16,2,0)</f>
        <v>4864066.68</v>
      </c>
      <c r="J151" s="16">
        <v>0</v>
      </c>
      <c r="K151" s="17">
        <v>0.35</v>
      </c>
      <c r="L151" s="36">
        <v>0.45</v>
      </c>
      <c r="M151" s="18">
        <v>0</v>
      </c>
      <c r="N151" s="19">
        <f t="shared" si="37"/>
        <v>2646052</v>
      </c>
      <c r="O151" s="20">
        <v>1</v>
      </c>
      <c r="P151" s="21">
        <v>10632</v>
      </c>
      <c r="Q151" s="21" t="s">
        <v>48</v>
      </c>
      <c r="R151" s="22"/>
      <c r="S151" s="19">
        <f t="shared" si="28"/>
        <v>0</v>
      </c>
      <c r="T151" s="19">
        <f t="shared" si="29"/>
        <v>0</v>
      </c>
      <c r="U151" s="19">
        <f t="shared" si="30"/>
        <v>0</v>
      </c>
      <c r="V151" s="19">
        <f t="shared" si="38"/>
        <v>0</v>
      </c>
      <c r="W151" s="19">
        <f t="shared" si="31"/>
        <v>680969.33519999997</v>
      </c>
      <c r="X151" s="19">
        <f t="shared" si="32"/>
        <v>680969.33519999997</v>
      </c>
      <c r="Y151" s="19">
        <f t="shared" si="33"/>
        <v>340484.66759999999</v>
      </c>
      <c r="Z151" s="19">
        <f t="shared" si="39"/>
        <v>1157648</v>
      </c>
      <c r="AA151" s="19">
        <f t="shared" si="34"/>
        <v>2188830.0060000001</v>
      </c>
      <c r="AB151" s="19">
        <f t="shared" si="40"/>
        <v>1488404</v>
      </c>
      <c r="AC151" s="19">
        <f t="shared" si="35"/>
        <v>0</v>
      </c>
      <c r="AD151" s="19">
        <f t="shared" si="41"/>
        <v>0</v>
      </c>
      <c r="AE151" s="23">
        <f t="shared" si="36"/>
        <v>2646052</v>
      </c>
      <c r="AF151" s="23"/>
      <c r="AG151" s="23"/>
      <c r="AH151" s="23"/>
      <c r="AI151" s="23"/>
      <c r="AJ151" s="23"/>
      <c r="AK151" s="24"/>
      <c r="AL151" s="24"/>
      <c r="AM151" s="19"/>
      <c r="AN151" s="25">
        <v>144</v>
      </c>
      <c r="AO151" s="26"/>
    </row>
    <row r="152" spans="1:41" ht="48" customHeight="1" x14ac:dyDescent="0.4">
      <c r="A152" s="9" t="s">
        <v>536</v>
      </c>
      <c r="B152" s="34" t="s">
        <v>537</v>
      </c>
      <c r="C152" s="27" t="s">
        <v>538</v>
      </c>
      <c r="D152" s="28" t="s">
        <v>420</v>
      </c>
      <c r="E152" s="32" t="s">
        <v>526</v>
      </c>
      <c r="F152" s="33" t="s">
        <v>54</v>
      </c>
      <c r="G152" s="33">
        <v>6</v>
      </c>
      <c r="H152" s="32"/>
      <c r="I152" s="15">
        <f>VLOOKUP(G152,'Basic TPP'!$A$2:$B$16,2,0)</f>
        <v>4864066.68</v>
      </c>
      <c r="J152" s="16">
        <v>0</v>
      </c>
      <c r="K152" s="17">
        <v>0.35</v>
      </c>
      <c r="L152" s="36">
        <v>0.45</v>
      </c>
      <c r="M152" s="18">
        <v>0</v>
      </c>
      <c r="N152" s="19">
        <f t="shared" si="37"/>
        <v>2646052</v>
      </c>
      <c r="O152" s="20">
        <v>1</v>
      </c>
      <c r="P152" s="21">
        <v>10628</v>
      </c>
      <c r="Q152" s="21" t="s">
        <v>48</v>
      </c>
      <c r="R152" s="22"/>
      <c r="S152" s="19">
        <f t="shared" si="28"/>
        <v>0</v>
      </c>
      <c r="T152" s="19">
        <f t="shared" si="29"/>
        <v>0</v>
      </c>
      <c r="U152" s="19">
        <f t="shared" si="30"/>
        <v>0</v>
      </c>
      <c r="V152" s="19">
        <f t="shared" si="38"/>
        <v>0</v>
      </c>
      <c r="W152" s="19">
        <f t="shared" si="31"/>
        <v>680969.33519999997</v>
      </c>
      <c r="X152" s="19">
        <f t="shared" si="32"/>
        <v>680969.33519999997</v>
      </c>
      <c r="Y152" s="19">
        <f t="shared" si="33"/>
        <v>340484.66759999999</v>
      </c>
      <c r="Z152" s="19">
        <f t="shared" si="39"/>
        <v>1157648</v>
      </c>
      <c r="AA152" s="19">
        <f t="shared" si="34"/>
        <v>2188830.0060000001</v>
      </c>
      <c r="AB152" s="19">
        <f t="shared" si="40"/>
        <v>1488404</v>
      </c>
      <c r="AC152" s="19">
        <f t="shared" si="35"/>
        <v>0</v>
      </c>
      <c r="AD152" s="19">
        <f t="shared" si="41"/>
        <v>0</v>
      </c>
      <c r="AE152" s="23">
        <f t="shared" si="36"/>
        <v>2646052</v>
      </c>
      <c r="AF152" s="23"/>
      <c r="AG152" s="23"/>
      <c r="AH152" s="23"/>
      <c r="AI152" s="23"/>
      <c r="AJ152" s="23"/>
      <c r="AK152" s="24"/>
      <c r="AL152" s="24"/>
      <c r="AM152" s="19"/>
      <c r="AN152" s="25">
        <v>145</v>
      </c>
      <c r="AO152" s="35"/>
    </row>
    <row r="153" spans="1:41" ht="48" customHeight="1" x14ac:dyDescent="0.4">
      <c r="A153" s="9" t="s">
        <v>539</v>
      </c>
      <c r="B153" s="34" t="s">
        <v>540</v>
      </c>
      <c r="C153" s="27" t="s">
        <v>541</v>
      </c>
      <c r="D153" s="28" t="s">
        <v>420</v>
      </c>
      <c r="E153" s="32" t="s">
        <v>526</v>
      </c>
      <c r="F153" s="33" t="s">
        <v>54</v>
      </c>
      <c r="G153" s="33">
        <v>6</v>
      </c>
      <c r="H153" s="32"/>
      <c r="I153" s="15">
        <f>VLOOKUP(G153,'Basic TPP'!$A$2:$B$16,2,0)</f>
        <v>4864066.68</v>
      </c>
      <c r="J153" s="16">
        <v>0</v>
      </c>
      <c r="K153" s="17">
        <v>0.35</v>
      </c>
      <c r="L153" s="36">
        <v>0.45</v>
      </c>
      <c r="M153" s="18">
        <v>0</v>
      </c>
      <c r="N153" s="19">
        <f t="shared" si="37"/>
        <v>2646052</v>
      </c>
      <c r="O153" s="20">
        <v>1</v>
      </c>
      <c r="P153" s="21">
        <v>9222</v>
      </c>
      <c r="Q153" s="21" t="s">
        <v>48</v>
      </c>
      <c r="R153" s="22"/>
      <c r="S153" s="19">
        <f t="shared" si="28"/>
        <v>0</v>
      </c>
      <c r="T153" s="19">
        <f t="shared" si="29"/>
        <v>0</v>
      </c>
      <c r="U153" s="19">
        <f t="shared" si="30"/>
        <v>0</v>
      </c>
      <c r="V153" s="19">
        <f t="shared" si="38"/>
        <v>0</v>
      </c>
      <c r="W153" s="19">
        <f t="shared" si="31"/>
        <v>680969.33519999997</v>
      </c>
      <c r="X153" s="19">
        <f t="shared" si="32"/>
        <v>680969.33519999997</v>
      </c>
      <c r="Y153" s="19">
        <f t="shared" si="33"/>
        <v>340484.66759999999</v>
      </c>
      <c r="Z153" s="19">
        <f t="shared" si="39"/>
        <v>1157648</v>
      </c>
      <c r="AA153" s="19">
        <f t="shared" si="34"/>
        <v>2188830.0060000001</v>
      </c>
      <c r="AB153" s="19">
        <f t="shared" si="40"/>
        <v>1488404</v>
      </c>
      <c r="AC153" s="19">
        <f t="shared" si="35"/>
        <v>0</v>
      </c>
      <c r="AD153" s="19">
        <f t="shared" si="41"/>
        <v>0</v>
      </c>
      <c r="AE153" s="23">
        <f t="shared" si="36"/>
        <v>2646052</v>
      </c>
      <c r="AF153" s="23"/>
      <c r="AG153" s="23"/>
      <c r="AH153" s="23"/>
      <c r="AI153" s="23"/>
      <c r="AJ153" s="23"/>
      <c r="AK153" s="24"/>
      <c r="AL153" s="24"/>
      <c r="AM153" s="19"/>
      <c r="AN153" s="25">
        <v>146</v>
      </c>
      <c r="AO153" s="26"/>
    </row>
    <row r="154" spans="1:41" ht="48" customHeight="1" x14ac:dyDescent="0.4">
      <c r="A154" s="9" t="s">
        <v>542</v>
      </c>
      <c r="B154" s="34" t="s">
        <v>543</v>
      </c>
      <c r="C154" s="27" t="s">
        <v>544</v>
      </c>
      <c r="D154" s="28" t="s">
        <v>420</v>
      </c>
      <c r="E154" s="32" t="s">
        <v>526</v>
      </c>
      <c r="F154" s="33" t="s">
        <v>54</v>
      </c>
      <c r="G154" s="33">
        <v>6</v>
      </c>
      <c r="H154" s="32"/>
      <c r="I154" s="15">
        <f>VLOOKUP(G154,'Basic TPP'!$A$2:$B$16,2,0)</f>
        <v>4864066.68</v>
      </c>
      <c r="J154" s="16">
        <v>0</v>
      </c>
      <c r="K154" s="17">
        <v>0.35</v>
      </c>
      <c r="L154" s="36">
        <v>0.45</v>
      </c>
      <c r="M154" s="18">
        <v>0</v>
      </c>
      <c r="N154" s="19">
        <f t="shared" si="37"/>
        <v>2646052</v>
      </c>
      <c r="O154" s="20">
        <v>1</v>
      </c>
      <c r="P154" s="21">
        <v>8304</v>
      </c>
      <c r="Q154" s="21" t="s">
        <v>48</v>
      </c>
      <c r="R154" s="22"/>
      <c r="S154" s="19">
        <f t="shared" si="28"/>
        <v>0</v>
      </c>
      <c r="T154" s="19">
        <f t="shared" si="29"/>
        <v>0</v>
      </c>
      <c r="U154" s="19">
        <f t="shared" si="30"/>
        <v>0</v>
      </c>
      <c r="V154" s="19">
        <f t="shared" si="38"/>
        <v>0</v>
      </c>
      <c r="W154" s="19">
        <f t="shared" si="31"/>
        <v>680969.33519999997</v>
      </c>
      <c r="X154" s="19">
        <f t="shared" si="32"/>
        <v>680969.33519999997</v>
      </c>
      <c r="Y154" s="19">
        <f t="shared" si="33"/>
        <v>340484.66759999999</v>
      </c>
      <c r="Z154" s="19">
        <f t="shared" si="39"/>
        <v>1157648</v>
      </c>
      <c r="AA154" s="19">
        <f t="shared" si="34"/>
        <v>2188830.0060000001</v>
      </c>
      <c r="AB154" s="19">
        <f t="shared" si="40"/>
        <v>1488404</v>
      </c>
      <c r="AC154" s="19">
        <f t="shared" si="35"/>
        <v>0</v>
      </c>
      <c r="AD154" s="19">
        <f t="shared" si="41"/>
        <v>0</v>
      </c>
      <c r="AE154" s="23">
        <f t="shared" si="36"/>
        <v>2646052</v>
      </c>
      <c r="AF154" s="23"/>
      <c r="AG154" s="23"/>
      <c r="AH154" s="23"/>
      <c r="AI154" s="23"/>
      <c r="AJ154" s="23"/>
      <c r="AK154" s="24"/>
      <c r="AL154" s="24"/>
      <c r="AM154" s="19"/>
      <c r="AN154" s="25">
        <v>147</v>
      </c>
      <c r="AO154" s="26"/>
    </row>
    <row r="155" spans="1:41" ht="48" customHeight="1" x14ac:dyDescent="0.4">
      <c r="A155" s="9" t="s">
        <v>545</v>
      </c>
      <c r="B155" s="34" t="s">
        <v>546</v>
      </c>
      <c r="C155" s="27" t="s">
        <v>547</v>
      </c>
      <c r="D155" s="28" t="s">
        <v>420</v>
      </c>
      <c r="E155" s="32" t="s">
        <v>526</v>
      </c>
      <c r="F155" s="33" t="s">
        <v>54</v>
      </c>
      <c r="G155" s="33">
        <v>6</v>
      </c>
      <c r="H155" s="32"/>
      <c r="I155" s="15">
        <f>VLOOKUP(G155,'Basic TPP'!$A$2:$B$16,2,0)</f>
        <v>4864066.68</v>
      </c>
      <c r="J155" s="16">
        <v>0</v>
      </c>
      <c r="K155" s="17">
        <v>0.35</v>
      </c>
      <c r="L155" s="36">
        <v>0.45</v>
      </c>
      <c r="M155" s="18">
        <v>0</v>
      </c>
      <c r="N155" s="19">
        <f t="shared" si="37"/>
        <v>2646052</v>
      </c>
      <c r="O155" s="20">
        <v>1</v>
      </c>
      <c r="P155" s="21">
        <v>7766</v>
      </c>
      <c r="Q155" s="21" t="s">
        <v>48</v>
      </c>
      <c r="R155" s="22"/>
      <c r="S155" s="19">
        <f t="shared" si="28"/>
        <v>0</v>
      </c>
      <c r="T155" s="19">
        <f t="shared" si="29"/>
        <v>0</v>
      </c>
      <c r="U155" s="19">
        <f t="shared" si="30"/>
        <v>0</v>
      </c>
      <c r="V155" s="19">
        <f t="shared" si="38"/>
        <v>0</v>
      </c>
      <c r="W155" s="19">
        <f t="shared" si="31"/>
        <v>680969.33519999997</v>
      </c>
      <c r="X155" s="19">
        <f t="shared" si="32"/>
        <v>680969.33519999997</v>
      </c>
      <c r="Y155" s="19">
        <f t="shared" si="33"/>
        <v>340484.66759999999</v>
      </c>
      <c r="Z155" s="19">
        <f t="shared" si="39"/>
        <v>1157648</v>
      </c>
      <c r="AA155" s="19">
        <f t="shared" si="34"/>
        <v>2188830.0060000001</v>
      </c>
      <c r="AB155" s="19">
        <f t="shared" si="40"/>
        <v>1488404</v>
      </c>
      <c r="AC155" s="19">
        <f t="shared" si="35"/>
        <v>0</v>
      </c>
      <c r="AD155" s="19">
        <f t="shared" si="41"/>
        <v>0</v>
      </c>
      <c r="AE155" s="23">
        <f t="shared" si="36"/>
        <v>2646052</v>
      </c>
      <c r="AF155" s="23"/>
      <c r="AG155" s="23"/>
      <c r="AH155" s="23"/>
      <c r="AI155" s="23"/>
      <c r="AJ155" s="23"/>
      <c r="AK155" s="24"/>
      <c r="AL155" s="24"/>
      <c r="AM155" s="19"/>
      <c r="AN155" s="25">
        <v>148</v>
      </c>
      <c r="AO155" s="35"/>
    </row>
    <row r="156" spans="1:41" ht="48" customHeight="1" x14ac:dyDescent="0.4">
      <c r="A156" s="9" t="s">
        <v>548</v>
      </c>
      <c r="B156" s="34" t="s">
        <v>549</v>
      </c>
      <c r="C156" s="27" t="s">
        <v>550</v>
      </c>
      <c r="D156" s="28" t="s">
        <v>420</v>
      </c>
      <c r="E156" s="32" t="s">
        <v>551</v>
      </c>
      <c r="F156" s="33" t="s">
        <v>54</v>
      </c>
      <c r="G156" s="33">
        <v>6</v>
      </c>
      <c r="H156" s="32"/>
      <c r="I156" s="15">
        <f>VLOOKUP(G156,'Basic TPP'!$A$2:$B$16,2,0)</f>
        <v>4864066.68</v>
      </c>
      <c r="J156" s="16">
        <v>0</v>
      </c>
      <c r="K156" s="17">
        <v>0.35</v>
      </c>
      <c r="L156" s="36">
        <v>0.45</v>
      </c>
      <c r="M156" s="18">
        <v>0</v>
      </c>
      <c r="N156" s="19">
        <f t="shared" si="37"/>
        <v>2646052</v>
      </c>
      <c r="O156" s="20">
        <v>1</v>
      </c>
      <c r="P156" s="21">
        <v>8135</v>
      </c>
      <c r="Q156" s="21" t="s">
        <v>48</v>
      </c>
      <c r="R156" s="22"/>
      <c r="S156" s="19">
        <f t="shared" si="28"/>
        <v>0</v>
      </c>
      <c r="T156" s="19">
        <f t="shared" si="29"/>
        <v>0</v>
      </c>
      <c r="U156" s="19">
        <f t="shared" si="30"/>
        <v>0</v>
      </c>
      <c r="V156" s="19">
        <f t="shared" si="38"/>
        <v>0</v>
      </c>
      <c r="W156" s="19">
        <f t="shared" si="31"/>
        <v>680969.33519999997</v>
      </c>
      <c r="X156" s="19">
        <f t="shared" si="32"/>
        <v>680969.33519999997</v>
      </c>
      <c r="Y156" s="19">
        <f t="shared" si="33"/>
        <v>340484.66759999999</v>
      </c>
      <c r="Z156" s="19">
        <f t="shared" si="39"/>
        <v>1157648</v>
      </c>
      <c r="AA156" s="19">
        <f t="shared" si="34"/>
        <v>2188830.0060000001</v>
      </c>
      <c r="AB156" s="19">
        <f t="shared" si="40"/>
        <v>1488404</v>
      </c>
      <c r="AC156" s="19">
        <f t="shared" si="35"/>
        <v>0</v>
      </c>
      <c r="AD156" s="19">
        <f t="shared" si="41"/>
        <v>0</v>
      </c>
      <c r="AE156" s="23">
        <f t="shared" si="36"/>
        <v>2646052</v>
      </c>
      <c r="AF156" s="23"/>
      <c r="AG156" s="23"/>
      <c r="AH156" s="23"/>
      <c r="AI156" s="23"/>
      <c r="AJ156" s="23"/>
      <c r="AK156" s="24"/>
      <c r="AL156" s="24"/>
      <c r="AM156" s="19"/>
      <c r="AN156" s="25">
        <v>149</v>
      </c>
      <c r="AO156" s="26"/>
    </row>
    <row r="157" spans="1:41" ht="48" customHeight="1" x14ac:dyDescent="0.4">
      <c r="A157" s="9" t="s">
        <v>552</v>
      </c>
      <c r="B157" s="34" t="s">
        <v>553</v>
      </c>
      <c r="C157" s="27" t="s">
        <v>554</v>
      </c>
      <c r="D157" s="28" t="s">
        <v>420</v>
      </c>
      <c r="E157" s="32" t="s">
        <v>551</v>
      </c>
      <c r="F157" s="33" t="s">
        <v>54</v>
      </c>
      <c r="G157" s="33">
        <v>6</v>
      </c>
      <c r="H157" s="32"/>
      <c r="I157" s="15">
        <f>VLOOKUP(G157,'Basic TPP'!$A$2:$B$16,2,0)</f>
        <v>4864066.68</v>
      </c>
      <c r="J157" s="16">
        <v>0</v>
      </c>
      <c r="K157" s="17">
        <v>0.35</v>
      </c>
      <c r="L157" s="36">
        <v>0.45</v>
      </c>
      <c r="M157" s="18">
        <v>0</v>
      </c>
      <c r="N157" s="19">
        <f t="shared" si="37"/>
        <v>2646052</v>
      </c>
      <c r="O157" s="20">
        <v>1</v>
      </c>
      <c r="P157" s="21">
        <v>10362</v>
      </c>
      <c r="Q157" s="21" t="s">
        <v>48</v>
      </c>
      <c r="R157" s="22"/>
      <c r="S157" s="19">
        <f t="shared" si="28"/>
        <v>0</v>
      </c>
      <c r="T157" s="19">
        <f t="shared" si="29"/>
        <v>0</v>
      </c>
      <c r="U157" s="19">
        <f t="shared" si="30"/>
        <v>0</v>
      </c>
      <c r="V157" s="19">
        <f t="shared" si="38"/>
        <v>0</v>
      </c>
      <c r="W157" s="19">
        <f t="shared" si="31"/>
        <v>680969.33519999997</v>
      </c>
      <c r="X157" s="19">
        <f t="shared" si="32"/>
        <v>680969.33519999997</v>
      </c>
      <c r="Y157" s="19">
        <f t="shared" si="33"/>
        <v>340484.66759999999</v>
      </c>
      <c r="Z157" s="19">
        <f t="shared" si="39"/>
        <v>1157648</v>
      </c>
      <c r="AA157" s="19">
        <f t="shared" si="34"/>
        <v>2188830.0060000001</v>
      </c>
      <c r="AB157" s="19">
        <f t="shared" si="40"/>
        <v>1488404</v>
      </c>
      <c r="AC157" s="19">
        <f t="shared" si="35"/>
        <v>0</v>
      </c>
      <c r="AD157" s="19">
        <f t="shared" si="41"/>
        <v>0</v>
      </c>
      <c r="AE157" s="23">
        <f t="shared" si="36"/>
        <v>2646052</v>
      </c>
      <c r="AF157" s="23"/>
      <c r="AG157" s="23"/>
      <c r="AH157" s="23"/>
      <c r="AI157" s="23"/>
      <c r="AJ157" s="23"/>
      <c r="AK157" s="24"/>
      <c r="AL157" s="24"/>
      <c r="AM157" s="19"/>
      <c r="AN157" s="25">
        <v>150</v>
      </c>
      <c r="AO157" s="26"/>
    </row>
    <row r="158" spans="1:41" ht="48" customHeight="1" x14ac:dyDescent="0.4">
      <c r="A158" s="9" t="s">
        <v>555</v>
      </c>
      <c r="B158" s="34" t="s">
        <v>556</v>
      </c>
      <c r="C158" s="27" t="s">
        <v>557</v>
      </c>
      <c r="D158" s="28" t="s">
        <v>420</v>
      </c>
      <c r="E158" s="32" t="s">
        <v>558</v>
      </c>
      <c r="F158" s="33" t="s">
        <v>54</v>
      </c>
      <c r="G158" s="33">
        <v>6</v>
      </c>
      <c r="H158" s="32"/>
      <c r="I158" s="15">
        <f>VLOOKUP(G158,'Basic TPP'!$A$2:$B$16,2,0)</f>
        <v>4864066.68</v>
      </c>
      <c r="J158" s="16">
        <v>0</v>
      </c>
      <c r="K158" s="17">
        <v>0.35</v>
      </c>
      <c r="L158" s="36">
        <v>0.45</v>
      </c>
      <c r="M158" s="18">
        <v>0</v>
      </c>
      <c r="N158" s="19">
        <f t="shared" si="37"/>
        <v>2646052</v>
      </c>
      <c r="O158" s="20">
        <v>0.96950000000000003</v>
      </c>
      <c r="P158" s="21">
        <v>7695</v>
      </c>
      <c r="Q158" s="21" t="s">
        <v>48</v>
      </c>
      <c r="R158" s="22"/>
      <c r="S158" s="19">
        <f t="shared" si="28"/>
        <v>0</v>
      </c>
      <c r="T158" s="19">
        <f t="shared" si="29"/>
        <v>0</v>
      </c>
      <c r="U158" s="19">
        <f t="shared" si="30"/>
        <v>0</v>
      </c>
      <c r="V158" s="19">
        <f t="shared" si="38"/>
        <v>0</v>
      </c>
      <c r="W158" s="19">
        <f t="shared" si="31"/>
        <v>660199.77047640004</v>
      </c>
      <c r="X158" s="19">
        <f t="shared" si="32"/>
        <v>680969.33519999997</v>
      </c>
      <c r="Y158" s="19">
        <f t="shared" si="33"/>
        <v>340484.66759999999</v>
      </c>
      <c r="Z158" s="19">
        <f t="shared" si="39"/>
        <v>1143525</v>
      </c>
      <c r="AA158" s="19">
        <f t="shared" si="34"/>
        <v>2188830.0060000001</v>
      </c>
      <c r="AB158" s="19">
        <f t="shared" si="40"/>
        <v>1488404</v>
      </c>
      <c r="AC158" s="19">
        <f t="shared" si="35"/>
        <v>0</v>
      </c>
      <c r="AD158" s="19">
        <f t="shared" si="41"/>
        <v>0</v>
      </c>
      <c r="AE158" s="23">
        <f t="shared" si="36"/>
        <v>2631929</v>
      </c>
      <c r="AF158" s="23"/>
      <c r="AG158" s="23"/>
      <c r="AH158" s="23"/>
      <c r="AI158" s="23"/>
      <c r="AJ158" s="23"/>
      <c r="AK158" s="24"/>
      <c r="AL158" s="24"/>
      <c r="AM158" s="19"/>
      <c r="AN158" s="25">
        <v>151</v>
      </c>
      <c r="AO158" s="35"/>
    </row>
    <row r="159" spans="1:41" ht="48" customHeight="1" x14ac:dyDescent="0.4">
      <c r="A159" s="9" t="s">
        <v>559</v>
      </c>
      <c r="B159" s="34" t="s">
        <v>560</v>
      </c>
      <c r="C159" s="27" t="s">
        <v>561</v>
      </c>
      <c r="D159" s="28" t="s">
        <v>420</v>
      </c>
      <c r="E159" s="32" t="s">
        <v>526</v>
      </c>
      <c r="F159" s="33" t="s">
        <v>54</v>
      </c>
      <c r="G159" s="33">
        <v>6</v>
      </c>
      <c r="H159" s="32"/>
      <c r="I159" s="15">
        <f>VLOOKUP(G159,'Basic TPP'!$A$2:$B$16,2,0)</f>
        <v>4864066.68</v>
      </c>
      <c r="J159" s="16">
        <v>0</v>
      </c>
      <c r="K159" s="17">
        <v>0.35</v>
      </c>
      <c r="L159" s="36">
        <v>0.45</v>
      </c>
      <c r="M159" s="18">
        <v>0</v>
      </c>
      <c r="N159" s="19">
        <f t="shared" si="37"/>
        <v>2646052</v>
      </c>
      <c r="O159" s="20">
        <v>1</v>
      </c>
      <c r="P159" s="21">
        <v>8362</v>
      </c>
      <c r="Q159" s="21" t="s">
        <v>48</v>
      </c>
      <c r="R159" s="22"/>
      <c r="S159" s="19">
        <f t="shared" si="28"/>
        <v>0</v>
      </c>
      <c r="T159" s="19">
        <f t="shared" si="29"/>
        <v>0</v>
      </c>
      <c r="U159" s="19">
        <f t="shared" si="30"/>
        <v>0</v>
      </c>
      <c r="V159" s="19">
        <f t="shared" si="38"/>
        <v>0</v>
      </c>
      <c r="W159" s="19">
        <f t="shared" si="31"/>
        <v>680969.33519999997</v>
      </c>
      <c r="X159" s="19">
        <f t="shared" si="32"/>
        <v>680969.33519999997</v>
      </c>
      <c r="Y159" s="19">
        <f t="shared" si="33"/>
        <v>340484.66759999999</v>
      </c>
      <c r="Z159" s="19">
        <f t="shared" si="39"/>
        <v>1157648</v>
      </c>
      <c r="AA159" s="19">
        <f t="shared" si="34"/>
        <v>2188830.0060000001</v>
      </c>
      <c r="AB159" s="19">
        <f t="shared" si="40"/>
        <v>1488404</v>
      </c>
      <c r="AC159" s="19">
        <f t="shared" si="35"/>
        <v>0</v>
      </c>
      <c r="AD159" s="19">
        <f t="shared" si="41"/>
        <v>0</v>
      </c>
      <c r="AE159" s="23">
        <f t="shared" si="36"/>
        <v>2646052</v>
      </c>
      <c r="AF159" s="23"/>
      <c r="AG159" s="23"/>
      <c r="AH159" s="23"/>
      <c r="AI159" s="23"/>
      <c r="AJ159" s="23"/>
      <c r="AK159" s="24"/>
      <c r="AL159" s="24"/>
      <c r="AM159" s="19"/>
      <c r="AN159" s="25">
        <v>152</v>
      </c>
      <c r="AO159" s="26"/>
    </row>
    <row r="160" spans="1:41" ht="48" customHeight="1" x14ac:dyDescent="0.4">
      <c r="A160" s="9" t="s">
        <v>562</v>
      </c>
      <c r="B160" s="34" t="s">
        <v>563</v>
      </c>
      <c r="C160" s="27" t="s">
        <v>564</v>
      </c>
      <c r="D160" s="28" t="s">
        <v>420</v>
      </c>
      <c r="E160" s="32" t="s">
        <v>526</v>
      </c>
      <c r="F160" s="33" t="s">
        <v>54</v>
      </c>
      <c r="G160" s="33">
        <v>6</v>
      </c>
      <c r="H160" s="32"/>
      <c r="I160" s="15">
        <f>VLOOKUP(G160,'Basic TPP'!$A$2:$B$16,2,0)</f>
        <v>4864066.68</v>
      </c>
      <c r="J160" s="16">
        <v>0</v>
      </c>
      <c r="K160" s="17">
        <v>0.35</v>
      </c>
      <c r="L160" s="36">
        <v>0.45</v>
      </c>
      <c r="M160" s="18">
        <v>0</v>
      </c>
      <c r="N160" s="19">
        <f t="shared" si="37"/>
        <v>2646052</v>
      </c>
      <c r="O160" s="20">
        <v>0.98750000000000004</v>
      </c>
      <c r="P160" s="21">
        <v>8795</v>
      </c>
      <c r="Q160" s="21" t="s">
        <v>48</v>
      </c>
      <c r="R160" s="22"/>
      <c r="S160" s="19">
        <f t="shared" si="28"/>
        <v>0</v>
      </c>
      <c r="T160" s="19">
        <f t="shared" si="29"/>
        <v>0</v>
      </c>
      <c r="U160" s="19">
        <f t="shared" si="30"/>
        <v>0</v>
      </c>
      <c r="V160" s="19">
        <f t="shared" si="38"/>
        <v>0</v>
      </c>
      <c r="W160" s="19">
        <f t="shared" si="31"/>
        <v>672457.21851000004</v>
      </c>
      <c r="X160" s="19">
        <f t="shared" si="32"/>
        <v>680969.33519999997</v>
      </c>
      <c r="Y160" s="19">
        <f t="shared" si="33"/>
        <v>340484.66759999999</v>
      </c>
      <c r="Z160" s="19">
        <f t="shared" si="39"/>
        <v>1151860</v>
      </c>
      <c r="AA160" s="19">
        <f t="shared" si="34"/>
        <v>2188830.0060000001</v>
      </c>
      <c r="AB160" s="19">
        <f t="shared" si="40"/>
        <v>1488404</v>
      </c>
      <c r="AC160" s="19">
        <f t="shared" si="35"/>
        <v>0</v>
      </c>
      <c r="AD160" s="19">
        <f t="shared" si="41"/>
        <v>0</v>
      </c>
      <c r="AE160" s="23">
        <f t="shared" si="36"/>
        <v>2640264</v>
      </c>
      <c r="AF160" s="23"/>
      <c r="AG160" s="23"/>
      <c r="AH160" s="23"/>
      <c r="AI160" s="23"/>
      <c r="AJ160" s="23"/>
      <c r="AK160" s="24"/>
      <c r="AL160" s="24"/>
      <c r="AM160" s="19"/>
      <c r="AN160" s="25">
        <v>153</v>
      </c>
      <c r="AO160" s="26"/>
    </row>
    <row r="161" spans="1:41" ht="48" customHeight="1" x14ac:dyDescent="0.4">
      <c r="A161" s="9" t="s">
        <v>565</v>
      </c>
      <c r="B161" s="34" t="s">
        <v>566</v>
      </c>
      <c r="C161" s="27" t="s">
        <v>567</v>
      </c>
      <c r="D161" s="28" t="s">
        <v>420</v>
      </c>
      <c r="E161" s="32" t="s">
        <v>526</v>
      </c>
      <c r="F161" s="33" t="s">
        <v>54</v>
      </c>
      <c r="G161" s="33">
        <v>6</v>
      </c>
      <c r="H161" s="32"/>
      <c r="I161" s="15">
        <f>VLOOKUP(G161,'Basic TPP'!$A$2:$B$16,2,0)</f>
        <v>4864066.68</v>
      </c>
      <c r="J161" s="16">
        <v>0</v>
      </c>
      <c r="K161" s="17">
        <v>0.35</v>
      </c>
      <c r="L161" s="36">
        <v>0.45</v>
      </c>
      <c r="M161" s="18">
        <v>0</v>
      </c>
      <c r="N161" s="19">
        <f t="shared" si="37"/>
        <v>2646052</v>
      </c>
      <c r="O161" s="20">
        <v>1</v>
      </c>
      <c r="P161" s="21">
        <v>7868</v>
      </c>
      <c r="Q161" s="21" t="s">
        <v>48</v>
      </c>
      <c r="R161" s="22"/>
      <c r="S161" s="19">
        <f t="shared" si="28"/>
        <v>0</v>
      </c>
      <c r="T161" s="19">
        <f t="shared" si="29"/>
        <v>0</v>
      </c>
      <c r="U161" s="19">
        <f t="shared" si="30"/>
        <v>0</v>
      </c>
      <c r="V161" s="19">
        <f t="shared" si="38"/>
        <v>0</v>
      </c>
      <c r="W161" s="19">
        <f t="shared" si="31"/>
        <v>680969.33519999997</v>
      </c>
      <c r="X161" s="19">
        <f t="shared" si="32"/>
        <v>680969.33519999997</v>
      </c>
      <c r="Y161" s="19">
        <f t="shared" si="33"/>
        <v>340484.66759999999</v>
      </c>
      <c r="Z161" s="19">
        <f t="shared" si="39"/>
        <v>1157648</v>
      </c>
      <c r="AA161" s="19">
        <f t="shared" si="34"/>
        <v>2188830.0060000001</v>
      </c>
      <c r="AB161" s="19">
        <f t="shared" si="40"/>
        <v>1488404</v>
      </c>
      <c r="AC161" s="19">
        <f t="shared" si="35"/>
        <v>0</v>
      </c>
      <c r="AD161" s="19">
        <f t="shared" si="41"/>
        <v>0</v>
      </c>
      <c r="AE161" s="23">
        <f t="shared" si="36"/>
        <v>2646052</v>
      </c>
      <c r="AF161" s="23"/>
      <c r="AG161" s="23"/>
      <c r="AH161" s="23"/>
      <c r="AI161" s="23"/>
      <c r="AJ161" s="23"/>
      <c r="AK161" s="24"/>
      <c r="AL161" s="24"/>
      <c r="AM161" s="19"/>
      <c r="AN161" s="25">
        <v>154</v>
      </c>
      <c r="AO161" s="35"/>
    </row>
    <row r="162" spans="1:41" ht="48" customHeight="1" x14ac:dyDescent="0.4">
      <c r="A162" s="9" t="s">
        <v>568</v>
      </c>
      <c r="B162" s="34" t="s">
        <v>569</v>
      </c>
      <c r="C162" s="27" t="s">
        <v>570</v>
      </c>
      <c r="D162" s="28" t="s">
        <v>420</v>
      </c>
      <c r="E162" s="32" t="s">
        <v>465</v>
      </c>
      <c r="F162" s="33" t="s">
        <v>54</v>
      </c>
      <c r="G162" s="33">
        <v>6</v>
      </c>
      <c r="H162" s="32"/>
      <c r="I162" s="15">
        <f>VLOOKUP(G162,'Basic TPP'!$A$2:$B$16,2,0)</f>
        <v>4864066.68</v>
      </c>
      <c r="J162" s="16">
        <v>0</v>
      </c>
      <c r="K162" s="17">
        <v>0.35</v>
      </c>
      <c r="L162" s="36">
        <v>0.45</v>
      </c>
      <c r="M162" s="18">
        <v>0</v>
      </c>
      <c r="N162" s="19">
        <f t="shared" si="37"/>
        <v>2646052</v>
      </c>
      <c r="O162" s="20">
        <v>1</v>
      </c>
      <c r="P162" s="21">
        <v>7481</v>
      </c>
      <c r="Q162" s="21" t="s">
        <v>48</v>
      </c>
      <c r="R162" s="22"/>
      <c r="S162" s="19">
        <f t="shared" si="28"/>
        <v>0</v>
      </c>
      <c r="T162" s="19">
        <f t="shared" si="29"/>
        <v>0</v>
      </c>
      <c r="U162" s="19">
        <f t="shared" si="30"/>
        <v>0</v>
      </c>
      <c r="V162" s="19">
        <f t="shared" si="38"/>
        <v>0</v>
      </c>
      <c r="W162" s="19">
        <f t="shared" si="31"/>
        <v>680969.33519999997</v>
      </c>
      <c r="X162" s="19">
        <f t="shared" si="32"/>
        <v>680969.33519999997</v>
      </c>
      <c r="Y162" s="19">
        <f t="shared" si="33"/>
        <v>340484.66759999999</v>
      </c>
      <c r="Z162" s="19">
        <f t="shared" si="39"/>
        <v>1157648</v>
      </c>
      <c r="AA162" s="19">
        <f t="shared" si="34"/>
        <v>2188830.0060000001</v>
      </c>
      <c r="AB162" s="19">
        <f t="shared" si="40"/>
        <v>1488404</v>
      </c>
      <c r="AC162" s="19">
        <f t="shared" si="35"/>
        <v>0</v>
      </c>
      <c r="AD162" s="19">
        <f t="shared" si="41"/>
        <v>0</v>
      </c>
      <c r="AE162" s="23">
        <f t="shared" si="36"/>
        <v>2646052</v>
      </c>
      <c r="AF162" s="23"/>
      <c r="AG162" s="23"/>
      <c r="AH162" s="23"/>
      <c r="AI162" s="23"/>
      <c r="AJ162" s="23"/>
      <c r="AK162" s="24"/>
      <c r="AL162" s="24"/>
      <c r="AM162" s="19"/>
      <c r="AN162" s="25">
        <v>155</v>
      </c>
      <c r="AO162" s="26"/>
    </row>
    <row r="163" spans="1:41" ht="48" customHeight="1" x14ac:dyDescent="0.4">
      <c r="A163" s="9" t="s">
        <v>571</v>
      </c>
      <c r="B163" s="34" t="s">
        <v>572</v>
      </c>
      <c r="C163" s="27" t="s">
        <v>573</v>
      </c>
      <c r="D163" s="28" t="s">
        <v>420</v>
      </c>
      <c r="E163" s="32" t="s">
        <v>465</v>
      </c>
      <c r="F163" s="33" t="s">
        <v>54</v>
      </c>
      <c r="G163" s="33">
        <v>6</v>
      </c>
      <c r="H163" s="32"/>
      <c r="I163" s="15">
        <f>VLOOKUP(G163,'Basic TPP'!$A$2:$B$16,2,0)</f>
        <v>4864066.68</v>
      </c>
      <c r="J163" s="16">
        <v>0</v>
      </c>
      <c r="K163" s="17">
        <v>0.35</v>
      </c>
      <c r="L163" s="36">
        <v>0.45</v>
      </c>
      <c r="M163" s="18">
        <v>0</v>
      </c>
      <c r="N163" s="19">
        <f t="shared" si="37"/>
        <v>2646052</v>
      </c>
      <c r="O163" s="20">
        <v>1</v>
      </c>
      <c r="P163" s="21">
        <v>9051</v>
      </c>
      <c r="Q163" s="21" t="s">
        <v>48</v>
      </c>
      <c r="R163" s="22"/>
      <c r="S163" s="19">
        <f t="shared" si="28"/>
        <v>0</v>
      </c>
      <c r="T163" s="19">
        <f t="shared" si="29"/>
        <v>0</v>
      </c>
      <c r="U163" s="19">
        <f t="shared" si="30"/>
        <v>0</v>
      </c>
      <c r="V163" s="19">
        <f t="shared" si="38"/>
        <v>0</v>
      </c>
      <c r="W163" s="19">
        <f t="shared" si="31"/>
        <v>680969.33519999997</v>
      </c>
      <c r="X163" s="19">
        <f t="shared" si="32"/>
        <v>680969.33519999997</v>
      </c>
      <c r="Y163" s="19">
        <f t="shared" si="33"/>
        <v>340484.66759999999</v>
      </c>
      <c r="Z163" s="19">
        <f t="shared" si="39"/>
        <v>1157648</v>
      </c>
      <c r="AA163" s="19">
        <f t="shared" si="34"/>
        <v>2188830.0060000001</v>
      </c>
      <c r="AB163" s="19">
        <f t="shared" si="40"/>
        <v>1488404</v>
      </c>
      <c r="AC163" s="19">
        <f t="shared" si="35"/>
        <v>0</v>
      </c>
      <c r="AD163" s="19">
        <f t="shared" si="41"/>
        <v>0</v>
      </c>
      <c r="AE163" s="23">
        <f t="shared" si="36"/>
        <v>2646052</v>
      </c>
      <c r="AF163" s="23"/>
      <c r="AG163" s="23"/>
      <c r="AH163" s="23"/>
      <c r="AI163" s="23"/>
      <c r="AJ163" s="23"/>
      <c r="AK163" s="24"/>
      <c r="AL163" s="24"/>
      <c r="AM163" s="19"/>
      <c r="AN163" s="25">
        <v>156</v>
      </c>
      <c r="AO163" s="26"/>
    </row>
    <row r="164" spans="1:41" ht="48" customHeight="1" x14ac:dyDescent="0.4">
      <c r="A164" s="9" t="s">
        <v>574</v>
      </c>
      <c r="B164" s="34" t="s">
        <v>575</v>
      </c>
      <c r="C164" s="27" t="s">
        <v>576</v>
      </c>
      <c r="D164" s="28" t="s">
        <v>420</v>
      </c>
      <c r="E164" s="32" t="s">
        <v>465</v>
      </c>
      <c r="F164" s="33" t="s">
        <v>54</v>
      </c>
      <c r="G164" s="33">
        <v>6</v>
      </c>
      <c r="H164" s="32"/>
      <c r="I164" s="15">
        <f>VLOOKUP(G164,'Basic TPP'!$A$2:$B$16,2,0)</f>
        <v>4864066.68</v>
      </c>
      <c r="J164" s="16">
        <v>0</v>
      </c>
      <c r="K164" s="17">
        <v>0.35</v>
      </c>
      <c r="L164" s="36">
        <v>0.45</v>
      </c>
      <c r="M164" s="18">
        <v>0</v>
      </c>
      <c r="N164" s="19">
        <f t="shared" si="37"/>
        <v>2646052</v>
      </c>
      <c r="O164" s="20">
        <v>0.995</v>
      </c>
      <c r="P164" s="21">
        <v>9276</v>
      </c>
      <c r="Q164" s="21" t="s">
        <v>48</v>
      </c>
      <c r="R164" s="22"/>
      <c r="S164" s="19">
        <f t="shared" si="28"/>
        <v>0</v>
      </c>
      <c r="T164" s="19">
        <f t="shared" si="29"/>
        <v>0</v>
      </c>
      <c r="U164" s="19">
        <f t="shared" si="30"/>
        <v>0</v>
      </c>
      <c r="V164" s="19">
        <f t="shared" si="38"/>
        <v>0</v>
      </c>
      <c r="W164" s="19">
        <f t="shared" si="31"/>
        <v>677564.48852399993</v>
      </c>
      <c r="X164" s="19">
        <f t="shared" si="32"/>
        <v>680969.33519999997</v>
      </c>
      <c r="Y164" s="19">
        <f t="shared" si="33"/>
        <v>340484.66759999999</v>
      </c>
      <c r="Z164" s="19">
        <f t="shared" si="39"/>
        <v>1155333</v>
      </c>
      <c r="AA164" s="19">
        <f t="shared" si="34"/>
        <v>2188830.0060000001</v>
      </c>
      <c r="AB164" s="19">
        <f t="shared" si="40"/>
        <v>1488404</v>
      </c>
      <c r="AC164" s="19">
        <f t="shared" si="35"/>
        <v>0</v>
      </c>
      <c r="AD164" s="19">
        <f t="shared" si="41"/>
        <v>0</v>
      </c>
      <c r="AE164" s="23">
        <f t="shared" si="36"/>
        <v>2643737</v>
      </c>
      <c r="AF164" s="23"/>
      <c r="AG164" s="23"/>
      <c r="AH164" s="23"/>
      <c r="AI164" s="23"/>
      <c r="AJ164" s="23"/>
      <c r="AK164" s="24"/>
      <c r="AL164" s="24"/>
      <c r="AM164" s="19"/>
      <c r="AN164" s="25">
        <v>157</v>
      </c>
      <c r="AO164" s="35"/>
    </row>
    <row r="165" spans="1:41" ht="48" customHeight="1" x14ac:dyDescent="0.4">
      <c r="A165" s="9" t="s">
        <v>577</v>
      </c>
      <c r="B165" s="34" t="s">
        <v>578</v>
      </c>
      <c r="C165" s="27" t="s">
        <v>579</v>
      </c>
      <c r="D165" s="28" t="s">
        <v>420</v>
      </c>
      <c r="E165" s="32" t="s">
        <v>461</v>
      </c>
      <c r="F165" s="33" t="s">
        <v>54</v>
      </c>
      <c r="G165" s="33">
        <v>6</v>
      </c>
      <c r="H165" s="32"/>
      <c r="I165" s="15">
        <f>VLOOKUP(G165,'Basic TPP'!$A$2:$B$16,2,0)</f>
        <v>4864066.68</v>
      </c>
      <c r="J165" s="16">
        <v>0</v>
      </c>
      <c r="K165" s="17">
        <v>0.35</v>
      </c>
      <c r="L165" s="36">
        <v>0.45</v>
      </c>
      <c r="M165" s="18">
        <v>0</v>
      </c>
      <c r="N165" s="19">
        <f t="shared" si="37"/>
        <v>2646052</v>
      </c>
      <c r="O165" s="20">
        <v>1</v>
      </c>
      <c r="P165" s="21">
        <v>8760</v>
      </c>
      <c r="Q165" s="21" t="s">
        <v>48</v>
      </c>
      <c r="R165" s="22"/>
      <c r="S165" s="19">
        <f t="shared" si="28"/>
        <v>0</v>
      </c>
      <c r="T165" s="19">
        <f t="shared" si="29"/>
        <v>0</v>
      </c>
      <c r="U165" s="19">
        <f t="shared" si="30"/>
        <v>0</v>
      </c>
      <c r="V165" s="19">
        <f t="shared" si="38"/>
        <v>0</v>
      </c>
      <c r="W165" s="19">
        <f t="shared" si="31"/>
        <v>680969.33519999997</v>
      </c>
      <c r="X165" s="19">
        <f t="shared" si="32"/>
        <v>680969.33519999997</v>
      </c>
      <c r="Y165" s="19">
        <f t="shared" si="33"/>
        <v>340484.66759999999</v>
      </c>
      <c r="Z165" s="19">
        <f t="shared" si="39"/>
        <v>1157648</v>
      </c>
      <c r="AA165" s="19">
        <f t="shared" si="34"/>
        <v>2188830.0060000001</v>
      </c>
      <c r="AB165" s="19">
        <f t="shared" si="40"/>
        <v>1488404</v>
      </c>
      <c r="AC165" s="19">
        <f t="shared" si="35"/>
        <v>0</v>
      </c>
      <c r="AD165" s="19">
        <f t="shared" si="41"/>
        <v>0</v>
      </c>
      <c r="AE165" s="23">
        <f t="shared" si="36"/>
        <v>2646052</v>
      </c>
      <c r="AF165" s="23"/>
      <c r="AG165" s="23"/>
      <c r="AH165" s="23"/>
      <c r="AI165" s="23"/>
      <c r="AJ165" s="23"/>
      <c r="AK165" s="24"/>
      <c r="AL165" s="24"/>
      <c r="AM165" s="19"/>
      <c r="AN165" s="25">
        <v>158</v>
      </c>
      <c r="AO165" s="26"/>
    </row>
    <row r="166" spans="1:41" ht="48" customHeight="1" x14ac:dyDescent="0.4">
      <c r="A166" s="9" t="s">
        <v>580</v>
      </c>
      <c r="B166" s="32" t="s">
        <v>581</v>
      </c>
      <c r="C166" s="27" t="s">
        <v>582</v>
      </c>
      <c r="D166" s="28" t="s">
        <v>420</v>
      </c>
      <c r="E166" s="32" t="s">
        <v>583</v>
      </c>
      <c r="F166" s="33" t="s">
        <v>54</v>
      </c>
      <c r="G166" s="33">
        <v>6</v>
      </c>
      <c r="H166" s="32"/>
      <c r="I166" s="15">
        <f>VLOOKUP(G166,'Basic TPP'!$A$2:$B$16,2,0)</f>
        <v>4864066.68</v>
      </c>
      <c r="J166" s="16">
        <v>0</v>
      </c>
      <c r="K166" s="17">
        <v>0.35</v>
      </c>
      <c r="L166" s="36">
        <v>0.45</v>
      </c>
      <c r="M166" s="18">
        <v>0</v>
      </c>
      <c r="N166" s="19">
        <f t="shared" si="37"/>
        <v>2646052</v>
      </c>
      <c r="O166" s="20">
        <v>0.93279999999999996</v>
      </c>
      <c r="P166" s="21">
        <v>7947</v>
      </c>
      <c r="Q166" s="21" t="s">
        <v>48</v>
      </c>
      <c r="R166" s="22"/>
      <c r="S166" s="19">
        <f t="shared" si="28"/>
        <v>0</v>
      </c>
      <c r="T166" s="19">
        <f t="shared" si="29"/>
        <v>0</v>
      </c>
      <c r="U166" s="19">
        <f t="shared" si="30"/>
        <v>0</v>
      </c>
      <c r="V166" s="19">
        <f t="shared" si="38"/>
        <v>0</v>
      </c>
      <c r="W166" s="19">
        <f t="shared" si="31"/>
        <v>635208.19587455993</v>
      </c>
      <c r="X166" s="19">
        <f t="shared" si="32"/>
        <v>680969.33519999997</v>
      </c>
      <c r="Y166" s="19">
        <f t="shared" si="33"/>
        <v>340484.66759999999</v>
      </c>
      <c r="Z166" s="19">
        <f t="shared" si="39"/>
        <v>1126530</v>
      </c>
      <c r="AA166" s="19">
        <f t="shared" si="34"/>
        <v>2188830.0060000001</v>
      </c>
      <c r="AB166" s="19">
        <f t="shared" si="40"/>
        <v>1488404</v>
      </c>
      <c r="AC166" s="19">
        <f t="shared" si="35"/>
        <v>0</v>
      </c>
      <c r="AD166" s="19">
        <f t="shared" si="41"/>
        <v>0</v>
      </c>
      <c r="AE166" s="23">
        <f t="shared" si="36"/>
        <v>2614934</v>
      </c>
      <c r="AF166" s="23"/>
      <c r="AG166" s="23"/>
      <c r="AH166" s="23"/>
      <c r="AI166" s="23"/>
      <c r="AJ166" s="23"/>
      <c r="AK166" s="24"/>
      <c r="AL166" s="24"/>
      <c r="AM166" s="19"/>
      <c r="AN166" s="25">
        <v>159</v>
      </c>
      <c r="AO166" s="26"/>
    </row>
    <row r="167" spans="1:41" ht="48" customHeight="1" x14ac:dyDescent="0.4">
      <c r="A167" s="9" t="s">
        <v>584</v>
      </c>
      <c r="B167" s="13" t="s">
        <v>585</v>
      </c>
      <c r="C167" s="27" t="s">
        <v>586</v>
      </c>
      <c r="D167" s="28" t="s">
        <v>420</v>
      </c>
      <c r="E167" s="37" t="s">
        <v>587</v>
      </c>
      <c r="F167" s="38" t="s">
        <v>54</v>
      </c>
      <c r="G167" s="33">
        <v>6</v>
      </c>
      <c r="H167" s="32"/>
      <c r="I167" s="15">
        <f>VLOOKUP(G167,'Basic TPP'!$A$2:$B$16,2,0)</f>
        <v>4864066.68</v>
      </c>
      <c r="J167" s="16">
        <v>0</v>
      </c>
      <c r="K167" s="17">
        <v>0.35</v>
      </c>
      <c r="L167" s="36">
        <v>0.45</v>
      </c>
      <c r="M167" s="18">
        <v>0</v>
      </c>
      <c r="N167" s="19">
        <f t="shared" si="37"/>
        <v>2646052</v>
      </c>
      <c r="O167" s="20">
        <v>0.63619999999999999</v>
      </c>
      <c r="P167" s="21">
        <v>7257</v>
      </c>
      <c r="Q167" s="21" t="s">
        <v>48</v>
      </c>
      <c r="R167" s="22"/>
      <c r="S167" s="19">
        <f t="shared" si="28"/>
        <v>0</v>
      </c>
      <c r="T167" s="19">
        <f t="shared" si="29"/>
        <v>0</v>
      </c>
      <c r="U167" s="19">
        <f t="shared" si="30"/>
        <v>0</v>
      </c>
      <c r="V167" s="19">
        <f t="shared" si="38"/>
        <v>0</v>
      </c>
      <c r="W167" s="19">
        <f t="shared" si="31"/>
        <v>433232.69105423999</v>
      </c>
      <c r="X167" s="19">
        <f t="shared" si="32"/>
        <v>680969.33519999997</v>
      </c>
      <c r="Y167" s="19">
        <f t="shared" si="33"/>
        <v>340484.66759999999</v>
      </c>
      <c r="Z167" s="19">
        <f t="shared" si="39"/>
        <v>989187</v>
      </c>
      <c r="AA167" s="19">
        <f t="shared" si="34"/>
        <v>2188830.0060000001</v>
      </c>
      <c r="AB167" s="19">
        <f t="shared" si="40"/>
        <v>1488404</v>
      </c>
      <c r="AC167" s="19">
        <f t="shared" si="35"/>
        <v>0</v>
      </c>
      <c r="AD167" s="19">
        <f t="shared" si="41"/>
        <v>0</v>
      </c>
      <c r="AE167" s="23">
        <f t="shared" si="36"/>
        <v>2477591</v>
      </c>
      <c r="AF167" s="23"/>
      <c r="AG167" s="23"/>
      <c r="AH167" s="23"/>
      <c r="AI167" s="23"/>
      <c r="AJ167" s="23"/>
      <c r="AK167" s="24"/>
      <c r="AL167" s="24"/>
      <c r="AM167" s="19"/>
      <c r="AN167" s="25">
        <v>160</v>
      </c>
      <c r="AO167" s="35"/>
    </row>
    <row r="168" spans="1:41" ht="48" customHeight="1" x14ac:dyDescent="0.4">
      <c r="A168" s="9" t="s">
        <v>588</v>
      </c>
      <c r="B168" s="34" t="s">
        <v>589</v>
      </c>
      <c r="C168" s="27" t="s">
        <v>590</v>
      </c>
      <c r="D168" s="28" t="s">
        <v>95</v>
      </c>
      <c r="E168" s="32" t="s">
        <v>591</v>
      </c>
      <c r="F168" s="38" t="s">
        <v>391</v>
      </c>
      <c r="G168" s="33">
        <v>6</v>
      </c>
      <c r="H168" s="32"/>
      <c r="I168" s="15">
        <f>VLOOKUP(G168,'Basic TPP'!$A$2:$B$16,2,0)</f>
        <v>4864066.68</v>
      </c>
      <c r="J168" s="16">
        <v>0.31</v>
      </c>
      <c r="K168" s="17">
        <v>0.35</v>
      </c>
      <c r="L168" s="36">
        <v>0.15</v>
      </c>
      <c r="M168" s="18">
        <v>0</v>
      </c>
      <c r="N168" s="19">
        <f t="shared" si="37"/>
        <v>2679128</v>
      </c>
      <c r="O168" s="20">
        <v>0.96950000000000003</v>
      </c>
      <c r="P168" s="21">
        <v>8364</v>
      </c>
      <c r="Q168" s="21" t="s">
        <v>48</v>
      </c>
      <c r="R168" s="22"/>
      <c r="S168" s="19">
        <f t="shared" si="28"/>
        <v>584748.36813624005</v>
      </c>
      <c r="T168" s="19">
        <f t="shared" si="29"/>
        <v>603144.26832000003</v>
      </c>
      <c r="U168" s="19">
        <f t="shared" si="30"/>
        <v>301572.13416000002</v>
      </c>
      <c r="V168" s="19">
        <f t="shared" si="38"/>
        <v>1012836</v>
      </c>
      <c r="W168" s="19">
        <f t="shared" si="31"/>
        <v>660199.77047640004</v>
      </c>
      <c r="X168" s="19">
        <f t="shared" si="32"/>
        <v>680969.33519999997</v>
      </c>
      <c r="Y168" s="19">
        <f t="shared" si="33"/>
        <v>340484.66759999999</v>
      </c>
      <c r="Z168" s="19">
        <f t="shared" si="39"/>
        <v>1143525</v>
      </c>
      <c r="AA168" s="19">
        <f t="shared" si="34"/>
        <v>729610.00199999998</v>
      </c>
      <c r="AB168" s="19">
        <f t="shared" si="40"/>
        <v>496135</v>
      </c>
      <c r="AC168" s="19">
        <f t="shared" si="35"/>
        <v>0</v>
      </c>
      <c r="AD168" s="19">
        <f t="shared" si="41"/>
        <v>0</v>
      </c>
      <c r="AE168" s="23">
        <f t="shared" si="36"/>
        <v>2652496</v>
      </c>
      <c r="AF168" s="23"/>
      <c r="AG168" s="23"/>
      <c r="AH168" s="23"/>
      <c r="AI168" s="23"/>
      <c r="AJ168" s="23"/>
      <c r="AK168" s="24"/>
      <c r="AL168" s="24"/>
      <c r="AM168" s="19"/>
      <c r="AN168" s="25">
        <v>161</v>
      </c>
      <c r="AO168" s="26"/>
    </row>
    <row r="169" spans="1:41" ht="48" customHeight="1" x14ac:dyDescent="0.4">
      <c r="A169" s="9" t="s">
        <v>592</v>
      </c>
      <c r="B169" s="34" t="s">
        <v>593</v>
      </c>
      <c r="C169" s="27" t="s">
        <v>594</v>
      </c>
      <c r="D169" s="28" t="s">
        <v>108</v>
      </c>
      <c r="E169" s="32" t="s">
        <v>595</v>
      </c>
      <c r="F169" s="33" t="s">
        <v>391</v>
      </c>
      <c r="G169" s="14">
        <v>6</v>
      </c>
      <c r="H169" s="13"/>
      <c r="I169" s="15">
        <f>VLOOKUP(G169,'Basic TPP'!$A$2:$B$16,2,0)</f>
        <v>4864066.68</v>
      </c>
      <c r="J169" s="16">
        <v>0.31</v>
      </c>
      <c r="K169" s="17">
        <v>0.35</v>
      </c>
      <c r="L169" s="36">
        <v>0.15</v>
      </c>
      <c r="M169" s="18">
        <v>0</v>
      </c>
      <c r="N169" s="19">
        <f t="shared" si="37"/>
        <v>2679128</v>
      </c>
      <c r="O169" s="20">
        <v>1</v>
      </c>
      <c r="P169" s="21">
        <v>7014</v>
      </c>
      <c r="Q169" s="21" t="s">
        <v>48</v>
      </c>
      <c r="R169" s="22"/>
      <c r="S169" s="19">
        <f t="shared" si="28"/>
        <v>603144.26832000003</v>
      </c>
      <c r="T169" s="19">
        <f t="shared" si="29"/>
        <v>603144.26832000003</v>
      </c>
      <c r="U169" s="19">
        <f t="shared" si="30"/>
        <v>301572.13416000002</v>
      </c>
      <c r="V169" s="19">
        <f t="shared" si="38"/>
        <v>1025345</v>
      </c>
      <c r="W169" s="19">
        <f t="shared" si="31"/>
        <v>680969.33519999997</v>
      </c>
      <c r="X169" s="19">
        <f t="shared" si="32"/>
        <v>680969.33519999997</v>
      </c>
      <c r="Y169" s="19">
        <f t="shared" si="33"/>
        <v>340484.66759999999</v>
      </c>
      <c r="Z169" s="19">
        <f t="shared" si="39"/>
        <v>1157648</v>
      </c>
      <c r="AA169" s="19">
        <f t="shared" si="34"/>
        <v>729610.00199999998</v>
      </c>
      <c r="AB169" s="19">
        <f t="shared" si="40"/>
        <v>496135</v>
      </c>
      <c r="AC169" s="19">
        <f t="shared" si="35"/>
        <v>0</v>
      </c>
      <c r="AD169" s="19">
        <f t="shared" si="41"/>
        <v>0</v>
      </c>
      <c r="AE169" s="23">
        <f t="shared" si="36"/>
        <v>2679128</v>
      </c>
      <c r="AF169" s="23"/>
      <c r="AG169" s="23"/>
      <c r="AH169" s="23"/>
      <c r="AI169" s="23"/>
      <c r="AJ169" s="23"/>
      <c r="AK169" s="24"/>
      <c r="AL169" s="24"/>
      <c r="AM169" s="19"/>
      <c r="AN169" s="25">
        <v>162</v>
      </c>
      <c r="AO169" s="26"/>
    </row>
    <row r="170" spans="1:41" ht="48" customHeight="1" x14ac:dyDescent="0.4">
      <c r="A170" s="9" t="s">
        <v>596</v>
      </c>
      <c r="B170" s="32" t="s">
        <v>597</v>
      </c>
      <c r="C170" s="27" t="s">
        <v>598</v>
      </c>
      <c r="D170" s="28" t="s">
        <v>420</v>
      </c>
      <c r="E170" s="32" t="s">
        <v>583</v>
      </c>
      <c r="F170" s="33" t="s">
        <v>54</v>
      </c>
      <c r="G170" s="14">
        <v>6</v>
      </c>
      <c r="H170" s="13"/>
      <c r="I170" s="15">
        <f>VLOOKUP(G170,'Basic TPP'!$A$2:$B$16,2,0)</f>
        <v>4864066.68</v>
      </c>
      <c r="J170" s="16">
        <v>0</v>
      </c>
      <c r="K170" s="17">
        <v>0.35</v>
      </c>
      <c r="L170" s="36">
        <v>0.45</v>
      </c>
      <c r="M170" s="18">
        <v>0</v>
      </c>
      <c r="N170" s="19">
        <f t="shared" si="37"/>
        <v>2646052</v>
      </c>
      <c r="O170" s="20">
        <v>0.88619999999999999</v>
      </c>
      <c r="P170" s="21">
        <v>9240</v>
      </c>
      <c r="Q170" s="21" t="s">
        <v>48</v>
      </c>
      <c r="R170" s="22"/>
      <c r="S170" s="19">
        <f t="shared" si="28"/>
        <v>0</v>
      </c>
      <c r="T170" s="19">
        <f t="shared" si="29"/>
        <v>0</v>
      </c>
      <c r="U170" s="19">
        <f t="shared" si="30"/>
        <v>0</v>
      </c>
      <c r="V170" s="19">
        <f t="shared" si="38"/>
        <v>0</v>
      </c>
      <c r="W170" s="19">
        <f t="shared" si="31"/>
        <v>603475.02485424001</v>
      </c>
      <c r="X170" s="19">
        <f t="shared" si="32"/>
        <v>680969.33519999997</v>
      </c>
      <c r="Y170" s="19">
        <f t="shared" si="33"/>
        <v>340484.66759999999</v>
      </c>
      <c r="Z170" s="19">
        <f t="shared" si="39"/>
        <v>1104952</v>
      </c>
      <c r="AA170" s="19">
        <f t="shared" si="34"/>
        <v>2188830.0060000001</v>
      </c>
      <c r="AB170" s="19">
        <f t="shared" si="40"/>
        <v>1488404</v>
      </c>
      <c r="AC170" s="19">
        <f t="shared" si="35"/>
        <v>0</v>
      </c>
      <c r="AD170" s="19">
        <f t="shared" si="41"/>
        <v>0</v>
      </c>
      <c r="AE170" s="23">
        <f t="shared" si="36"/>
        <v>2593356</v>
      </c>
      <c r="AF170" s="23"/>
      <c r="AG170" s="23"/>
      <c r="AH170" s="23"/>
      <c r="AI170" s="23"/>
      <c r="AJ170" s="23"/>
      <c r="AK170" s="24"/>
      <c r="AL170" s="24"/>
      <c r="AM170" s="19"/>
      <c r="AN170" s="25">
        <v>163</v>
      </c>
      <c r="AO170" s="35"/>
    </row>
    <row r="171" spans="1:41" ht="48" customHeight="1" x14ac:dyDescent="0.4">
      <c r="A171" s="9" t="s">
        <v>599</v>
      </c>
      <c r="B171" s="34" t="s">
        <v>600</v>
      </c>
      <c r="C171" s="27" t="s">
        <v>601</v>
      </c>
      <c r="D171" s="28" t="s">
        <v>420</v>
      </c>
      <c r="E171" s="32" t="s">
        <v>602</v>
      </c>
      <c r="F171" s="33" t="s">
        <v>54</v>
      </c>
      <c r="G171" s="14">
        <v>6</v>
      </c>
      <c r="H171" s="13"/>
      <c r="I171" s="15">
        <f>VLOOKUP(G171,'Basic TPP'!$A$2:$B$16,2,0)</f>
        <v>4864066.68</v>
      </c>
      <c r="J171" s="16">
        <v>0</v>
      </c>
      <c r="K171" s="17">
        <v>0.35</v>
      </c>
      <c r="L171" s="36">
        <v>0.45</v>
      </c>
      <c r="M171" s="18">
        <v>0</v>
      </c>
      <c r="N171" s="19">
        <f t="shared" si="37"/>
        <v>2646052</v>
      </c>
      <c r="O171" s="20">
        <v>0.98499999999999999</v>
      </c>
      <c r="P171" s="21">
        <v>7182</v>
      </c>
      <c r="Q171" s="21" t="s">
        <v>48</v>
      </c>
      <c r="R171" s="22"/>
      <c r="S171" s="19">
        <f t="shared" si="28"/>
        <v>0</v>
      </c>
      <c r="T171" s="19">
        <f t="shared" si="29"/>
        <v>0</v>
      </c>
      <c r="U171" s="19">
        <f t="shared" si="30"/>
        <v>0</v>
      </c>
      <c r="V171" s="19">
        <f t="shared" si="38"/>
        <v>0</v>
      </c>
      <c r="W171" s="19">
        <f t="shared" si="31"/>
        <v>670754.79517199995</v>
      </c>
      <c r="X171" s="19">
        <f t="shared" si="32"/>
        <v>680969.33519999997</v>
      </c>
      <c r="Y171" s="19">
        <f t="shared" si="33"/>
        <v>340484.66759999999</v>
      </c>
      <c r="Z171" s="19">
        <f t="shared" si="39"/>
        <v>1150702</v>
      </c>
      <c r="AA171" s="19">
        <f t="shared" si="34"/>
        <v>2188830.0060000001</v>
      </c>
      <c r="AB171" s="19">
        <f t="shared" si="40"/>
        <v>1488404</v>
      </c>
      <c r="AC171" s="19">
        <f t="shared" si="35"/>
        <v>0</v>
      </c>
      <c r="AD171" s="19">
        <f t="shared" si="41"/>
        <v>0</v>
      </c>
      <c r="AE171" s="23">
        <f t="shared" si="36"/>
        <v>2639106</v>
      </c>
      <c r="AF171" s="23"/>
      <c r="AG171" s="23"/>
      <c r="AH171" s="23"/>
      <c r="AI171" s="23"/>
      <c r="AJ171" s="23"/>
      <c r="AK171" s="24"/>
      <c r="AL171" s="24"/>
      <c r="AM171" s="19"/>
      <c r="AN171" s="25">
        <v>164</v>
      </c>
      <c r="AO171" s="26"/>
    </row>
    <row r="172" spans="1:41" ht="48" customHeight="1" x14ac:dyDescent="0.4">
      <c r="A172" s="9" t="s">
        <v>603</v>
      </c>
      <c r="B172" s="34" t="s">
        <v>604</v>
      </c>
      <c r="C172" s="27" t="s">
        <v>605</v>
      </c>
      <c r="D172" s="28" t="s">
        <v>420</v>
      </c>
      <c r="E172" s="32" t="s">
        <v>526</v>
      </c>
      <c r="F172" s="33" t="s">
        <v>54</v>
      </c>
      <c r="G172" s="14">
        <v>6</v>
      </c>
      <c r="H172" s="13"/>
      <c r="I172" s="15">
        <f>VLOOKUP(G172,'Basic TPP'!$A$2:$B$16,2,0)</f>
        <v>4864066.68</v>
      </c>
      <c r="J172" s="16">
        <v>0</v>
      </c>
      <c r="K172" s="17">
        <v>0.35</v>
      </c>
      <c r="L172" s="36">
        <v>0.45</v>
      </c>
      <c r="M172" s="18">
        <v>0</v>
      </c>
      <c r="N172" s="19">
        <f t="shared" si="37"/>
        <v>2646052</v>
      </c>
      <c r="O172" s="20">
        <v>1</v>
      </c>
      <c r="P172" s="21">
        <v>7816</v>
      </c>
      <c r="Q172" s="21" t="s">
        <v>48</v>
      </c>
      <c r="R172" s="22"/>
      <c r="S172" s="19">
        <f t="shared" si="28"/>
        <v>0</v>
      </c>
      <c r="T172" s="19">
        <f t="shared" si="29"/>
        <v>0</v>
      </c>
      <c r="U172" s="19">
        <f t="shared" si="30"/>
        <v>0</v>
      </c>
      <c r="V172" s="19">
        <f t="shared" si="38"/>
        <v>0</v>
      </c>
      <c r="W172" s="19">
        <f t="shared" si="31"/>
        <v>680969.33519999997</v>
      </c>
      <c r="X172" s="19">
        <f t="shared" si="32"/>
        <v>680969.33519999997</v>
      </c>
      <c r="Y172" s="19">
        <f t="shared" si="33"/>
        <v>340484.66759999999</v>
      </c>
      <c r="Z172" s="19">
        <f t="shared" si="39"/>
        <v>1157648</v>
      </c>
      <c r="AA172" s="19">
        <f t="shared" si="34"/>
        <v>2188830.0060000001</v>
      </c>
      <c r="AB172" s="19">
        <f t="shared" si="40"/>
        <v>1488404</v>
      </c>
      <c r="AC172" s="19">
        <f t="shared" si="35"/>
        <v>0</v>
      </c>
      <c r="AD172" s="19">
        <f t="shared" si="41"/>
        <v>0</v>
      </c>
      <c r="AE172" s="23">
        <f t="shared" si="36"/>
        <v>2646052</v>
      </c>
      <c r="AF172" s="23"/>
      <c r="AG172" s="23"/>
      <c r="AH172" s="23"/>
      <c r="AI172" s="23"/>
      <c r="AJ172" s="23"/>
      <c r="AK172" s="24"/>
      <c r="AL172" s="24"/>
      <c r="AM172" s="19"/>
      <c r="AN172" s="25">
        <v>165</v>
      </c>
      <c r="AO172" s="26"/>
    </row>
    <row r="173" spans="1:41" ht="48" customHeight="1" x14ac:dyDescent="0.4">
      <c r="A173" s="9" t="s">
        <v>606</v>
      </c>
      <c r="B173" s="32" t="s">
        <v>607</v>
      </c>
      <c r="C173" s="27" t="s">
        <v>608</v>
      </c>
      <c r="D173" s="28" t="s">
        <v>420</v>
      </c>
      <c r="E173" s="32" t="s">
        <v>526</v>
      </c>
      <c r="F173" s="33" t="s">
        <v>54</v>
      </c>
      <c r="G173" s="14">
        <v>6</v>
      </c>
      <c r="H173" s="13"/>
      <c r="I173" s="15">
        <f>VLOOKUP(G173,'Basic TPP'!$A$2:$B$16,2,0)</f>
        <v>4864066.68</v>
      </c>
      <c r="J173" s="16">
        <v>0</v>
      </c>
      <c r="K173" s="17">
        <v>0.35</v>
      </c>
      <c r="L173" s="36">
        <v>0.45</v>
      </c>
      <c r="M173" s="18">
        <v>0</v>
      </c>
      <c r="N173" s="19">
        <f t="shared" si="37"/>
        <v>2646052</v>
      </c>
      <c r="O173" s="20">
        <v>1</v>
      </c>
      <c r="P173" s="21">
        <v>10190</v>
      </c>
      <c r="Q173" s="21" t="s">
        <v>48</v>
      </c>
      <c r="R173" s="22"/>
      <c r="S173" s="19">
        <f t="shared" si="28"/>
        <v>0</v>
      </c>
      <c r="T173" s="19">
        <f t="shared" si="29"/>
        <v>0</v>
      </c>
      <c r="U173" s="19">
        <f t="shared" si="30"/>
        <v>0</v>
      </c>
      <c r="V173" s="19">
        <f t="shared" si="38"/>
        <v>0</v>
      </c>
      <c r="W173" s="19">
        <f t="shared" si="31"/>
        <v>680969.33519999997</v>
      </c>
      <c r="X173" s="19">
        <f t="shared" si="32"/>
        <v>680969.33519999997</v>
      </c>
      <c r="Y173" s="19">
        <f t="shared" si="33"/>
        <v>340484.66759999999</v>
      </c>
      <c r="Z173" s="19">
        <f t="shared" si="39"/>
        <v>1157648</v>
      </c>
      <c r="AA173" s="19">
        <f t="shared" si="34"/>
        <v>2188830.0060000001</v>
      </c>
      <c r="AB173" s="19">
        <f t="shared" si="40"/>
        <v>1488404</v>
      </c>
      <c r="AC173" s="19">
        <f t="shared" si="35"/>
        <v>0</v>
      </c>
      <c r="AD173" s="19">
        <f t="shared" si="41"/>
        <v>0</v>
      </c>
      <c r="AE173" s="23">
        <f t="shared" si="36"/>
        <v>2646052</v>
      </c>
      <c r="AF173" s="23"/>
      <c r="AG173" s="23"/>
      <c r="AH173" s="23"/>
      <c r="AI173" s="23"/>
      <c r="AJ173" s="23"/>
      <c r="AK173" s="24"/>
      <c r="AL173" s="24"/>
      <c r="AM173" s="19"/>
      <c r="AN173" s="25">
        <v>166</v>
      </c>
      <c r="AO173" s="35"/>
    </row>
    <row r="174" spans="1:41" ht="48" customHeight="1" x14ac:dyDescent="0.4">
      <c r="A174" s="9" t="s">
        <v>609</v>
      </c>
      <c r="B174" s="32" t="s">
        <v>610</v>
      </c>
      <c r="C174" s="27" t="s">
        <v>611</v>
      </c>
      <c r="D174" s="28" t="s">
        <v>420</v>
      </c>
      <c r="E174" s="32" t="s">
        <v>526</v>
      </c>
      <c r="F174" s="33" t="s">
        <v>54</v>
      </c>
      <c r="G174" s="14">
        <v>6</v>
      </c>
      <c r="H174" s="13"/>
      <c r="I174" s="15">
        <f>VLOOKUP(G174,'Basic TPP'!$A$2:$B$16,2,0)</f>
        <v>4864066.68</v>
      </c>
      <c r="J174" s="16">
        <v>0</v>
      </c>
      <c r="K174" s="17">
        <v>0.35</v>
      </c>
      <c r="L174" s="36">
        <v>0.45</v>
      </c>
      <c r="M174" s="18">
        <v>0</v>
      </c>
      <c r="N174" s="19">
        <f t="shared" si="37"/>
        <v>2646052</v>
      </c>
      <c r="O174" s="20">
        <v>1</v>
      </c>
      <c r="P174" s="21">
        <v>12654</v>
      </c>
      <c r="Q174" s="21" t="s">
        <v>48</v>
      </c>
      <c r="R174" s="22"/>
      <c r="S174" s="19">
        <f t="shared" si="28"/>
        <v>0</v>
      </c>
      <c r="T174" s="19">
        <f t="shared" si="29"/>
        <v>0</v>
      </c>
      <c r="U174" s="19">
        <f t="shared" si="30"/>
        <v>0</v>
      </c>
      <c r="V174" s="19">
        <f t="shared" si="38"/>
        <v>0</v>
      </c>
      <c r="W174" s="19">
        <f t="shared" si="31"/>
        <v>680969.33519999997</v>
      </c>
      <c r="X174" s="19">
        <f t="shared" si="32"/>
        <v>680969.33519999997</v>
      </c>
      <c r="Y174" s="19">
        <f t="shared" si="33"/>
        <v>340484.66759999999</v>
      </c>
      <c r="Z174" s="19">
        <f t="shared" si="39"/>
        <v>1157648</v>
      </c>
      <c r="AA174" s="19">
        <f t="shared" si="34"/>
        <v>2188830.0060000001</v>
      </c>
      <c r="AB174" s="19">
        <f t="shared" si="40"/>
        <v>1488404</v>
      </c>
      <c r="AC174" s="19">
        <f t="shared" si="35"/>
        <v>0</v>
      </c>
      <c r="AD174" s="19">
        <f t="shared" si="41"/>
        <v>0</v>
      </c>
      <c r="AE174" s="23">
        <f t="shared" si="36"/>
        <v>2646052</v>
      </c>
      <c r="AF174" s="23"/>
      <c r="AG174" s="23"/>
      <c r="AH174" s="23"/>
      <c r="AI174" s="23"/>
      <c r="AJ174" s="23"/>
      <c r="AK174" s="24"/>
      <c r="AL174" s="24"/>
      <c r="AM174" s="19"/>
      <c r="AN174" s="25">
        <v>167</v>
      </c>
      <c r="AO174" s="26"/>
    </row>
    <row r="175" spans="1:41" ht="48" customHeight="1" x14ac:dyDescent="0.4">
      <c r="A175" s="9" t="s">
        <v>612</v>
      </c>
      <c r="B175" s="32" t="s">
        <v>613</v>
      </c>
      <c r="C175" s="27" t="s">
        <v>614</v>
      </c>
      <c r="D175" s="28" t="s">
        <v>420</v>
      </c>
      <c r="E175" s="32" t="s">
        <v>526</v>
      </c>
      <c r="F175" s="33" t="s">
        <v>54</v>
      </c>
      <c r="G175" s="14">
        <v>6</v>
      </c>
      <c r="H175" s="13"/>
      <c r="I175" s="15">
        <f>VLOOKUP(G175,'Basic TPP'!$A$2:$B$16,2,0)</f>
        <v>4864066.68</v>
      </c>
      <c r="J175" s="16">
        <v>0</v>
      </c>
      <c r="K175" s="17">
        <v>0.35</v>
      </c>
      <c r="L175" s="36">
        <v>0.45</v>
      </c>
      <c r="M175" s="18">
        <v>0</v>
      </c>
      <c r="N175" s="19">
        <f t="shared" si="37"/>
        <v>2646052</v>
      </c>
      <c r="O175" s="20">
        <v>1</v>
      </c>
      <c r="P175" s="21">
        <v>7329</v>
      </c>
      <c r="Q175" s="21" t="s">
        <v>48</v>
      </c>
      <c r="R175" s="22"/>
      <c r="S175" s="19">
        <f t="shared" si="28"/>
        <v>0</v>
      </c>
      <c r="T175" s="19">
        <f t="shared" si="29"/>
        <v>0</v>
      </c>
      <c r="U175" s="19">
        <f t="shared" si="30"/>
        <v>0</v>
      </c>
      <c r="V175" s="19">
        <f t="shared" si="38"/>
        <v>0</v>
      </c>
      <c r="W175" s="19">
        <f t="shared" si="31"/>
        <v>680969.33519999997</v>
      </c>
      <c r="X175" s="19">
        <f t="shared" si="32"/>
        <v>680969.33519999997</v>
      </c>
      <c r="Y175" s="19">
        <f t="shared" si="33"/>
        <v>340484.66759999999</v>
      </c>
      <c r="Z175" s="19">
        <f t="shared" si="39"/>
        <v>1157648</v>
      </c>
      <c r="AA175" s="19">
        <f t="shared" si="34"/>
        <v>2188830.0060000001</v>
      </c>
      <c r="AB175" s="19">
        <f t="shared" si="40"/>
        <v>1488404</v>
      </c>
      <c r="AC175" s="19">
        <f t="shared" si="35"/>
        <v>0</v>
      </c>
      <c r="AD175" s="19">
        <f t="shared" si="41"/>
        <v>0</v>
      </c>
      <c r="AE175" s="23">
        <f t="shared" si="36"/>
        <v>2646052</v>
      </c>
      <c r="AF175" s="23"/>
      <c r="AG175" s="23"/>
      <c r="AH175" s="23"/>
      <c r="AI175" s="23"/>
      <c r="AJ175" s="23"/>
      <c r="AK175" s="24"/>
      <c r="AL175" s="24"/>
      <c r="AM175" s="19"/>
      <c r="AN175" s="25">
        <v>168</v>
      </c>
      <c r="AO175" s="26"/>
    </row>
    <row r="176" spans="1:41" ht="48" customHeight="1" x14ac:dyDescent="0.4">
      <c r="A176" s="9" t="s">
        <v>615</v>
      </c>
      <c r="B176" s="34" t="s">
        <v>616</v>
      </c>
      <c r="C176" s="27" t="s">
        <v>617</v>
      </c>
      <c r="D176" s="28" t="s">
        <v>420</v>
      </c>
      <c r="E176" s="32" t="s">
        <v>526</v>
      </c>
      <c r="F176" s="33" t="s">
        <v>54</v>
      </c>
      <c r="G176" s="14">
        <v>6</v>
      </c>
      <c r="H176" s="13"/>
      <c r="I176" s="15">
        <f>VLOOKUP(G176,'Basic TPP'!$A$2:$B$16,2,0)</f>
        <v>4864066.68</v>
      </c>
      <c r="J176" s="16">
        <v>0</v>
      </c>
      <c r="K176" s="17">
        <v>0.35</v>
      </c>
      <c r="L176" s="36">
        <v>0.45</v>
      </c>
      <c r="M176" s="18">
        <v>0</v>
      </c>
      <c r="N176" s="19">
        <f t="shared" si="37"/>
        <v>2646052</v>
      </c>
      <c r="O176" s="20">
        <v>1</v>
      </c>
      <c r="P176" s="21">
        <v>7727</v>
      </c>
      <c r="Q176" s="21" t="s">
        <v>48</v>
      </c>
      <c r="R176" s="22"/>
      <c r="S176" s="19">
        <f t="shared" si="28"/>
        <v>0</v>
      </c>
      <c r="T176" s="19">
        <f t="shared" si="29"/>
        <v>0</v>
      </c>
      <c r="U176" s="19">
        <f t="shared" si="30"/>
        <v>0</v>
      </c>
      <c r="V176" s="19">
        <f t="shared" si="38"/>
        <v>0</v>
      </c>
      <c r="W176" s="19">
        <f t="shared" si="31"/>
        <v>680969.33519999997</v>
      </c>
      <c r="X176" s="19">
        <f t="shared" si="32"/>
        <v>680969.33519999997</v>
      </c>
      <c r="Y176" s="19">
        <f t="shared" si="33"/>
        <v>340484.66759999999</v>
      </c>
      <c r="Z176" s="19">
        <f t="shared" si="39"/>
        <v>1157648</v>
      </c>
      <c r="AA176" s="19">
        <f t="shared" si="34"/>
        <v>2188830.0060000001</v>
      </c>
      <c r="AB176" s="19">
        <f t="shared" si="40"/>
        <v>1488404</v>
      </c>
      <c r="AC176" s="19">
        <f t="shared" si="35"/>
        <v>0</v>
      </c>
      <c r="AD176" s="19">
        <f t="shared" si="41"/>
        <v>0</v>
      </c>
      <c r="AE176" s="23">
        <f t="shared" si="36"/>
        <v>2646052</v>
      </c>
      <c r="AF176" s="23"/>
      <c r="AG176" s="23"/>
      <c r="AH176" s="23"/>
      <c r="AI176" s="23"/>
      <c r="AJ176" s="23"/>
      <c r="AK176" s="24"/>
      <c r="AL176" s="24"/>
      <c r="AM176" s="19"/>
      <c r="AN176" s="25">
        <v>169</v>
      </c>
      <c r="AO176" s="35"/>
    </row>
    <row r="177" spans="1:41" ht="48" customHeight="1" x14ac:dyDescent="0.4">
      <c r="A177" s="9" t="s">
        <v>618</v>
      </c>
      <c r="B177" s="32" t="s">
        <v>619</v>
      </c>
      <c r="C177" s="27" t="s">
        <v>620</v>
      </c>
      <c r="D177" s="28" t="s">
        <v>420</v>
      </c>
      <c r="E177" s="32" t="s">
        <v>526</v>
      </c>
      <c r="F177" s="33" t="s">
        <v>54</v>
      </c>
      <c r="G177" s="14">
        <v>6</v>
      </c>
      <c r="H177" s="13"/>
      <c r="I177" s="15">
        <f>VLOOKUP(G177,'Basic TPP'!$A$2:$B$16,2,0)</f>
        <v>4864066.68</v>
      </c>
      <c r="J177" s="16">
        <v>0</v>
      </c>
      <c r="K177" s="17">
        <v>0.35</v>
      </c>
      <c r="L177" s="36">
        <v>0.45</v>
      </c>
      <c r="M177" s="18">
        <v>0</v>
      </c>
      <c r="N177" s="19">
        <f t="shared" si="37"/>
        <v>2646052</v>
      </c>
      <c r="O177" s="20">
        <v>1</v>
      </c>
      <c r="P177" s="21">
        <v>7562</v>
      </c>
      <c r="Q177" s="21" t="s">
        <v>48</v>
      </c>
      <c r="R177" s="22"/>
      <c r="S177" s="19">
        <f t="shared" si="28"/>
        <v>0</v>
      </c>
      <c r="T177" s="19">
        <f t="shared" si="29"/>
        <v>0</v>
      </c>
      <c r="U177" s="19">
        <f t="shared" si="30"/>
        <v>0</v>
      </c>
      <c r="V177" s="19">
        <f t="shared" si="38"/>
        <v>0</v>
      </c>
      <c r="W177" s="19">
        <f t="shared" si="31"/>
        <v>680969.33519999997</v>
      </c>
      <c r="X177" s="19">
        <f t="shared" si="32"/>
        <v>680969.33519999997</v>
      </c>
      <c r="Y177" s="19">
        <f t="shared" si="33"/>
        <v>340484.66759999999</v>
      </c>
      <c r="Z177" s="19">
        <f t="shared" si="39"/>
        <v>1157648</v>
      </c>
      <c r="AA177" s="19">
        <f t="shared" si="34"/>
        <v>2188830.0060000001</v>
      </c>
      <c r="AB177" s="19">
        <f t="shared" si="40"/>
        <v>1488404</v>
      </c>
      <c r="AC177" s="19">
        <f t="shared" si="35"/>
        <v>0</v>
      </c>
      <c r="AD177" s="19">
        <f t="shared" si="41"/>
        <v>0</v>
      </c>
      <c r="AE177" s="23">
        <f t="shared" si="36"/>
        <v>2646052</v>
      </c>
      <c r="AF177" s="23"/>
      <c r="AG177" s="23"/>
      <c r="AH177" s="23"/>
      <c r="AI177" s="23"/>
      <c r="AJ177" s="23"/>
      <c r="AK177" s="24"/>
      <c r="AL177" s="24"/>
      <c r="AM177" s="19"/>
      <c r="AN177" s="25">
        <v>170</v>
      </c>
      <c r="AO177" s="26"/>
    </row>
    <row r="178" spans="1:41" ht="48" customHeight="1" x14ac:dyDescent="0.4">
      <c r="A178" s="9" t="s">
        <v>621</v>
      </c>
      <c r="B178" s="34" t="s">
        <v>622</v>
      </c>
      <c r="C178" s="27" t="s">
        <v>623</v>
      </c>
      <c r="D178" s="28" t="s">
        <v>420</v>
      </c>
      <c r="E178" s="32" t="s">
        <v>526</v>
      </c>
      <c r="F178" s="33" t="s">
        <v>54</v>
      </c>
      <c r="G178" s="14">
        <v>6</v>
      </c>
      <c r="H178" s="13"/>
      <c r="I178" s="15">
        <f>VLOOKUP(G178,'Basic TPP'!$A$2:$B$16,2,0)</f>
        <v>4864066.68</v>
      </c>
      <c r="J178" s="16">
        <v>0</v>
      </c>
      <c r="K178" s="17">
        <v>0.35</v>
      </c>
      <c r="L178" s="36">
        <v>0.45</v>
      </c>
      <c r="M178" s="18">
        <v>0</v>
      </c>
      <c r="N178" s="19">
        <f t="shared" si="37"/>
        <v>2646052</v>
      </c>
      <c r="O178" s="20">
        <v>1</v>
      </c>
      <c r="P178" s="21">
        <v>8213</v>
      </c>
      <c r="Q178" s="21" t="s">
        <v>48</v>
      </c>
      <c r="R178" s="22"/>
      <c r="S178" s="19">
        <f t="shared" si="28"/>
        <v>0</v>
      </c>
      <c r="T178" s="19">
        <f t="shared" si="29"/>
        <v>0</v>
      </c>
      <c r="U178" s="19">
        <f t="shared" si="30"/>
        <v>0</v>
      </c>
      <c r="V178" s="19">
        <f t="shared" si="38"/>
        <v>0</v>
      </c>
      <c r="W178" s="19">
        <f t="shared" si="31"/>
        <v>680969.33519999997</v>
      </c>
      <c r="X178" s="19">
        <f t="shared" si="32"/>
        <v>680969.33519999997</v>
      </c>
      <c r="Y178" s="19">
        <f t="shared" si="33"/>
        <v>340484.66759999999</v>
      </c>
      <c r="Z178" s="19">
        <f t="shared" si="39"/>
        <v>1157648</v>
      </c>
      <c r="AA178" s="19">
        <f t="shared" si="34"/>
        <v>2188830.0060000001</v>
      </c>
      <c r="AB178" s="19">
        <f t="shared" si="40"/>
        <v>1488404</v>
      </c>
      <c r="AC178" s="19">
        <f t="shared" si="35"/>
        <v>0</v>
      </c>
      <c r="AD178" s="19">
        <f t="shared" si="41"/>
        <v>0</v>
      </c>
      <c r="AE178" s="23">
        <f t="shared" si="36"/>
        <v>2646052</v>
      </c>
      <c r="AF178" s="23"/>
      <c r="AG178" s="23"/>
      <c r="AH178" s="23"/>
      <c r="AI178" s="23"/>
      <c r="AJ178" s="23"/>
      <c r="AK178" s="24"/>
      <c r="AL178" s="24"/>
      <c r="AM178" s="19"/>
      <c r="AN178" s="25">
        <v>171</v>
      </c>
      <c r="AO178" s="26"/>
    </row>
    <row r="179" spans="1:41" ht="48" customHeight="1" x14ac:dyDescent="0.4">
      <c r="A179" s="9" t="s">
        <v>624</v>
      </c>
      <c r="B179" s="32" t="s">
        <v>625</v>
      </c>
      <c r="C179" s="27" t="s">
        <v>626</v>
      </c>
      <c r="D179" s="28" t="s">
        <v>420</v>
      </c>
      <c r="E179" s="32" t="s">
        <v>526</v>
      </c>
      <c r="F179" s="33" t="s">
        <v>54</v>
      </c>
      <c r="G179" s="14">
        <v>6</v>
      </c>
      <c r="H179" s="13"/>
      <c r="I179" s="15">
        <f>VLOOKUP(G179,'Basic TPP'!$A$2:$B$16,2,0)</f>
        <v>4864066.68</v>
      </c>
      <c r="J179" s="16">
        <v>0</v>
      </c>
      <c r="K179" s="17">
        <v>0.35</v>
      </c>
      <c r="L179" s="36">
        <v>0.45</v>
      </c>
      <c r="M179" s="18">
        <v>0</v>
      </c>
      <c r="N179" s="19">
        <f t="shared" si="37"/>
        <v>2646052</v>
      </c>
      <c r="O179" s="20">
        <v>1</v>
      </c>
      <c r="P179" s="21">
        <v>8281</v>
      </c>
      <c r="Q179" s="21" t="s">
        <v>48</v>
      </c>
      <c r="R179" s="22"/>
      <c r="S179" s="19">
        <f t="shared" si="28"/>
        <v>0</v>
      </c>
      <c r="T179" s="19">
        <f t="shared" si="29"/>
        <v>0</v>
      </c>
      <c r="U179" s="19">
        <f t="shared" si="30"/>
        <v>0</v>
      </c>
      <c r="V179" s="19">
        <f t="shared" si="38"/>
        <v>0</v>
      </c>
      <c r="W179" s="19">
        <f t="shared" si="31"/>
        <v>680969.33519999997</v>
      </c>
      <c r="X179" s="19">
        <f t="shared" si="32"/>
        <v>680969.33519999997</v>
      </c>
      <c r="Y179" s="19">
        <f t="shared" si="33"/>
        <v>340484.66759999999</v>
      </c>
      <c r="Z179" s="19">
        <f t="shared" si="39"/>
        <v>1157648</v>
      </c>
      <c r="AA179" s="19">
        <f t="shared" si="34"/>
        <v>2188830.0060000001</v>
      </c>
      <c r="AB179" s="19">
        <f t="shared" si="40"/>
        <v>1488404</v>
      </c>
      <c r="AC179" s="19">
        <f t="shared" si="35"/>
        <v>0</v>
      </c>
      <c r="AD179" s="19">
        <f t="shared" si="41"/>
        <v>0</v>
      </c>
      <c r="AE179" s="23">
        <f t="shared" si="36"/>
        <v>2646052</v>
      </c>
      <c r="AF179" s="23"/>
      <c r="AG179" s="23"/>
      <c r="AH179" s="23"/>
      <c r="AI179" s="23"/>
      <c r="AJ179" s="23"/>
      <c r="AK179" s="24"/>
      <c r="AL179" s="24"/>
      <c r="AM179" s="19"/>
      <c r="AN179" s="25">
        <v>172</v>
      </c>
      <c r="AO179" s="35"/>
    </row>
    <row r="180" spans="1:41" ht="48" customHeight="1" x14ac:dyDescent="0.4">
      <c r="A180" s="9" t="s">
        <v>627</v>
      </c>
      <c r="B180" s="32" t="s">
        <v>628</v>
      </c>
      <c r="C180" s="27" t="s">
        <v>629</v>
      </c>
      <c r="D180" s="28" t="s">
        <v>420</v>
      </c>
      <c r="E180" s="32" t="s">
        <v>526</v>
      </c>
      <c r="F180" s="33" t="s">
        <v>54</v>
      </c>
      <c r="G180" s="14">
        <v>6</v>
      </c>
      <c r="H180" s="13"/>
      <c r="I180" s="15">
        <f>VLOOKUP(G180,'Basic TPP'!$A$2:$B$16,2,0)</f>
        <v>4864066.68</v>
      </c>
      <c r="J180" s="16">
        <v>0</v>
      </c>
      <c r="K180" s="17">
        <v>0.35</v>
      </c>
      <c r="L180" s="36">
        <v>0.45</v>
      </c>
      <c r="M180" s="18">
        <v>0</v>
      </c>
      <c r="N180" s="19">
        <f t="shared" si="37"/>
        <v>2646052</v>
      </c>
      <c r="O180" s="20">
        <v>1</v>
      </c>
      <c r="P180" s="21">
        <v>7530</v>
      </c>
      <c r="Q180" s="21" t="s">
        <v>48</v>
      </c>
      <c r="R180" s="22"/>
      <c r="S180" s="19">
        <f t="shared" si="28"/>
        <v>0</v>
      </c>
      <c r="T180" s="19">
        <f t="shared" si="29"/>
        <v>0</v>
      </c>
      <c r="U180" s="19">
        <f t="shared" si="30"/>
        <v>0</v>
      </c>
      <c r="V180" s="19">
        <f t="shared" si="38"/>
        <v>0</v>
      </c>
      <c r="W180" s="19">
        <f t="shared" si="31"/>
        <v>680969.33519999997</v>
      </c>
      <c r="X180" s="19">
        <f t="shared" si="32"/>
        <v>680969.33519999997</v>
      </c>
      <c r="Y180" s="19">
        <f t="shared" si="33"/>
        <v>340484.66759999999</v>
      </c>
      <c r="Z180" s="19">
        <f t="shared" si="39"/>
        <v>1157648</v>
      </c>
      <c r="AA180" s="19">
        <f t="shared" si="34"/>
        <v>2188830.0060000001</v>
      </c>
      <c r="AB180" s="19">
        <f t="shared" si="40"/>
        <v>1488404</v>
      </c>
      <c r="AC180" s="19">
        <f t="shared" si="35"/>
        <v>0</v>
      </c>
      <c r="AD180" s="19">
        <f t="shared" si="41"/>
        <v>0</v>
      </c>
      <c r="AE180" s="23">
        <f t="shared" si="36"/>
        <v>2646052</v>
      </c>
      <c r="AF180" s="23"/>
      <c r="AG180" s="23"/>
      <c r="AH180" s="23"/>
      <c r="AI180" s="23"/>
      <c r="AJ180" s="23"/>
      <c r="AK180" s="24"/>
      <c r="AL180" s="24"/>
      <c r="AM180" s="19"/>
      <c r="AN180" s="25">
        <v>173</v>
      </c>
      <c r="AO180" s="26"/>
    </row>
    <row r="181" spans="1:41" ht="48" customHeight="1" x14ac:dyDescent="0.4">
      <c r="A181" s="9" t="s">
        <v>630</v>
      </c>
      <c r="B181" s="32" t="s">
        <v>631</v>
      </c>
      <c r="C181" s="27" t="s">
        <v>632</v>
      </c>
      <c r="D181" s="28" t="s">
        <v>420</v>
      </c>
      <c r="E181" s="32" t="s">
        <v>526</v>
      </c>
      <c r="F181" s="33" t="s">
        <v>54</v>
      </c>
      <c r="G181" s="14">
        <v>6</v>
      </c>
      <c r="H181" s="13"/>
      <c r="I181" s="15">
        <f>VLOOKUP(G181,'Basic TPP'!$A$2:$B$16,2,0)</f>
        <v>4864066.68</v>
      </c>
      <c r="J181" s="16">
        <v>0</v>
      </c>
      <c r="K181" s="17">
        <v>0.35</v>
      </c>
      <c r="L181" s="36">
        <v>0.45</v>
      </c>
      <c r="M181" s="18">
        <v>0</v>
      </c>
      <c r="N181" s="19">
        <f t="shared" si="37"/>
        <v>2646052</v>
      </c>
      <c r="O181" s="20">
        <v>1</v>
      </c>
      <c r="P181" s="21">
        <v>10935</v>
      </c>
      <c r="Q181" s="21" t="s">
        <v>48</v>
      </c>
      <c r="R181" s="22"/>
      <c r="S181" s="19">
        <f t="shared" si="28"/>
        <v>0</v>
      </c>
      <c r="T181" s="19">
        <f t="shared" si="29"/>
        <v>0</v>
      </c>
      <c r="U181" s="19">
        <f t="shared" si="30"/>
        <v>0</v>
      </c>
      <c r="V181" s="19">
        <f t="shared" si="38"/>
        <v>0</v>
      </c>
      <c r="W181" s="19">
        <f t="shared" si="31"/>
        <v>680969.33519999997</v>
      </c>
      <c r="X181" s="19">
        <f t="shared" si="32"/>
        <v>680969.33519999997</v>
      </c>
      <c r="Y181" s="19">
        <f t="shared" si="33"/>
        <v>340484.66759999999</v>
      </c>
      <c r="Z181" s="19">
        <f t="shared" si="39"/>
        <v>1157648</v>
      </c>
      <c r="AA181" s="19">
        <f t="shared" si="34"/>
        <v>2188830.0060000001</v>
      </c>
      <c r="AB181" s="19">
        <f t="shared" si="40"/>
        <v>1488404</v>
      </c>
      <c r="AC181" s="19">
        <f t="shared" si="35"/>
        <v>0</v>
      </c>
      <c r="AD181" s="19">
        <f t="shared" si="41"/>
        <v>0</v>
      </c>
      <c r="AE181" s="23">
        <f t="shared" si="36"/>
        <v>2646052</v>
      </c>
      <c r="AF181" s="23"/>
      <c r="AG181" s="23"/>
      <c r="AH181" s="23"/>
      <c r="AI181" s="23"/>
      <c r="AJ181" s="23"/>
      <c r="AK181" s="24"/>
      <c r="AL181" s="24"/>
      <c r="AM181" s="19"/>
      <c r="AN181" s="25">
        <v>174</v>
      </c>
      <c r="AO181" s="26"/>
    </row>
    <row r="182" spans="1:41" ht="48" customHeight="1" x14ac:dyDescent="0.4">
      <c r="A182" s="9" t="s">
        <v>633</v>
      </c>
      <c r="B182" s="32" t="s">
        <v>634</v>
      </c>
      <c r="C182" s="27" t="s">
        <v>635</v>
      </c>
      <c r="D182" s="28" t="s">
        <v>420</v>
      </c>
      <c r="E182" s="32" t="s">
        <v>526</v>
      </c>
      <c r="F182" s="33" t="s">
        <v>54</v>
      </c>
      <c r="G182" s="14">
        <v>6</v>
      </c>
      <c r="H182" s="13"/>
      <c r="I182" s="15">
        <f>VLOOKUP(G182,'Basic TPP'!$A$2:$B$16,2,0)</f>
        <v>4864066.68</v>
      </c>
      <c r="J182" s="16">
        <v>0</v>
      </c>
      <c r="K182" s="17">
        <v>0.35</v>
      </c>
      <c r="L182" s="36">
        <v>0.45</v>
      </c>
      <c r="M182" s="18">
        <v>0</v>
      </c>
      <c r="N182" s="19">
        <f t="shared" si="37"/>
        <v>2646052</v>
      </c>
      <c r="O182" s="20">
        <v>1</v>
      </c>
      <c r="P182" s="21">
        <v>7935</v>
      </c>
      <c r="Q182" s="21" t="s">
        <v>48</v>
      </c>
      <c r="R182" s="22"/>
      <c r="S182" s="19">
        <f t="shared" si="28"/>
        <v>0</v>
      </c>
      <c r="T182" s="19">
        <f t="shared" si="29"/>
        <v>0</v>
      </c>
      <c r="U182" s="19">
        <f t="shared" si="30"/>
        <v>0</v>
      </c>
      <c r="V182" s="19">
        <f t="shared" si="38"/>
        <v>0</v>
      </c>
      <c r="W182" s="19">
        <f t="shared" si="31"/>
        <v>680969.33519999997</v>
      </c>
      <c r="X182" s="19">
        <f t="shared" si="32"/>
        <v>680969.33519999997</v>
      </c>
      <c r="Y182" s="19">
        <f t="shared" si="33"/>
        <v>340484.66759999999</v>
      </c>
      <c r="Z182" s="19">
        <f t="shared" si="39"/>
        <v>1157648</v>
      </c>
      <c r="AA182" s="19">
        <f t="shared" si="34"/>
        <v>2188830.0060000001</v>
      </c>
      <c r="AB182" s="19">
        <f t="shared" si="40"/>
        <v>1488404</v>
      </c>
      <c r="AC182" s="19">
        <f t="shared" si="35"/>
        <v>0</v>
      </c>
      <c r="AD182" s="19">
        <f t="shared" si="41"/>
        <v>0</v>
      </c>
      <c r="AE182" s="23">
        <f t="shared" si="36"/>
        <v>2646052</v>
      </c>
      <c r="AF182" s="23"/>
      <c r="AG182" s="23"/>
      <c r="AH182" s="23"/>
      <c r="AI182" s="23"/>
      <c r="AJ182" s="23"/>
      <c r="AK182" s="24"/>
      <c r="AL182" s="24"/>
      <c r="AM182" s="19"/>
      <c r="AN182" s="25">
        <v>175</v>
      </c>
      <c r="AO182" s="35"/>
    </row>
    <row r="183" spans="1:41" ht="48" customHeight="1" x14ac:dyDescent="0.4">
      <c r="A183" s="9" t="s">
        <v>636</v>
      </c>
      <c r="B183" s="32" t="s">
        <v>637</v>
      </c>
      <c r="C183" s="27" t="s">
        <v>638</v>
      </c>
      <c r="D183" s="28" t="s">
        <v>420</v>
      </c>
      <c r="E183" s="32" t="s">
        <v>526</v>
      </c>
      <c r="F183" s="33" t="s">
        <v>54</v>
      </c>
      <c r="G183" s="14">
        <v>6</v>
      </c>
      <c r="H183" s="13"/>
      <c r="I183" s="15">
        <f>VLOOKUP(G183,'Basic TPP'!$A$2:$B$16,2,0)</f>
        <v>4864066.68</v>
      </c>
      <c r="J183" s="16">
        <v>0</v>
      </c>
      <c r="K183" s="17">
        <v>0.35</v>
      </c>
      <c r="L183" s="36">
        <v>0.45</v>
      </c>
      <c r="M183" s="18">
        <v>0</v>
      </c>
      <c r="N183" s="19">
        <f t="shared" si="37"/>
        <v>2646052</v>
      </c>
      <c r="O183" s="20">
        <v>0.77669999999999995</v>
      </c>
      <c r="P183" s="21">
        <v>8766</v>
      </c>
      <c r="Q183" s="21" t="s">
        <v>48</v>
      </c>
      <c r="R183" s="22"/>
      <c r="S183" s="19">
        <f t="shared" si="28"/>
        <v>0</v>
      </c>
      <c r="T183" s="19">
        <f t="shared" si="29"/>
        <v>0</v>
      </c>
      <c r="U183" s="19">
        <f t="shared" si="30"/>
        <v>0</v>
      </c>
      <c r="V183" s="19">
        <f t="shared" si="38"/>
        <v>0</v>
      </c>
      <c r="W183" s="19">
        <f t="shared" si="31"/>
        <v>528908.88264983997</v>
      </c>
      <c r="X183" s="19">
        <f t="shared" si="32"/>
        <v>680969.33519999997</v>
      </c>
      <c r="Y183" s="19">
        <f t="shared" si="33"/>
        <v>340484.66759999999</v>
      </c>
      <c r="Z183" s="19">
        <f t="shared" si="39"/>
        <v>1054247</v>
      </c>
      <c r="AA183" s="19">
        <f t="shared" si="34"/>
        <v>2188830.0060000001</v>
      </c>
      <c r="AB183" s="19">
        <f t="shared" si="40"/>
        <v>1488404</v>
      </c>
      <c r="AC183" s="19">
        <f t="shared" si="35"/>
        <v>0</v>
      </c>
      <c r="AD183" s="19">
        <f t="shared" si="41"/>
        <v>0</v>
      </c>
      <c r="AE183" s="23">
        <f t="shared" si="36"/>
        <v>2542651</v>
      </c>
      <c r="AF183" s="23"/>
      <c r="AG183" s="23"/>
      <c r="AH183" s="23"/>
      <c r="AI183" s="23"/>
      <c r="AJ183" s="23"/>
      <c r="AK183" s="24"/>
      <c r="AL183" s="24"/>
      <c r="AM183" s="19"/>
      <c r="AN183" s="25">
        <v>176</v>
      </c>
      <c r="AO183" s="26"/>
    </row>
    <row r="184" spans="1:41" ht="48" customHeight="1" x14ac:dyDescent="0.4">
      <c r="A184" s="9" t="s">
        <v>639</v>
      </c>
      <c r="B184" s="34" t="s">
        <v>640</v>
      </c>
      <c r="C184" s="27" t="s">
        <v>641</v>
      </c>
      <c r="D184" s="28" t="s">
        <v>420</v>
      </c>
      <c r="E184" s="32" t="s">
        <v>526</v>
      </c>
      <c r="F184" s="33" t="s">
        <v>54</v>
      </c>
      <c r="G184" s="14">
        <v>6</v>
      </c>
      <c r="H184" s="13"/>
      <c r="I184" s="15">
        <f>VLOOKUP(G184,'Basic TPP'!$A$2:$B$16,2,0)</f>
        <v>4864066.68</v>
      </c>
      <c r="J184" s="16">
        <v>0</v>
      </c>
      <c r="K184" s="17">
        <v>0.35</v>
      </c>
      <c r="L184" s="36">
        <v>0.45</v>
      </c>
      <c r="M184" s="18">
        <v>0</v>
      </c>
      <c r="N184" s="19">
        <f t="shared" si="37"/>
        <v>2646052</v>
      </c>
      <c r="O184" s="20">
        <v>1</v>
      </c>
      <c r="P184" s="21">
        <v>8018</v>
      </c>
      <c r="Q184" s="21" t="s">
        <v>48</v>
      </c>
      <c r="R184" s="22"/>
      <c r="S184" s="19">
        <f t="shared" si="28"/>
        <v>0</v>
      </c>
      <c r="T184" s="19">
        <f t="shared" si="29"/>
        <v>0</v>
      </c>
      <c r="U184" s="19">
        <f t="shared" si="30"/>
        <v>0</v>
      </c>
      <c r="V184" s="19">
        <f t="shared" si="38"/>
        <v>0</v>
      </c>
      <c r="W184" s="19">
        <f t="shared" si="31"/>
        <v>680969.33519999997</v>
      </c>
      <c r="X184" s="19">
        <f t="shared" si="32"/>
        <v>680969.33519999997</v>
      </c>
      <c r="Y184" s="19">
        <f t="shared" si="33"/>
        <v>340484.66759999999</v>
      </c>
      <c r="Z184" s="19">
        <f t="shared" si="39"/>
        <v>1157648</v>
      </c>
      <c r="AA184" s="19">
        <f t="shared" si="34"/>
        <v>2188830.0060000001</v>
      </c>
      <c r="AB184" s="19">
        <f t="shared" si="40"/>
        <v>1488404</v>
      </c>
      <c r="AC184" s="19">
        <f t="shared" si="35"/>
        <v>0</v>
      </c>
      <c r="AD184" s="19">
        <f t="shared" si="41"/>
        <v>0</v>
      </c>
      <c r="AE184" s="23">
        <f t="shared" si="36"/>
        <v>2646052</v>
      </c>
      <c r="AF184" s="23"/>
      <c r="AG184" s="23"/>
      <c r="AH184" s="23"/>
      <c r="AI184" s="23"/>
      <c r="AJ184" s="23"/>
      <c r="AK184" s="24"/>
      <c r="AL184" s="24"/>
      <c r="AM184" s="19"/>
      <c r="AN184" s="25">
        <v>177</v>
      </c>
      <c r="AO184" s="26"/>
    </row>
    <row r="185" spans="1:41" ht="48" customHeight="1" x14ac:dyDescent="0.4">
      <c r="A185" s="9" t="s">
        <v>642</v>
      </c>
      <c r="B185" s="32" t="s">
        <v>643</v>
      </c>
      <c r="C185" s="27" t="s">
        <v>644</v>
      </c>
      <c r="D185" s="28" t="s">
        <v>420</v>
      </c>
      <c r="E185" s="32" t="s">
        <v>526</v>
      </c>
      <c r="F185" s="33" t="s">
        <v>54</v>
      </c>
      <c r="G185" s="14">
        <v>6</v>
      </c>
      <c r="H185" s="13"/>
      <c r="I185" s="15">
        <f>VLOOKUP(G185,'Basic TPP'!$A$2:$B$16,2,0)</f>
        <v>4864066.68</v>
      </c>
      <c r="J185" s="16">
        <v>0</v>
      </c>
      <c r="K185" s="17">
        <v>0.35</v>
      </c>
      <c r="L185" s="36">
        <v>0.45</v>
      </c>
      <c r="M185" s="18">
        <v>0</v>
      </c>
      <c r="N185" s="19">
        <f t="shared" si="37"/>
        <v>2646052</v>
      </c>
      <c r="O185" s="20">
        <v>0.94330000000000003</v>
      </c>
      <c r="P185" s="21">
        <v>9300</v>
      </c>
      <c r="Q185" s="21" t="s">
        <v>48</v>
      </c>
      <c r="R185" s="22"/>
      <c r="S185" s="19">
        <f t="shared" si="28"/>
        <v>0</v>
      </c>
      <c r="T185" s="19">
        <f t="shared" si="29"/>
        <v>0</v>
      </c>
      <c r="U185" s="19">
        <f t="shared" si="30"/>
        <v>0</v>
      </c>
      <c r="V185" s="19">
        <f t="shared" si="38"/>
        <v>0</v>
      </c>
      <c r="W185" s="19">
        <f t="shared" si="31"/>
        <v>642358.37389416003</v>
      </c>
      <c r="X185" s="19">
        <f t="shared" si="32"/>
        <v>680969.33519999997</v>
      </c>
      <c r="Y185" s="19">
        <f t="shared" si="33"/>
        <v>340484.66759999999</v>
      </c>
      <c r="Z185" s="19">
        <f t="shared" si="39"/>
        <v>1131392</v>
      </c>
      <c r="AA185" s="19">
        <f t="shared" si="34"/>
        <v>2188830.0060000001</v>
      </c>
      <c r="AB185" s="19">
        <f t="shared" si="40"/>
        <v>1488404</v>
      </c>
      <c r="AC185" s="19">
        <f t="shared" si="35"/>
        <v>0</v>
      </c>
      <c r="AD185" s="19">
        <f t="shared" si="41"/>
        <v>0</v>
      </c>
      <c r="AE185" s="23">
        <f t="shared" si="36"/>
        <v>2619796</v>
      </c>
      <c r="AF185" s="23"/>
      <c r="AG185" s="23"/>
      <c r="AH185" s="23"/>
      <c r="AI185" s="23"/>
      <c r="AJ185" s="23"/>
      <c r="AK185" s="24"/>
      <c r="AL185" s="24"/>
      <c r="AM185" s="19"/>
      <c r="AN185" s="25">
        <v>178</v>
      </c>
      <c r="AO185" s="35"/>
    </row>
    <row r="186" spans="1:41" ht="48" customHeight="1" x14ac:dyDescent="0.4">
      <c r="A186" s="9" t="s">
        <v>645</v>
      </c>
      <c r="B186" s="32" t="s">
        <v>646</v>
      </c>
      <c r="C186" s="27" t="s">
        <v>647</v>
      </c>
      <c r="D186" s="28" t="s">
        <v>420</v>
      </c>
      <c r="E186" s="32" t="s">
        <v>526</v>
      </c>
      <c r="F186" s="33" t="s">
        <v>54</v>
      </c>
      <c r="G186" s="33">
        <v>6</v>
      </c>
      <c r="H186" s="32"/>
      <c r="I186" s="15">
        <f>VLOOKUP(G186,'Basic TPP'!$A$2:$B$16,2,0)</f>
        <v>4864066.68</v>
      </c>
      <c r="J186" s="16">
        <v>0</v>
      </c>
      <c r="K186" s="17">
        <v>0.35</v>
      </c>
      <c r="L186" s="36">
        <v>0.45</v>
      </c>
      <c r="M186" s="18">
        <v>0</v>
      </c>
      <c r="N186" s="19">
        <f t="shared" si="37"/>
        <v>2646052</v>
      </c>
      <c r="O186" s="20">
        <v>1</v>
      </c>
      <c r="P186" s="21">
        <v>8612</v>
      </c>
      <c r="Q186" s="21" t="s">
        <v>48</v>
      </c>
      <c r="R186" s="22"/>
      <c r="S186" s="19">
        <f t="shared" si="28"/>
        <v>0</v>
      </c>
      <c r="T186" s="19">
        <f t="shared" si="29"/>
        <v>0</v>
      </c>
      <c r="U186" s="19">
        <f t="shared" si="30"/>
        <v>0</v>
      </c>
      <c r="V186" s="19">
        <f t="shared" si="38"/>
        <v>0</v>
      </c>
      <c r="W186" s="19">
        <f t="shared" si="31"/>
        <v>680969.33519999997</v>
      </c>
      <c r="X186" s="19">
        <f t="shared" si="32"/>
        <v>680969.33519999997</v>
      </c>
      <c r="Y186" s="19">
        <f t="shared" si="33"/>
        <v>340484.66759999999</v>
      </c>
      <c r="Z186" s="19">
        <f t="shared" si="39"/>
        <v>1157648</v>
      </c>
      <c r="AA186" s="19">
        <f t="shared" si="34"/>
        <v>2188830.0060000001</v>
      </c>
      <c r="AB186" s="19">
        <f t="shared" si="40"/>
        <v>1488404</v>
      </c>
      <c r="AC186" s="19">
        <f t="shared" si="35"/>
        <v>0</v>
      </c>
      <c r="AD186" s="19">
        <f t="shared" si="41"/>
        <v>0</v>
      </c>
      <c r="AE186" s="23">
        <f t="shared" si="36"/>
        <v>2646052</v>
      </c>
      <c r="AF186" s="23"/>
      <c r="AG186" s="23"/>
      <c r="AH186" s="23"/>
      <c r="AI186" s="23"/>
      <c r="AJ186" s="23"/>
      <c r="AK186" s="24"/>
      <c r="AL186" s="24"/>
      <c r="AM186" s="19"/>
      <c r="AN186" s="25">
        <v>179</v>
      </c>
      <c r="AO186" s="26"/>
    </row>
    <row r="187" spans="1:41" ht="48" customHeight="1" x14ac:dyDescent="0.4">
      <c r="A187" s="9" t="s">
        <v>648</v>
      </c>
      <c r="B187" s="32" t="s">
        <v>649</v>
      </c>
      <c r="C187" s="27" t="s">
        <v>650</v>
      </c>
      <c r="D187" s="28" t="s">
        <v>420</v>
      </c>
      <c r="E187" s="32" t="s">
        <v>526</v>
      </c>
      <c r="F187" s="33" t="s">
        <v>54</v>
      </c>
      <c r="G187" s="33">
        <v>6</v>
      </c>
      <c r="H187" s="32"/>
      <c r="I187" s="15">
        <f>VLOOKUP(G187,'Basic TPP'!$A$2:$B$16,2,0)</f>
        <v>4864066.68</v>
      </c>
      <c r="J187" s="16">
        <v>0</v>
      </c>
      <c r="K187" s="17">
        <v>0.35</v>
      </c>
      <c r="L187" s="36">
        <v>0.45</v>
      </c>
      <c r="M187" s="18">
        <v>0</v>
      </c>
      <c r="N187" s="19">
        <f t="shared" si="37"/>
        <v>2646052</v>
      </c>
      <c r="O187" s="20">
        <v>1</v>
      </c>
      <c r="P187" s="21">
        <v>7617</v>
      </c>
      <c r="Q187" s="21" t="s">
        <v>48</v>
      </c>
      <c r="R187" s="22"/>
      <c r="S187" s="19">
        <f t="shared" si="28"/>
        <v>0</v>
      </c>
      <c r="T187" s="19">
        <f t="shared" si="29"/>
        <v>0</v>
      </c>
      <c r="U187" s="19">
        <f t="shared" si="30"/>
        <v>0</v>
      </c>
      <c r="V187" s="19">
        <f t="shared" si="38"/>
        <v>0</v>
      </c>
      <c r="W187" s="19">
        <f t="shared" si="31"/>
        <v>680969.33519999997</v>
      </c>
      <c r="X187" s="19">
        <f t="shared" si="32"/>
        <v>680969.33519999997</v>
      </c>
      <c r="Y187" s="19">
        <f t="shared" si="33"/>
        <v>340484.66759999999</v>
      </c>
      <c r="Z187" s="19">
        <f t="shared" si="39"/>
        <v>1157648</v>
      </c>
      <c r="AA187" s="19">
        <f t="shared" si="34"/>
        <v>2188830.0060000001</v>
      </c>
      <c r="AB187" s="19">
        <f t="shared" si="40"/>
        <v>1488404</v>
      </c>
      <c r="AC187" s="19">
        <f t="shared" si="35"/>
        <v>0</v>
      </c>
      <c r="AD187" s="19">
        <f t="shared" si="41"/>
        <v>0</v>
      </c>
      <c r="AE187" s="23">
        <f t="shared" si="36"/>
        <v>2646052</v>
      </c>
      <c r="AF187" s="23"/>
      <c r="AG187" s="23"/>
      <c r="AH187" s="23"/>
      <c r="AI187" s="23"/>
      <c r="AJ187" s="23"/>
      <c r="AK187" s="24"/>
      <c r="AL187" s="24"/>
      <c r="AM187" s="19"/>
      <c r="AN187" s="25">
        <v>180</v>
      </c>
      <c r="AO187" s="26"/>
    </row>
    <row r="188" spans="1:41" ht="48" customHeight="1" x14ac:dyDescent="0.4">
      <c r="A188" s="9" t="s">
        <v>651</v>
      </c>
      <c r="B188" s="32" t="s">
        <v>652</v>
      </c>
      <c r="C188" s="27" t="s">
        <v>653</v>
      </c>
      <c r="D188" s="28" t="s">
        <v>420</v>
      </c>
      <c r="E188" s="32" t="s">
        <v>526</v>
      </c>
      <c r="F188" s="33" t="s">
        <v>54</v>
      </c>
      <c r="G188" s="33">
        <v>6</v>
      </c>
      <c r="H188" s="32"/>
      <c r="I188" s="15">
        <f>VLOOKUP(G188,'Basic TPP'!$A$2:$B$16,2,0)</f>
        <v>4864066.68</v>
      </c>
      <c r="J188" s="16">
        <v>0</v>
      </c>
      <c r="K188" s="17">
        <v>0.35</v>
      </c>
      <c r="L188" s="36">
        <v>0.45</v>
      </c>
      <c r="M188" s="18">
        <v>0</v>
      </c>
      <c r="N188" s="19">
        <f t="shared" si="37"/>
        <v>2646052</v>
      </c>
      <c r="O188" s="20">
        <v>1</v>
      </c>
      <c r="P188" s="21">
        <v>10558</v>
      </c>
      <c r="Q188" s="21" t="s">
        <v>48</v>
      </c>
      <c r="R188" s="22"/>
      <c r="S188" s="19">
        <f t="shared" si="28"/>
        <v>0</v>
      </c>
      <c r="T188" s="19">
        <f t="shared" si="29"/>
        <v>0</v>
      </c>
      <c r="U188" s="19">
        <f t="shared" si="30"/>
        <v>0</v>
      </c>
      <c r="V188" s="19">
        <f t="shared" si="38"/>
        <v>0</v>
      </c>
      <c r="W188" s="19">
        <f t="shared" si="31"/>
        <v>680969.33519999997</v>
      </c>
      <c r="X188" s="19">
        <f t="shared" si="32"/>
        <v>680969.33519999997</v>
      </c>
      <c r="Y188" s="19">
        <f t="shared" si="33"/>
        <v>340484.66759999999</v>
      </c>
      <c r="Z188" s="19">
        <f t="shared" si="39"/>
        <v>1157648</v>
      </c>
      <c r="AA188" s="19">
        <f t="shared" si="34"/>
        <v>2188830.0060000001</v>
      </c>
      <c r="AB188" s="19">
        <f t="shared" si="40"/>
        <v>1488404</v>
      </c>
      <c r="AC188" s="19">
        <f t="shared" si="35"/>
        <v>0</v>
      </c>
      <c r="AD188" s="19">
        <f t="shared" si="41"/>
        <v>0</v>
      </c>
      <c r="AE188" s="23">
        <f t="shared" si="36"/>
        <v>2646052</v>
      </c>
      <c r="AF188" s="23"/>
      <c r="AG188" s="23"/>
      <c r="AH188" s="23"/>
      <c r="AI188" s="23"/>
      <c r="AJ188" s="23"/>
      <c r="AK188" s="24"/>
      <c r="AL188" s="24"/>
      <c r="AM188" s="19"/>
      <c r="AN188" s="25">
        <v>181</v>
      </c>
      <c r="AO188" s="35"/>
    </row>
    <row r="189" spans="1:41" ht="48" customHeight="1" x14ac:dyDescent="0.4">
      <c r="A189" s="9" t="s">
        <v>654</v>
      </c>
      <c r="B189" s="34" t="s">
        <v>655</v>
      </c>
      <c r="C189" s="27" t="s">
        <v>656</v>
      </c>
      <c r="D189" s="28" t="s">
        <v>420</v>
      </c>
      <c r="E189" s="32" t="s">
        <v>526</v>
      </c>
      <c r="F189" s="33" t="s">
        <v>54</v>
      </c>
      <c r="G189" s="33">
        <v>6</v>
      </c>
      <c r="H189" s="33"/>
      <c r="I189" s="15">
        <f>VLOOKUP(G189,'Basic TPP'!$A$2:$B$16,2,0)</f>
        <v>4864066.68</v>
      </c>
      <c r="J189" s="16">
        <v>0</v>
      </c>
      <c r="K189" s="17">
        <v>0.35</v>
      </c>
      <c r="L189" s="36">
        <v>0.45</v>
      </c>
      <c r="M189" s="18">
        <v>0</v>
      </c>
      <c r="N189" s="19">
        <f t="shared" si="37"/>
        <v>2646052</v>
      </c>
      <c r="O189" s="20">
        <v>1</v>
      </c>
      <c r="P189" s="21">
        <v>9409</v>
      </c>
      <c r="Q189" s="21" t="s">
        <v>48</v>
      </c>
      <c r="R189" s="22"/>
      <c r="S189" s="19">
        <f t="shared" si="28"/>
        <v>0</v>
      </c>
      <c r="T189" s="19">
        <f t="shared" si="29"/>
        <v>0</v>
      </c>
      <c r="U189" s="19">
        <f t="shared" si="30"/>
        <v>0</v>
      </c>
      <c r="V189" s="19">
        <f t="shared" si="38"/>
        <v>0</v>
      </c>
      <c r="W189" s="19">
        <f t="shared" si="31"/>
        <v>680969.33519999997</v>
      </c>
      <c r="X189" s="19">
        <f t="shared" si="32"/>
        <v>680969.33519999997</v>
      </c>
      <c r="Y189" s="19">
        <f t="shared" si="33"/>
        <v>340484.66759999999</v>
      </c>
      <c r="Z189" s="19">
        <f t="shared" si="39"/>
        <v>1157648</v>
      </c>
      <c r="AA189" s="19">
        <f t="shared" si="34"/>
        <v>2188830.0060000001</v>
      </c>
      <c r="AB189" s="19">
        <f t="shared" si="40"/>
        <v>1488404</v>
      </c>
      <c r="AC189" s="19">
        <f t="shared" si="35"/>
        <v>0</v>
      </c>
      <c r="AD189" s="19">
        <f t="shared" si="41"/>
        <v>0</v>
      </c>
      <c r="AE189" s="23">
        <f t="shared" si="36"/>
        <v>2646052</v>
      </c>
      <c r="AF189" s="23"/>
      <c r="AG189" s="23"/>
      <c r="AH189" s="23"/>
      <c r="AI189" s="23"/>
      <c r="AJ189" s="23"/>
      <c r="AK189" s="24"/>
      <c r="AL189" s="24"/>
      <c r="AM189" s="19"/>
      <c r="AN189" s="25">
        <v>182</v>
      </c>
      <c r="AO189" s="26"/>
    </row>
    <row r="190" spans="1:41" ht="48" customHeight="1" x14ac:dyDescent="0.4">
      <c r="A190" s="9" t="s">
        <v>657</v>
      </c>
      <c r="B190" s="34" t="s">
        <v>658</v>
      </c>
      <c r="C190" s="27" t="s">
        <v>659</v>
      </c>
      <c r="D190" s="28" t="s">
        <v>420</v>
      </c>
      <c r="E190" s="32" t="s">
        <v>526</v>
      </c>
      <c r="F190" s="33" t="s">
        <v>54</v>
      </c>
      <c r="G190" s="33">
        <v>6</v>
      </c>
      <c r="H190" s="33"/>
      <c r="I190" s="15">
        <f>VLOOKUP(G190,'Basic TPP'!$A$2:$B$16,2,0)</f>
        <v>4864066.68</v>
      </c>
      <c r="J190" s="16">
        <v>0</v>
      </c>
      <c r="K190" s="17">
        <v>0.35</v>
      </c>
      <c r="L190" s="36">
        <v>0.45</v>
      </c>
      <c r="M190" s="18">
        <v>0</v>
      </c>
      <c r="N190" s="19">
        <f t="shared" si="37"/>
        <v>2646052</v>
      </c>
      <c r="O190" s="20">
        <v>1</v>
      </c>
      <c r="P190" s="21">
        <v>8774</v>
      </c>
      <c r="Q190" s="21" t="s">
        <v>48</v>
      </c>
      <c r="R190" s="22"/>
      <c r="S190" s="19">
        <f t="shared" si="28"/>
        <v>0</v>
      </c>
      <c r="T190" s="19">
        <f t="shared" si="29"/>
        <v>0</v>
      </c>
      <c r="U190" s="19">
        <f t="shared" si="30"/>
        <v>0</v>
      </c>
      <c r="V190" s="19">
        <f t="shared" si="38"/>
        <v>0</v>
      </c>
      <c r="W190" s="19">
        <f t="shared" si="31"/>
        <v>680969.33519999997</v>
      </c>
      <c r="X190" s="19">
        <f t="shared" si="32"/>
        <v>680969.33519999997</v>
      </c>
      <c r="Y190" s="19">
        <f t="shared" si="33"/>
        <v>340484.66759999999</v>
      </c>
      <c r="Z190" s="19">
        <f t="shared" si="39"/>
        <v>1157648</v>
      </c>
      <c r="AA190" s="19">
        <f t="shared" si="34"/>
        <v>2188830.0060000001</v>
      </c>
      <c r="AB190" s="19">
        <f t="shared" si="40"/>
        <v>1488404</v>
      </c>
      <c r="AC190" s="19">
        <f t="shared" si="35"/>
        <v>0</v>
      </c>
      <c r="AD190" s="19">
        <f t="shared" si="41"/>
        <v>0</v>
      </c>
      <c r="AE190" s="23">
        <f t="shared" si="36"/>
        <v>2646052</v>
      </c>
      <c r="AF190" s="23"/>
      <c r="AG190" s="23"/>
      <c r="AH190" s="23"/>
      <c r="AI190" s="23"/>
      <c r="AJ190" s="23"/>
      <c r="AK190" s="24"/>
      <c r="AL190" s="24"/>
      <c r="AM190" s="19"/>
      <c r="AN190" s="25">
        <v>183</v>
      </c>
      <c r="AO190" s="26"/>
    </row>
    <row r="191" spans="1:41" ht="48" customHeight="1" x14ac:dyDescent="0.4">
      <c r="A191" s="9" t="s">
        <v>660</v>
      </c>
      <c r="B191" s="34" t="s">
        <v>661</v>
      </c>
      <c r="C191" s="27" t="s">
        <v>662</v>
      </c>
      <c r="D191" s="28" t="s">
        <v>420</v>
      </c>
      <c r="E191" s="32" t="s">
        <v>526</v>
      </c>
      <c r="F191" s="33" t="s">
        <v>54</v>
      </c>
      <c r="G191" s="33">
        <v>6</v>
      </c>
      <c r="H191" s="33"/>
      <c r="I191" s="15">
        <f>VLOOKUP(G191,'Basic TPP'!$A$2:$B$16,2,0)</f>
        <v>4864066.68</v>
      </c>
      <c r="J191" s="16">
        <v>0</v>
      </c>
      <c r="K191" s="17">
        <v>0.35</v>
      </c>
      <c r="L191" s="36">
        <v>0.45</v>
      </c>
      <c r="M191" s="18">
        <v>0</v>
      </c>
      <c r="N191" s="19">
        <f t="shared" si="37"/>
        <v>2646052</v>
      </c>
      <c r="O191" s="20">
        <v>1</v>
      </c>
      <c r="P191" s="21">
        <v>10438</v>
      </c>
      <c r="Q191" s="21" t="s">
        <v>48</v>
      </c>
      <c r="R191" s="22"/>
      <c r="S191" s="19">
        <f t="shared" si="28"/>
        <v>0</v>
      </c>
      <c r="T191" s="19">
        <f t="shared" si="29"/>
        <v>0</v>
      </c>
      <c r="U191" s="19">
        <f t="shared" si="30"/>
        <v>0</v>
      </c>
      <c r="V191" s="19">
        <f t="shared" si="38"/>
        <v>0</v>
      </c>
      <c r="W191" s="19">
        <f t="shared" si="31"/>
        <v>680969.33519999997</v>
      </c>
      <c r="X191" s="19">
        <f t="shared" si="32"/>
        <v>680969.33519999997</v>
      </c>
      <c r="Y191" s="19">
        <f t="shared" si="33"/>
        <v>340484.66759999999</v>
      </c>
      <c r="Z191" s="19">
        <f t="shared" si="39"/>
        <v>1157648</v>
      </c>
      <c r="AA191" s="19">
        <f t="shared" si="34"/>
        <v>2188830.0060000001</v>
      </c>
      <c r="AB191" s="19">
        <f t="shared" si="40"/>
        <v>1488404</v>
      </c>
      <c r="AC191" s="19">
        <f t="shared" si="35"/>
        <v>0</v>
      </c>
      <c r="AD191" s="19">
        <f t="shared" si="41"/>
        <v>0</v>
      </c>
      <c r="AE191" s="23">
        <f t="shared" si="36"/>
        <v>2646052</v>
      </c>
      <c r="AF191" s="23"/>
      <c r="AG191" s="23"/>
      <c r="AH191" s="23"/>
      <c r="AI191" s="23"/>
      <c r="AJ191" s="23"/>
      <c r="AK191" s="24"/>
      <c r="AL191" s="24"/>
      <c r="AM191" s="19"/>
      <c r="AN191" s="25">
        <v>184</v>
      </c>
      <c r="AO191" s="35"/>
    </row>
    <row r="192" spans="1:41" ht="48" customHeight="1" x14ac:dyDescent="0.4">
      <c r="A192" s="9" t="s">
        <v>663</v>
      </c>
      <c r="B192" s="32" t="s">
        <v>664</v>
      </c>
      <c r="C192" s="27" t="s">
        <v>665</v>
      </c>
      <c r="D192" s="28" t="s">
        <v>420</v>
      </c>
      <c r="E192" s="32" t="s">
        <v>526</v>
      </c>
      <c r="F192" s="33" t="s">
        <v>54</v>
      </c>
      <c r="G192" s="33">
        <v>6</v>
      </c>
      <c r="H192" s="33"/>
      <c r="I192" s="15">
        <f>VLOOKUP(G192,'Basic TPP'!$A$2:$B$16,2,0)</f>
        <v>4864066.68</v>
      </c>
      <c r="J192" s="16">
        <v>0</v>
      </c>
      <c r="K192" s="17">
        <v>0.35</v>
      </c>
      <c r="L192" s="36">
        <v>0.45</v>
      </c>
      <c r="M192" s="18">
        <v>0</v>
      </c>
      <c r="N192" s="19">
        <f t="shared" si="37"/>
        <v>2646052</v>
      </c>
      <c r="O192" s="20">
        <v>1</v>
      </c>
      <c r="P192" s="21">
        <v>8686</v>
      </c>
      <c r="Q192" s="21" t="s">
        <v>48</v>
      </c>
      <c r="R192" s="22"/>
      <c r="S192" s="19">
        <f t="shared" si="28"/>
        <v>0</v>
      </c>
      <c r="T192" s="19">
        <f t="shared" si="29"/>
        <v>0</v>
      </c>
      <c r="U192" s="19">
        <f t="shared" si="30"/>
        <v>0</v>
      </c>
      <c r="V192" s="19">
        <f t="shared" si="38"/>
        <v>0</v>
      </c>
      <c r="W192" s="19">
        <f t="shared" si="31"/>
        <v>680969.33519999997</v>
      </c>
      <c r="X192" s="19">
        <f t="shared" si="32"/>
        <v>680969.33519999997</v>
      </c>
      <c r="Y192" s="19">
        <f t="shared" si="33"/>
        <v>340484.66759999999</v>
      </c>
      <c r="Z192" s="19">
        <f t="shared" si="39"/>
        <v>1157648</v>
      </c>
      <c r="AA192" s="19">
        <f t="shared" si="34"/>
        <v>2188830.0060000001</v>
      </c>
      <c r="AB192" s="19">
        <f t="shared" si="40"/>
        <v>1488404</v>
      </c>
      <c r="AC192" s="19">
        <f t="shared" si="35"/>
        <v>0</v>
      </c>
      <c r="AD192" s="19">
        <f t="shared" si="41"/>
        <v>0</v>
      </c>
      <c r="AE192" s="23">
        <f t="shared" si="36"/>
        <v>2646052</v>
      </c>
      <c r="AF192" s="23"/>
      <c r="AG192" s="23"/>
      <c r="AH192" s="23"/>
      <c r="AI192" s="23"/>
      <c r="AJ192" s="23"/>
      <c r="AK192" s="24"/>
      <c r="AL192" s="24"/>
      <c r="AM192" s="19"/>
      <c r="AN192" s="25">
        <v>185</v>
      </c>
      <c r="AO192" s="26"/>
    </row>
    <row r="193" spans="1:41" ht="48" customHeight="1" x14ac:dyDescent="0.4">
      <c r="A193" s="9" t="s">
        <v>666</v>
      </c>
      <c r="B193" s="32" t="s">
        <v>667</v>
      </c>
      <c r="C193" s="27" t="s">
        <v>668</v>
      </c>
      <c r="D193" s="28" t="s">
        <v>420</v>
      </c>
      <c r="E193" s="32" t="s">
        <v>526</v>
      </c>
      <c r="F193" s="33" t="s">
        <v>54</v>
      </c>
      <c r="G193" s="33">
        <v>6</v>
      </c>
      <c r="H193" s="33"/>
      <c r="I193" s="15">
        <f>VLOOKUP(G193,'Basic TPP'!$A$2:$B$16,2,0)</f>
        <v>4864066.68</v>
      </c>
      <c r="J193" s="16">
        <v>0</v>
      </c>
      <c r="K193" s="17">
        <v>0.35</v>
      </c>
      <c r="L193" s="36">
        <v>0.45</v>
      </c>
      <c r="M193" s="18">
        <v>0</v>
      </c>
      <c r="N193" s="19">
        <f t="shared" si="37"/>
        <v>2646052</v>
      </c>
      <c r="O193" s="20">
        <v>1</v>
      </c>
      <c r="P193" s="21">
        <v>8042</v>
      </c>
      <c r="Q193" s="21" t="s">
        <v>48</v>
      </c>
      <c r="R193" s="22"/>
      <c r="S193" s="19">
        <f t="shared" si="28"/>
        <v>0</v>
      </c>
      <c r="T193" s="19">
        <f t="shared" si="29"/>
        <v>0</v>
      </c>
      <c r="U193" s="19">
        <f t="shared" si="30"/>
        <v>0</v>
      </c>
      <c r="V193" s="19">
        <f t="shared" si="38"/>
        <v>0</v>
      </c>
      <c r="W193" s="19">
        <f t="shared" si="31"/>
        <v>680969.33519999997</v>
      </c>
      <c r="X193" s="19">
        <f t="shared" si="32"/>
        <v>680969.33519999997</v>
      </c>
      <c r="Y193" s="19">
        <f t="shared" si="33"/>
        <v>340484.66759999999</v>
      </c>
      <c r="Z193" s="19">
        <f t="shared" si="39"/>
        <v>1157648</v>
      </c>
      <c r="AA193" s="19">
        <f t="shared" si="34"/>
        <v>2188830.0060000001</v>
      </c>
      <c r="AB193" s="19">
        <f t="shared" si="40"/>
        <v>1488404</v>
      </c>
      <c r="AC193" s="19">
        <f t="shared" si="35"/>
        <v>0</v>
      </c>
      <c r="AD193" s="19">
        <f t="shared" si="41"/>
        <v>0</v>
      </c>
      <c r="AE193" s="23">
        <f t="shared" si="36"/>
        <v>2646052</v>
      </c>
      <c r="AF193" s="23"/>
      <c r="AG193" s="23"/>
      <c r="AH193" s="23"/>
      <c r="AI193" s="23"/>
      <c r="AJ193" s="23"/>
      <c r="AK193" s="24"/>
      <c r="AL193" s="24"/>
      <c r="AM193" s="19"/>
      <c r="AN193" s="25">
        <v>186</v>
      </c>
      <c r="AO193" s="26"/>
    </row>
    <row r="194" spans="1:41" ht="48" customHeight="1" x14ac:dyDescent="0.4">
      <c r="A194" s="9" t="s">
        <v>669</v>
      </c>
      <c r="B194" s="34" t="s">
        <v>670</v>
      </c>
      <c r="C194" s="27" t="s">
        <v>671</v>
      </c>
      <c r="D194" s="28" t="s">
        <v>420</v>
      </c>
      <c r="E194" s="32" t="s">
        <v>526</v>
      </c>
      <c r="F194" s="33" t="s">
        <v>54</v>
      </c>
      <c r="G194" s="33">
        <v>6</v>
      </c>
      <c r="H194" s="33"/>
      <c r="I194" s="15">
        <f>VLOOKUP(G194,'Basic TPP'!$A$2:$B$16,2,0)</f>
        <v>4864066.68</v>
      </c>
      <c r="J194" s="16">
        <v>0</v>
      </c>
      <c r="K194" s="17">
        <v>0.35</v>
      </c>
      <c r="L194" s="36">
        <v>0.45</v>
      </c>
      <c r="M194" s="18">
        <v>0</v>
      </c>
      <c r="N194" s="19">
        <f t="shared" si="37"/>
        <v>2646052</v>
      </c>
      <c r="O194" s="20">
        <v>1</v>
      </c>
      <c r="P194" s="21">
        <v>8115</v>
      </c>
      <c r="Q194" s="21" t="s">
        <v>48</v>
      </c>
      <c r="R194" s="22"/>
      <c r="S194" s="19">
        <f t="shared" si="28"/>
        <v>0</v>
      </c>
      <c r="T194" s="19">
        <f t="shared" si="29"/>
        <v>0</v>
      </c>
      <c r="U194" s="19">
        <f t="shared" si="30"/>
        <v>0</v>
      </c>
      <c r="V194" s="19">
        <f t="shared" si="38"/>
        <v>0</v>
      </c>
      <c r="W194" s="19">
        <f t="shared" si="31"/>
        <v>680969.33519999997</v>
      </c>
      <c r="X194" s="19">
        <f t="shared" si="32"/>
        <v>680969.33519999997</v>
      </c>
      <c r="Y194" s="19">
        <f t="shared" si="33"/>
        <v>340484.66759999999</v>
      </c>
      <c r="Z194" s="19">
        <f t="shared" si="39"/>
        <v>1157648</v>
      </c>
      <c r="AA194" s="19">
        <f t="shared" si="34"/>
        <v>2188830.0060000001</v>
      </c>
      <c r="AB194" s="19">
        <f t="shared" si="40"/>
        <v>1488404</v>
      </c>
      <c r="AC194" s="19">
        <f t="shared" si="35"/>
        <v>0</v>
      </c>
      <c r="AD194" s="19">
        <f t="shared" si="41"/>
        <v>0</v>
      </c>
      <c r="AE194" s="23">
        <f t="shared" si="36"/>
        <v>2646052</v>
      </c>
      <c r="AF194" s="23"/>
      <c r="AG194" s="23"/>
      <c r="AH194" s="23"/>
      <c r="AI194" s="23"/>
      <c r="AJ194" s="23"/>
      <c r="AK194" s="24"/>
      <c r="AL194" s="24"/>
      <c r="AM194" s="19"/>
      <c r="AN194" s="25">
        <v>187</v>
      </c>
      <c r="AO194" s="35"/>
    </row>
    <row r="195" spans="1:41" ht="48" customHeight="1" x14ac:dyDescent="0.4">
      <c r="A195" s="9" t="s">
        <v>672</v>
      </c>
      <c r="B195" s="34" t="s">
        <v>673</v>
      </c>
      <c r="C195" s="27" t="s">
        <v>674</v>
      </c>
      <c r="D195" s="28" t="s">
        <v>420</v>
      </c>
      <c r="E195" s="32" t="s">
        <v>526</v>
      </c>
      <c r="F195" s="33" t="s">
        <v>54</v>
      </c>
      <c r="G195" s="33">
        <v>6</v>
      </c>
      <c r="H195" s="33"/>
      <c r="I195" s="15">
        <f>VLOOKUP(G195,'Basic TPP'!$A$2:$B$16,2,0)</f>
        <v>4864066.68</v>
      </c>
      <c r="J195" s="16">
        <v>0</v>
      </c>
      <c r="K195" s="17">
        <v>0.35</v>
      </c>
      <c r="L195" s="36">
        <v>0.45</v>
      </c>
      <c r="M195" s="18">
        <v>0</v>
      </c>
      <c r="N195" s="19">
        <f t="shared" si="37"/>
        <v>2646052</v>
      </c>
      <c r="O195" s="20">
        <v>1</v>
      </c>
      <c r="P195" s="21">
        <v>7793</v>
      </c>
      <c r="Q195" s="21" t="s">
        <v>48</v>
      </c>
      <c r="R195" s="22"/>
      <c r="S195" s="19">
        <f t="shared" si="28"/>
        <v>0</v>
      </c>
      <c r="T195" s="19">
        <f t="shared" si="29"/>
        <v>0</v>
      </c>
      <c r="U195" s="19">
        <f t="shared" si="30"/>
        <v>0</v>
      </c>
      <c r="V195" s="19">
        <f t="shared" si="38"/>
        <v>0</v>
      </c>
      <c r="W195" s="19">
        <f t="shared" si="31"/>
        <v>680969.33519999997</v>
      </c>
      <c r="X195" s="19">
        <f t="shared" si="32"/>
        <v>680969.33519999997</v>
      </c>
      <c r="Y195" s="19">
        <f t="shared" si="33"/>
        <v>340484.66759999999</v>
      </c>
      <c r="Z195" s="19">
        <f t="shared" si="39"/>
        <v>1157648</v>
      </c>
      <c r="AA195" s="19">
        <f t="shared" si="34"/>
        <v>2188830.0060000001</v>
      </c>
      <c r="AB195" s="19">
        <f t="shared" si="40"/>
        <v>1488404</v>
      </c>
      <c r="AC195" s="19">
        <f t="shared" si="35"/>
        <v>0</v>
      </c>
      <c r="AD195" s="19">
        <f t="shared" si="41"/>
        <v>0</v>
      </c>
      <c r="AE195" s="23">
        <f t="shared" si="36"/>
        <v>2646052</v>
      </c>
      <c r="AF195" s="23"/>
      <c r="AG195" s="23"/>
      <c r="AH195" s="23"/>
      <c r="AI195" s="23"/>
      <c r="AJ195" s="23"/>
      <c r="AK195" s="24"/>
      <c r="AL195" s="24"/>
      <c r="AM195" s="19"/>
      <c r="AN195" s="25">
        <v>188</v>
      </c>
      <c r="AO195" s="26"/>
    </row>
    <row r="196" spans="1:41" ht="48" customHeight="1" x14ac:dyDescent="0.4">
      <c r="A196" s="9" t="s">
        <v>675</v>
      </c>
      <c r="B196" s="32" t="s">
        <v>676</v>
      </c>
      <c r="C196" s="27" t="s">
        <v>677</v>
      </c>
      <c r="D196" s="28" t="s">
        <v>420</v>
      </c>
      <c r="E196" s="32" t="s">
        <v>526</v>
      </c>
      <c r="F196" s="33" t="s">
        <v>54</v>
      </c>
      <c r="G196" s="33">
        <v>6</v>
      </c>
      <c r="H196" s="33"/>
      <c r="I196" s="15">
        <f>VLOOKUP(G196,'Basic TPP'!$A$2:$B$16,2,0)</f>
        <v>4864066.68</v>
      </c>
      <c r="J196" s="16">
        <v>0</v>
      </c>
      <c r="K196" s="17">
        <v>0.35</v>
      </c>
      <c r="L196" s="36">
        <v>0.45</v>
      </c>
      <c r="M196" s="18">
        <v>0</v>
      </c>
      <c r="N196" s="19">
        <f t="shared" si="37"/>
        <v>2646052</v>
      </c>
      <c r="O196" s="20">
        <v>1</v>
      </c>
      <c r="P196" s="21">
        <v>7420</v>
      </c>
      <c r="Q196" s="21" t="s">
        <v>48</v>
      </c>
      <c r="R196" s="22"/>
      <c r="S196" s="19">
        <f t="shared" si="28"/>
        <v>0</v>
      </c>
      <c r="T196" s="19">
        <f t="shared" si="29"/>
        <v>0</v>
      </c>
      <c r="U196" s="19">
        <f t="shared" si="30"/>
        <v>0</v>
      </c>
      <c r="V196" s="19">
        <f t="shared" si="38"/>
        <v>0</v>
      </c>
      <c r="W196" s="19">
        <f t="shared" si="31"/>
        <v>680969.33519999997</v>
      </c>
      <c r="X196" s="19">
        <f t="shared" si="32"/>
        <v>680969.33519999997</v>
      </c>
      <c r="Y196" s="19">
        <f t="shared" si="33"/>
        <v>340484.66759999999</v>
      </c>
      <c r="Z196" s="19">
        <f t="shared" si="39"/>
        <v>1157648</v>
      </c>
      <c r="AA196" s="19">
        <f t="shared" si="34"/>
        <v>2188830.0060000001</v>
      </c>
      <c r="AB196" s="19">
        <f t="shared" si="40"/>
        <v>1488404</v>
      </c>
      <c r="AC196" s="19">
        <f t="shared" si="35"/>
        <v>0</v>
      </c>
      <c r="AD196" s="19">
        <f t="shared" si="41"/>
        <v>0</v>
      </c>
      <c r="AE196" s="23">
        <f t="shared" si="36"/>
        <v>2646052</v>
      </c>
      <c r="AF196" s="23"/>
      <c r="AG196" s="23"/>
      <c r="AH196" s="23"/>
      <c r="AI196" s="23"/>
      <c r="AJ196" s="23"/>
      <c r="AK196" s="24"/>
      <c r="AL196" s="24"/>
      <c r="AM196" s="19"/>
      <c r="AN196" s="25">
        <v>189</v>
      </c>
      <c r="AO196" s="26"/>
    </row>
    <row r="197" spans="1:41" ht="48" customHeight="1" x14ac:dyDescent="0.4">
      <c r="A197" s="9" t="s">
        <v>678</v>
      </c>
      <c r="B197" s="32" t="s">
        <v>679</v>
      </c>
      <c r="C197" s="27" t="s">
        <v>680</v>
      </c>
      <c r="D197" s="28" t="s">
        <v>420</v>
      </c>
      <c r="E197" s="32" t="s">
        <v>526</v>
      </c>
      <c r="F197" s="33" t="s">
        <v>54</v>
      </c>
      <c r="G197" s="33">
        <v>6</v>
      </c>
      <c r="H197" s="33"/>
      <c r="I197" s="15">
        <f>VLOOKUP(G197,'Basic TPP'!$A$2:$B$16,2,0)</f>
        <v>4864066.68</v>
      </c>
      <c r="J197" s="16">
        <v>0</v>
      </c>
      <c r="K197" s="17">
        <v>0.35</v>
      </c>
      <c r="L197" s="36">
        <v>0.45</v>
      </c>
      <c r="M197" s="18">
        <v>0</v>
      </c>
      <c r="N197" s="19">
        <f t="shared" si="37"/>
        <v>2646052</v>
      </c>
      <c r="O197" s="20">
        <v>0.995</v>
      </c>
      <c r="P197" s="21">
        <v>12214</v>
      </c>
      <c r="Q197" s="21" t="s">
        <v>48</v>
      </c>
      <c r="R197" s="22"/>
      <c r="S197" s="19">
        <f t="shared" si="28"/>
        <v>0</v>
      </c>
      <c r="T197" s="19">
        <f t="shared" si="29"/>
        <v>0</v>
      </c>
      <c r="U197" s="19">
        <f t="shared" si="30"/>
        <v>0</v>
      </c>
      <c r="V197" s="19">
        <f t="shared" si="38"/>
        <v>0</v>
      </c>
      <c r="W197" s="19">
        <f t="shared" si="31"/>
        <v>677564.48852399993</v>
      </c>
      <c r="X197" s="19">
        <f t="shared" si="32"/>
        <v>680969.33519999997</v>
      </c>
      <c r="Y197" s="19">
        <f t="shared" si="33"/>
        <v>340484.66759999999</v>
      </c>
      <c r="Z197" s="19">
        <f t="shared" si="39"/>
        <v>1155333</v>
      </c>
      <c r="AA197" s="19">
        <f t="shared" si="34"/>
        <v>2188830.0060000001</v>
      </c>
      <c r="AB197" s="19">
        <f t="shared" si="40"/>
        <v>1488404</v>
      </c>
      <c r="AC197" s="19">
        <f t="shared" si="35"/>
        <v>0</v>
      </c>
      <c r="AD197" s="19">
        <f t="shared" si="41"/>
        <v>0</v>
      </c>
      <c r="AE197" s="23">
        <f t="shared" si="36"/>
        <v>2643737</v>
      </c>
      <c r="AF197" s="23"/>
      <c r="AG197" s="23"/>
      <c r="AH197" s="23"/>
      <c r="AI197" s="23"/>
      <c r="AJ197" s="23"/>
      <c r="AK197" s="24"/>
      <c r="AL197" s="24"/>
      <c r="AM197" s="19"/>
      <c r="AN197" s="25">
        <v>190</v>
      </c>
      <c r="AO197" s="35"/>
    </row>
    <row r="198" spans="1:41" ht="48" customHeight="1" x14ac:dyDescent="0.4">
      <c r="A198" s="9" t="s">
        <v>681</v>
      </c>
      <c r="B198" s="32" t="s">
        <v>682</v>
      </c>
      <c r="C198" s="27" t="s">
        <v>683</v>
      </c>
      <c r="D198" s="28" t="s">
        <v>420</v>
      </c>
      <c r="E198" s="32" t="s">
        <v>526</v>
      </c>
      <c r="F198" s="33" t="s">
        <v>54</v>
      </c>
      <c r="G198" s="33">
        <v>6</v>
      </c>
      <c r="H198" s="33"/>
      <c r="I198" s="15">
        <f>VLOOKUP(G198,'Basic TPP'!$A$2:$B$16,2,0)</f>
        <v>4864066.68</v>
      </c>
      <c r="J198" s="16">
        <v>0</v>
      </c>
      <c r="K198" s="17">
        <v>0.35</v>
      </c>
      <c r="L198" s="36">
        <v>0.45</v>
      </c>
      <c r="M198" s="18">
        <v>0</v>
      </c>
      <c r="N198" s="19">
        <f t="shared" si="37"/>
        <v>2646052</v>
      </c>
      <c r="O198" s="20">
        <v>1</v>
      </c>
      <c r="P198" s="21">
        <v>8562</v>
      </c>
      <c r="Q198" s="21" t="s">
        <v>48</v>
      </c>
      <c r="R198" s="22"/>
      <c r="S198" s="19">
        <f t="shared" si="28"/>
        <v>0</v>
      </c>
      <c r="T198" s="19">
        <f t="shared" si="29"/>
        <v>0</v>
      </c>
      <c r="U198" s="19">
        <f t="shared" si="30"/>
        <v>0</v>
      </c>
      <c r="V198" s="19">
        <f t="shared" si="38"/>
        <v>0</v>
      </c>
      <c r="W198" s="19">
        <f t="shared" si="31"/>
        <v>680969.33519999997</v>
      </c>
      <c r="X198" s="19">
        <f t="shared" si="32"/>
        <v>680969.33519999997</v>
      </c>
      <c r="Y198" s="19">
        <f t="shared" si="33"/>
        <v>340484.66759999999</v>
      </c>
      <c r="Z198" s="19">
        <f t="shared" si="39"/>
        <v>1157648</v>
      </c>
      <c r="AA198" s="19">
        <f t="shared" si="34"/>
        <v>2188830.0060000001</v>
      </c>
      <c r="AB198" s="19">
        <f t="shared" si="40"/>
        <v>1488404</v>
      </c>
      <c r="AC198" s="19">
        <f t="shared" si="35"/>
        <v>0</v>
      </c>
      <c r="AD198" s="19">
        <f t="shared" si="41"/>
        <v>0</v>
      </c>
      <c r="AE198" s="23">
        <f t="shared" si="36"/>
        <v>2646052</v>
      </c>
      <c r="AF198" s="23"/>
      <c r="AG198" s="23"/>
      <c r="AH198" s="23"/>
      <c r="AI198" s="23"/>
      <c r="AJ198" s="23"/>
      <c r="AK198" s="24"/>
      <c r="AL198" s="24"/>
      <c r="AM198" s="19"/>
      <c r="AN198" s="25">
        <v>191</v>
      </c>
      <c r="AO198" s="26"/>
    </row>
    <row r="199" spans="1:41" ht="48" customHeight="1" x14ac:dyDescent="0.4">
      <c r="A199" s="9" t="s">
        <v>684</v>
      </c>
      <c r="B199" s="32" t="s">
        <v>685</v>
      </c>
      <c r="C199" s="27" t="s">
        <v>686</v>
      </c>
      <c r="D199" s="28" t="s">
        <v>420</v>
      </c>
      <c r="E199" s="32" t="s">
        <v>526</v>
      </c>
      <c r="F199" s="33" t="s">
        <v>54</v>
      </c>
      <c r="G199" s="33">
        <v>6</v>
      </c>
      <c r="H199" s="33"/>
      <c r="I199" s="15">
        <f>VLOOKUP(G199,'Basic TPP'!$A$2:$B$16,2,0)</f>
        <v>4864066.68</v>
      </c>
      <c r="J199" s="16">
        <v>0</v>
      </c>
      <c r="K199" s="17">
        <v>0.35</v>
      </c>
      <c r="L199" s="36">
        <v>0.45</v>
      </c>
      <c r="M199" s="18">
        <v>0</v>
      </c>
      <c r="N199" s="19">
        <f t="shared" si="37"/>
        <v>2646052</v>
      </c>
      <c r="O199" s="20">
        <v>1</v>
      </c>
      <c r="P199" s="21">
        <v>8048</v>
      </c>
      <c r="Q199" s="21" t="s">
        <v>48</v>
      </c>
      <c r="R199" s="22"/>
      <c r="S199" s="19">
        <f t="shared" si="28"/>
        <v>0</v>
      </c>
      <c r="T199" s="19">
        <f t="shared" si="29"/>
        <v>0</v>
      </c>
      <c r="U199" s="19">
        <f t="shared" si="30"/>
        <v>0</v>
      </c>
      <c r="V199" s="19">
        <f t="shared" si="38"/>
        <v>0</v>
      </c>
      <c r="W199" s="19">
        <f t="shared" si="31"/>
        <v>680969.33519999997</v>
      </c>
      <c r="X199" s="19">
        <f t="shared" si="32"/>
        <v>680969.33519999997</v>
      </c>
      <c r="Y199" s="19">
        <f t="shared" si="33"/>
        <v>340484.66759999999</v>
      </c>
      <c r="Z199" s="19">
        <f t="shared" si="39"/>
        <v>1157648</v>
      </c>
      <c r="AA199" s="19">
        <f t="shared" si="34"/>
        <v>2188830.0060000001</v>
      </c>
      <c r="AB199" s="19">
        <f t="shared" si="40"/>
        <v>1488404</v>
      </c>
      <c r="AC199" s="19">
        <f t="shared" si="35"/>
        <v>0</v>
      </c>
      <c r="AD199" s="19">
        <f t="shared" si="41"/>
        <v>0</v>
      </c>
      <c r="AE199" s="23">
        <f t="shared" si="36"/>
        <v>2646052</v>
      </c>
      <c r="AF199" s="23"/>
      <c r="AG199" s="23"/>
      <c r="AH199" s="23"/>
      <c r="AI199" s="23"/>
      <c r="AJ199" s="23"/>
      <c r="AK199" s="24"/>
      <c r="AL199" s="24"/>
      <c r="AM199" s="19"/>
      <c r="AN199" s="25">
        <v>192</v>
      </c>
      <c r="AO199" s="26"/>
    </row>
    <row r="200" spans="1:41" ht="48" customHeight="1" x14ac:dyDescent="0.4">
      <c r="A200" s="9" t="s">
        <v>687</v>
      </c>
      <c r="B200" s="32" t="s">
        <v>688</v>
      </c>
      <c r="C200" s="27" t="s">
        <v>689</v>
      </c>
      <c r="D200" s="28" t="s">
        <v>420</v>
      </c>
      <c r="E200" s="32" t="s">
        <v>526</v>
      </c>
      <c r="F200" s="33" t="s">
        <v>54</v>
      </c>
      <c r="G200" s="33">
        <v>6</v>
      </c>
      <c r="H200" s="33"/>
      <c r="I200" s="15">
        <f>VLOOKUP(G200,'Basic TPP'!$A$2:$B$16,2,0)</f>
        <v>4864066.68</v>
      </c>
      <c r="J200" s="16">
        <v>0</v>
      </c>
      <c r="K200" s="17">
        <v>0.35</v>
      </c>
      <c r="L200" s="36">
        <v>0.45</v>
      </c>
      <c r="M200" s="18">
        <v>0</v>
      </c>
      <c r="N200" s="19">
        <f t="shared" si="37"/>
        <v>2646052</v>
      </c>
      <c r="O200" s="20">
        <v>0.995</v>
      </c>
      <c r="P200" s="21">
        <v>11327</v>
      </c>
      <c r="Q200" s="21" t="s">
        <v>48</v>
      </c>
      <c r="R200" s="22"/>
      <c r="S200" s="19">
        <f t="shared" ref="S200:S253" si="42">I200*J200*40%*O200</f>
        <v>0</v>
      </c>
      <c r="T200" s="19">
        <f t="shared" ref="T200:T253" si="43">IF(P200&gt;=6750,(I200*J200*40%),0)</f>
        <v>0</v>
      </c>
      <c r="U200" s="19">
        <f t="shared" ref="U200:U253" si="44">IF(P200&lt;6750,0,IF(Q200="",0,IF(OR(Q200="KURANG",Q200="SANGAT KURANG"),I200*J200*10%,I200*J200*20%)))</f>
        <v>0</v>
      </c>
      <c r="V200" s="19">
        <f t="shared" si="38"/>
        <v>0</v>
      </c>
      <c r="W200" s="19">
        <f t="shared" ref="W200:W253" si="45">I200*K200*40%*O200</f>
        <v>677564.48852399993</v>
      </c>
      <c r="X200" s="19">
        <f t="shared" ref="X200:X253" si="46">IF(P200&gt;=6750,(I200*K200*40%),0)</f>
        <v>680969.33519999997</v>
      </c>
      <c r="Y200" s="19">
        <f t="shared" ref="Y200:Y253" si="47">IF(P200&lt;6750,0,IF(Q200="",0,IF(OR(Q200="KURANG",Q200="SANGAT KURANG"),I200*K200*10%,I200*K200*20%)))</f>
        <v>340484.66759999999</v>
      </c>
      <c r="Z200" s="19">
        <f t="shared" si="39"/>
        <v>1155333</v>
      </c>
      <c r="AA200" s="19">
        <f t="shared" ref="AA200:AA253" si="48">I200*L200</f>
        <v>2188830.0060000001</v>
      </c>
      <c r="AB200" s="19">
        <f t="shared" si="40"/>
        <v>1488404</v>
      </c>
      <c r="AC200" s="19">
        <f t="shared" ref="AC200:AC253" si="49">I200*M200</f>
        <v>0</v>
      </c>
      <c r="AD200" s="19">
        <f t="shared" si="41"/>
        <v>0</v>
      </c>
      <c r="AE200" s="23">
        <f t="shared" ref="AE200:AE253" si="50">ROUND((V200+Z200+AB200+AD200),0)</f>
        <v>2643737</v>
      </c>
      <c r="AF200" s="23"/>
      <c r="AG200" s="23"/>
      <c r="AH200" s="23"/>
      <c r="AI200" s="23"/>
      <c r="AJ200" s="23"/>
      <c r="AK200" s="24"/>
      <c r="AL200" s="24"/>
      <c r="AM200" s="19"/>
      <c r="AN200" s="25">
        <v>193</v>
      </c>
      <c r="AO200" s="35"/>
    </row>
    <row r="201" spans="1:41" ht="48" customHeight="1" x14ac:dyDescent="0.4">
      <c r="A201" s="9" t="s">
        <v>690</v>
      </c>
      <c r="B201" s="32" t="s">
        <v>691</v>
      </c>
      <c r="C201" s="27" t="s">
        <v>692</v>
      </c>
      <c r="D201" s="28" t="s">
        <v>420</v>
      </c>
      <c r="E201" s="32" t="s">
        <v>526</v>
      </c>
      <c r="F201" s="33" t="s">
        <v>54</v>
      </c>
      <c r="G201" s="33">
        <v>6</v>
      </c>
      <c r="H201" s="33"/>
      <c r="I201" s="15">
        <f>VLOOKUP(G201,'Basic TPP'!$A$2:$B$16,2,0)</f>
        <v>4864066.68</v>
      </c>
      <c r="J201" s="16">
        <v>0</v>
      </c>
      <c r="K201" s="17">
        <v>0.35</v>
      </c>
      <c r="L201" s="36">
        <v>0.45</v>
      </c>
      <c r="M201" s="18">
        <v>0</v>
      </c>
      <c r="N201" s="19">
        <f t="shared" ref="N201:N253" si="51">ROUND(I201*(SUM(J201:M201))*68%,0)</f>
        <v>2646052</v>
      </c>
      <c r="O201" s="20">
        <v>1</v>
      </c>
      <c r="P201" s="21">
        <v>7913</v>
      </c>
      <c r="Q201" s="21" t="s">
        <v>48</v>
      </c>
      <c r="R201" s="22"/>
      <c r="S201" s="19">
        <f t="shared" si="42"/>
        <v>0</v>
      </c>
      <c r="T201" s="19">
        <f t="shared" si="43"/>
        <v>0</v>
      </c>
      <c r="U201" s="19">
        <f t="shared" si="44"/>
        <v>0</v>
      </c>
      <c r="V201" s="19">
        <f t="shared" ref="V201:V253" si="52">ROUND(SUM(S201:U201)*68%,0)</f>
        <v>0</v>
      </c>
      <c r="W201" s="19">
        <f t="shared" si="45"/>
        <v>680969.33519999997</v>
      </c>
      <c r="X201" s="19">
        <f t="shared" si="46"/>
        <v>680969.33519999997</v>
      </c>
      <c r="Y201" s="19">
        <f t="shared" si="47"/>
        <v>340484.66759999999</v>
      </c>
      <c r="Z201" s="19">
        <f t="shared" ref="Z201:Z253" si="53">ROUND(SUM(W201:Y201)*68%,0)</f>
        <v>1157648</v>
      </c>
      <c r="AA201" s="19">
        <f t="shared" si="48"/>
        <v>2188830.0060000001</v>
      </c>
      <c r="AB201" s="19">
        <f t="shared" ref="AB201:AB253" si="54">ROUND(AA201 * 68%,0)</f>
        <v>1488404</v>
      </c>
      <c r="AC201" s="19">
        <f t="shared" si="49"/>
        <v>0</v>
      </c>
      <c r="AD201" s="19">
        <f t="shared" ref="AD201:AD253" si="55">ROUND(AC201*68%,0)</f>
        <v>0</v>
      </c>
      <c r="AE201" s="23">
        <f t="shared" si="50"/>
        <v>2646052</v>
      </c>
      <c r="AF201" s="23"/>
      <c r="AG201" s="23"/>
      <c r="AH201" s="23"/>
      <c r="AI201" s="23"/>
      <c r="AJ201" s="23"/>
      <c r="AK201" s="24"/>
      <c r="AL201" s="24"/>
      <c r="AM201" s="19"/>
      <c r="AN201" s="25">
        <v>194</v>
      </c>
      <c r="AO201" s="26"/>
    </row>
    <row r="202" spans="1:41" ht="48" customHeight="1" x14ac:dyDescent="0.4">
      <c r="A202" s="9" t="s">
        <v>693</v>
      </c>
      <c r="B202" s="34" t="s">
        <v>694</v>
      </c>
      <c r="C202" s="27" t="s">
        <v>695</v>
      </c>
      <c r="D202" s="28" t="s">
        <v>420</v>
      </c>
      <c r="E202" s="32" t="s">
        <v>526</v>
      </c>
      <c r="F202" s="33" t="s">
        <v>54</v>
      </c>
      <c r="G202" s="33">
        <v>6</v>
      </c>
      <c r="H202" s="33"/>
      <c r="I202" s="15">
        <f>VLOOKUP(G202,'Basic TPP'!$A$2:$B$16,2,0)</f>
        <v>4864066.68</v>
      </c>
      <c r="J202" s="16">
        <v>0</v>
      </c>
      <c r="K202" s="17">
        <v>0.35</v>
      </c>
      <c r="L202" s="36">
        <v>0.45</v>
      </c>
      <c r="M202" s="18">
        <v>0</v>
      </c>
      <c r="N202" s="19">
        <f t="shared" si="51"/>
        <v>2646052</v>
      </c>
      <c r="O202" s="20">
        <v>0.98750000000000004</v>
      </c>
      <c r="P202" s="21">
        <v>7726</v>
      </c>
      <c r="Q202" s="21" t="s">
        <v>48</v>
      </c>
      <c r="R202" s="22"/>
      <c r="S202" s="19">
        <f t="shared" si="42"/>
        <v>0</v>
      </c>
      <c r="T202" s="19">
        <f t="shared" si="43"/>
        <v>0</v>
      </c>
      <c r="U202" s="19">
        <f t="shared" si="44"/>
        <v>0</v>
      </c>
      <c r="V202" s="19">
        <f t="shared" si="52"/>
        <v>0</v>
      </c>
      <c r="W202" s="19">
        <f t="shared" si="45"/>
        <v>672457.21851000004</v>
      </c>
      <c r="X202" s="19">
        <f t="shared" si="46"/>
        <v>680969.33519999997</v>
      </c>
      <c r="Y202" s="19">
        <f t="shared" si="47"/>
        <v>340484.66759999999</v>
      </c>
      <c r="Z202" s="19">
        <f t="shared" si="53"/>
        <v>1151860</v>
      </c>
      <c r="AA202" s="19">
        <f t="shared" si="48"/>
        <v>2188830.0060000001</v>
      </c>
      <c r="AB202" s="19">
        <f t="shared" si="54"/>
        <v>1488404</v>
      </c>
      <c r="AC202" s="19">
        <f t="shared" si="49"/>
        <v>0</v>
      </c>
      <c r="AD202" s="19">
        <f t="shared" si="55"/>
        <v>0</v>
      </c>
      <c r="AE202" s="23">
        <f t="shared" si="50"/>
        <v>2640264</v>
      </c>
      <c r="AF202" s="23"/>
      <c r="AG202" s="23"/>
      <c r="AH202" s="23"/>
      <c r="AI202" s="23"/>
      <c r="AJ202" s="23"/>
      <c r="AK202" s="24"/>
      <c r="AL202" s="24"/>
      <c r="AM202" s="19"/>
      <c r="AN202" s="25">
        <v>195</v>
      </c>
      <c r="AO202" s="26"/>
    </row>
    <row r="203" spans="1:41" ht="48" customHeight="1" x14ac:dyDescent="0.4">
      <c r="A203" s="9" t="s">
        <v>696</v>
      </c>
      <c r="B203" s="34" t="s">
        <v>697</v>
      </c>
      <c r="C203" s="27" t="s">
        <v>698</v>
      </c>
      <c r="D203" s="28" t="s">
        <v>420</v>
      </c>
      <c r="E203" s="32" t="s">
        <v>526</v>
      </c>
      <c r="F203" s="33" t="s">
        <v>54</v>
      </c>
      <c r="G203" s="33">
        <v>6</v>
      </c>
      <c r="H203" s="33"/>
      <c r="I203" s="15">
        <f>VLOOKUP(G203,'Basic TPP'!$A$2:$B$16,2,0)</f>
        <v>4864066.68</v>
      </c>
      <c r="J203" s="16">
        <v>0</v>
      </c>
      <c r="K203" s="17">
        <v>0.35</v>
      </c>
      <c r="L203" s="36">
        <v>0.45</v>
      </c>
      <c r="M203" s="18">
        <v>0</v>
      </c>
      <c r="N203" s="19">
        <f t="shared" si="51"/>
        <v>2646052</v>
      </c>
      <c r="O203" s="20">
        <v>1</v>
      </c>
      <c r="P203" s="21">
        <v>7490</v>
      </c>
      <c r="Q203" s="21" t="s">
        <v>48</v>
      </c>
      <c r="R203" s="22"/>
      <c r="S203" s="19">
        <f t="shared" si="42"/>
        <v>0</v>
      </c>
      <c r="T203" s="19">
        <f t="shared" si="43"/>
        <v>0</v>
      </c>
      <c r="U203" s="19">
        <f t="shared" si="44"/>
        <v>0</v>
      </c>
      <c r="V203" s="19">
        <f t="shared" si="52"/>
        <v>0</v>
      </c>
      <c r="W203" s="19">
        <f t="shared" si="45"/>
        <v>680969.33519999997</v>
      </c>
      <c r="X203" s="19">
        <f t="shared" si="46"/>
        <v>680969.33519999997</v>
      </c>
      <c r="Y203" s="19">
        <f t="shared" si="47"/>
        <v>340484.66759999999</v>
      </c>
      <c r="Z203" s="19">
        <f t="shared" si="53"/>
        <v>1157648</v>
      </c>
      <c r="AA203" s="19">
        <f t="shared" si="48"/>
        <v>2188830.0060000001</v>
      </c>
      <c r="AB203" s="19">
        <f t="shared" si="54"/>
        <v>1488404</v>
      </c>
      <c r="AC203" s="19">
        <f t="shared" si="49"/>
        <v>0</v>
      </c>
      <c r="AD203" s="19">
        <f t="shared" si="55"/>
        <v>0</v>
      </c>
      <c r="AE203" s="23">
        <f t="shared" si="50"/>
        <v>2646052</v>
      </c>
      <c r="AF203" s="23"/>
      <c r="AG203" s="23"/>
      <c r="AH203" s="23"/>
      <c r="AI203" s="23"/>
      <c r="AJ203" s="23"/>
      <c r="AK203" s="24"/>
      <c r="AL203" s="24"/>
      <c r="AM203" s="19"/>
      <c r="AN203" s="25">
        <v>196</v>
      </c>
      <c r="AO203" s="35"/>
    </row>
    <row r="204" spans="1:41" ht="48" customHeight="1" x14ac:dyDescent="0.4">
      <c r="A204" s="9" t="s">
        <v>699</v>
      </c>
      <c r="B204" s="32" t="s">
        <v>700</v>
      </c>
      <c r="C204" s="27" t="s">
        <v>701</v>
      </c>
      <c r="D204" s="28" t="s">
        <v>420</v>
      </c>
      <c r="E204" s="32" t="s">
        <v>526</v>
      </c>
      <c r="F204" s="33" t="s">
        <v>54</v>
      </c>
      <c r="G204" s="33">
        <v>6</v>
      </c>
      <c r="H204" s="33"/>
      <c r="I204" s="15">
        <f>VLOOKUP(G204,'Basic TPP'!$A$2:$B$16,2,0)</f>
        <v>4864066.68</v>
      </c>
      <c r="J204" s="16">
        <v>0</v>
      </c>
      <c r="K204" s="17">
        <v>0.35</v>
      </c>
      <c r="L204" s="36">
        <v>0.45</v>
      </c>
      <c r="M204" s="18">
        <v>0</v>
      </c>
      <c r="N204" s="19">
        <f t="shared" si="51"/>
        <v>2646052</v>
      </c>
      <c r="O204" s="20">
        <v>1</v>
      </c>
      <c r="P204" s="21">
        <v>9883</v>
      </c>
      <c r="Q204" s="21" t="s">
        <v>48</v>
      </c>
      <c r="R204" s="22"/>
      <c r="S204" s="19">
        <f t="shared" si="42"/>
        <v>0</v>
      </c>
      <c r="T204" s="19">
        <f t="shared" si="43"/>
        <v>0</v>
      </c>
      <c r="U204" s="19">
        <f t="shared" si="44"/>
        <v>0</v>
      </c>
      <c r="V204" s="19">
        <f t="shared" si="52"/>
        <v>0</v>
      </c>
      <c r="W204" s="19">
        <f t="shared" si="45"/>
        <v>680969.33519999997</v>
      </c>
      <c r="X204" s="19">
        <f t="shared" si="46"/>
        <v>680969.33519999997</v>
      </c>
      <c r="Y204" s="19">
        <f t="shared" si="47"/>
        <v>340484.66759999999</v>
      </c>
      <c r="Z204" s="19">
        <f t="shared" si="53"/>
        <v>1157648</v>
      </c>
      <c r="AA204" s="19">
        <f t="shared" si="48"/>
        <v>2188830.0060000001</v>
      </c>
      <c r="AB204" s="19">
        <f t="shared" si="54"/>
        <v>1488404</v>
      </c>
      <c r="AC204" s="19">
        <f t="shared" si="49"/>
        <v>0</v>
      </c>
      <c r="AD204" s="19">
        <f t="shared" si="55"/>
        <v>0</v>
      </c>
      <c r="AE204" s="23">
        <f t="shared" si="50"/>
        <v>2646052</v>
      </c>
      <c r="AF204" s="23"/>
      <c r="AG204" s="23"/>
      <c r="AH204" s="23"/>
      <c r="AI204" s="23"/>
      <c r="AJ204" s="23"/>
      <c r="AK204" s="24"/>
      <c r="AL204" s="24"/>
      <c r="AM204" s="19"/>
      <c r="AN204" s="25">
        <v>197</v>
      </c>
      <c r="AO204" s="26"/>
    </row>
    <row r="205" spans="1:41" ht="48" customHeight="1" x14ac:dyDescent="0.4">
      <c r="A205" s="9" t="s">
        <v>702</v>
      </c>
      <c r="B205" s="32" t="s">
        <v>703</v>
      </c>
      <c r="C205" s="27" t="s">
        <v>704</v>
      </c>
      <c r="D205" s="28" t="s">
        <v>420</v>
      </c>
      <c r="E205" s="32" t="s">
        <v>526</v>
      </c>
      <c r="F205" s="33" t="s">
        <v>54</v>
      </c>
      <c r="G205" s="33">
        <v>6</v>
      </c>
      <c r="H205" s="33"/>
      <c r="I205" s="15">
        <f>VLOOKUP(G205,'Basic TPP'!$A$2:$B$16,2,0)</f>
        <v>4864066.68</v>
      </c>
      <c r="J205" s="16">
        <v>0</v>
      </c>
      <c r="K205" s="17">
        <v>0.35</v>
      </c>
      <c r="L205" s="36">
        <v>0.45</v>
      </c>
      <c r="M205" s="18">
        <v>0</v>
      </c>
      <c r="N205" s="19">
        <f t="shared" si="51"/>
        <v>2646052</v>
      </c>
      <c r="O205" s="20">
        <v>1</v>
      </c>
      <c r="P205" s="21">
        <v>7842</v>
      </c>
      <c r="Q205" s="21" t="s">
        <v>48</v>
      </c>
      <c r="R205" s="22"/>
      <c r="S205" s="19">
        <f t="shared" si="42"/>
        <v>0</v>
      </c>
      <c r="T205" s="19">
        <f t="shared" si="43"/>
        <v>0</v>
      </c>
      <c r="U205" s="19">
        <f t="shared" si="44"/>
        <v>0</v>
      </c>
      <c r="V205" s="19">
        <f t="shared" si="52"/>
        <v>0</v>
      </c>
      <c r="W205" s="19">
        <f t="shared" si="45"/>
        <v>680969.33519999997</v>
      </c>
      <c r="X205" s="19">
        <f t="shared" si="46"/>
        <v>680969.33519999997</v>
      </c>
      <c r="Y205" s="19">
        <f t="shared" si="47"/>
        <v>340484.66759999999</v>
      </c>
      <c r="Z205" s="19">
        <f t="shared" si="53"/>
        <v>1157648</v>
      </c>
      <c r="AA205" s="19">
        <f t="shared" si="48"/>
        <v>2188830.0060000001</v>
      </c>
      <c r="AB205" s="19">
        <f t="shared" si="54"/>
        <v>1488404</v>
      </c>
      <c r="AC205" s="19">
        <f t="shared" si="49"/>
        <v>0</v>
      </c>
      <c r="AD205" s="19">
        <f t="shared" si="55"/>
        <v>0</v>
      </c>
      <c r="AE205" s="23">
        <f t="shared" si="50"/>
        <v>2646052</v>
      </c>
      <c r="AF205" s="23"/>
      <c r="AG205" s="23"/>
      <c r="AH205" s="23"/>
      <c r="AI205" s="23"/>
      <c r="AJ205" s="23"/>
      <c r="AK205" s="24"/>
      <c r="AL205" s="24"/>
      <c r="AM205" s="19"/>
      <c r="AN205" s="25">
        <v>198</v>
      </c>
      <c r="AO205" s="35"/>
    </row>
    <row r="206" spans="1:41" ht="48" customHeight="1" x14ac:dyDescent="0.4">
      <c r="A206" s="9" t="s">
        <v>705</v>
      </c>
      <c r="B206" s="32" t="s">
        <v>706</v>
      </c>
      <c r="C206" s="27" t="s">
        <v>707</v>
      </c>
      <c r="D206" s="28" t="s">
        <v>420</v>
      </c>
      <c r="E206" s="32" t="s">
        <v>526</v>
      </c>
      <c r="F206" s="33" t="s">
        <v>54</v>
      </c>
      <c r="G206" s="33">
        <v>6</v>
      </c>
      <c r="H206" s="33"/>
      <c r="I206" s="15">
        <f>VLOOKUP(G206,'Basic TPP'!$A$2:$B$16,2,0)</f>
        <v>4864066.68</v>
      </c>
      <c r="J206" s="16">
        <v>0</v>
      </c>
      <c r="K206" s="17">
        <v>0.35</v>
      </c>
      <c r="L206" s="36">
        <v>0.45</v>
      </c>
      <c r="M206" s="18">
        <v>0</v>
      </c>
      <c r="N206" s="19">
        <f t="shared" si="51"/>
        <v>2646052</v>
      </c>
      <c r="O206" s="20">
        <v>0.96950000000000003</v>
      </c>
      <c r="P206" s="21">
        <v>8481</v>
      </c>
      <c r="Q206" s="21" t="s">
        <v>48</v>
      </c>
      <c r="R206" s="22"/>
      <c r="S206" s="19">
        <f t="shared" si="42"/>
        <v>0</v>
      </c>
      <c r="T206" s="19">
        <f t="shared" si="43"/>
        <v>0</v>
      </c>
      <c r="U206" s="19">
        <f t="shared" si="44"/>
        <v>0</v>
      </c>
      <c r="V206" s="19">
        <f t="shared" si="52"/>
        <v>0</v>
      </c>
      <c r="W206" s="19">
        <f t="shared" si="45"/>
        <v>660199.77047640004</v>
      </c>
      <c r="X206" s="19">
        <f t="shared" si="46"/>
        <v>680969.33519999997</v>
      </c>
      <c r="Y206" s="19">
        <f t="shared" si="47"/>
        <v>340484.66759999999</v>
      </c>
      <c r="Z206" s="19">
        <f t="shared" si="53"/>
        <v>1143525</v>
      </c>
      <c r="AA206" s="19">
        <f t="shared" si="48"/>
        <v>2188830.0060000001</v>
      </c>
      <c r="AB206" s="19">
        <f t="shared" si="54"/>
        <v>1488404</v>
      </c>
      <c r="AC206" s="19">
        <f t="shared" si="49"/>
        <v>0</v>
      </c>
      <c r="AD206" s="19">
        <f t="shared" si="55"/>
        <v>0</v>
      </c>
      <c r="AE206" s="23">
        <f t="shared" si="50"/>
        <v>2631929</v>
      </c>
      <c r="AF206" s="23"/>
      <c r="AG206" s="23"/>
      <c r="AH206" s="23"/>
      <c r="AI206" s="23"/>
      <c r="AJ206" s="23"/>
      <c r="AK206" s="24"/>
      <c r="AL206" s="24"/>
      <c r="AM206" s="19"/>
      <c r="AN206" s="25">
        <v>199</v>
      </c>
      <c r="AO206" s="26"/>
    </row>
    <row r="207" spans="1:41" ht="48" customHeight="1" x14ac:dyDescent="0.4">
      <c r="A207" s="9" t="s">
        <v>708</v>
      </c>
      <c r="B207" s="32" t="s">
        <v>709</v>
      </c>
      <c r="C207" s="27" t="s">
        <v>710</v>
      </c>
      <c r="D207" s="28" t="s">
        <v>420</v>
      </c>
      <c r="E207" s="32" t="s">
        <v>526</v>
      </c>
      <c r="F207" s="33" t="s">
        <v>54</v>
      </c>
      <c r="G207" s="33">
        <v>6</v>
      </c>
      <c r="H207" s="33"/>
      <c r="I207" s="15">
        <f>VLOOKUP(G207,'Basic TPP'!$A$2:$B$16,2,0)</f>
        <v>4864066.68</v>
      </c>
      <c r="J207" s="16">
        <v>0</v>
      </c>
      <c r="K207" s="17">
        <v>0.35</v>
      </c>
      <c r="L207" s="36">
        <v>0.45</v>
      </c>
      <c r="M207" s="18">
        <v>0</v>
      </c>
      <c r="N207" s="19">
        <f t="shared" si="51"/>
        <v>2646052</v>
      </c>
      <c r="O207" s="20">
        <v>1</v>
      </c>
      <c r="P207" s="21">
        <v>8501</v>
      </c>
      <c r="Q207" s="21" t="s">
        <v>48</v>
      </c>
      <c r="R207" s="22"/>
      <c r="S207" s="19">
        <f t="shared" si="42"/>
        <v>0</v>
      </c>
      <c r="T207" s="19">
        <f t="shared" si="43"/>
        <v>0</v>
      </c>
      <c r="U207" s="19">
        <f t="shared" si="44"/>
        <v>0</v>
      </c>
      <c r="V207" s="19">
        <f t="shared" si="52"/>
        <v>0</v>
      </c>
      <c r="W207" s="19">
        <f t="shared" si="45"/>
        <v>680969.33519999997</v>
      </c>
      <c r="X207" s="19">
        <f t="shared" si="46"/>
        <v>680969.33519999997</v>
      </c>
      <c r="Y207" s="19">
        <f t="shared" si="47"/>
        <v>340484.66759999999</v>
      </c>
      <c r="Z207" s="19">
        <f t="shared" si="53"/>
        <v>1157648</v>
      </c>
      <c r="AA207" s="19">
        <f t="shared" si="48"/>
        <v>2188830.0060000001</v>
      </c>
      <c r="AB207" s="19">
        <f t="shared" si="54"/>
        <v>1488404</v>
      </c>
      <c r="AC207" s="19">
        <f t="shared" si="49"/>
        <v>0</v>
      </c>
      <c r="AD207" s="19">
        <f t="shared" si="55"/>
        <v>0</v>
      </c>
      <c r="AE207" s="23">
        <f t="shared" si="50"/>
        <v>2646052</v>
      </c>
      <c r="AF207" s="23"/>
      <c r="AG207" s="23"/>
      <c r="AH207" s="23"/>
      <c r="AI207" s="23"/>
      <c r="AJ207" s="23"/>
      <c r="AK207" s="24"/>
      <c r="AL207" s="24"/>
      <c r="AM207" s="19"/>
      <c r="AN207" s="25">
        <v>200</v>
      </c>
      <c r="AO207" s="26"/>
    </row>
    <row r="208" spans="1:41" ht="48" customHeight="1" x14ac:dyDescent="0.4">
      <c r="A208" s="9" t="s">
        <v>711</v>
      </c>
      <c r="B208" s="32" t="s">
        <v>712</v>
      </c>
      <c r="C208" s="27" t="s">
        <v>713</v>
      </c>
      <c r="D208" s="28" t="s">
        <v>420</v>
      </c>
      <c r="E208" s="32" t="s">
        <v>526</v>
      </c>
      <c r="F208" s="33" t="s">
        <v>54</v>
      </c>
      <c r="G208" s="33">
        <v>6</v>
      </c>
      <c r="H208" s="33"/>
      <c r="I208" s="15">
        <f>VLOOKUP(G208,'Basic TPP'!$A$2:$B$16,2,0)</f>
        <v>4864066.68</v>
      </c>
      <c r="J208" s="16">
        <v>0</v>
      </c>
      <c r="K208" s="17">
        <v>0.35</v>
      </c>
      <c r="L208" s="36">
        <v>0.45</v>
      </c>
      <c r="M208" s="18">
        <v>0</v>
      </c>
      <c r="N208" s="19">
        <f t="shared" si="51"/>
        <v>2646052</v>
      </c>
      <c r="O208" s="20">
        <v>1</v>
      </c>
      <c r="P208" s="21">
        <v>9099</v>
      </c>
      <c r="Q208" s="21" t="s">
        <v>48</v>
      </c>
      <c r="R208" s="22"/>
      <c r="S208" s="19">
        <f t="shared" si="42"/>
        <v>0</v>
      </c>
      <c r="T208" s="19">
        <f t="shared" si="43"/>
        <v>0</v>
      </c>
      <c r="U208" s="19">
        <f t="shared" si="44"/>
        <v>0</v>
      </c>
      <c r="V208" s="19">
        <f t="shared" si="52"/>
        <v>0</v>
      </c>
      <c r="W208" s="19">
        <f t="shared" si="45"/>
        <v>680969.33519999997</v>
      </c>
      <c r="X208" s="19">
        <f t="shared" si="46"/>
        <v>680969.33519999997</v>
      </c>
      <c r="Y208" s="19">
        <f t="shared" si="47"/>
        <v>340484.66759999999</v>
      </c>
      <c r="Z208" s="19">
        <f t="shared" si="53"/>
        <v>1157648</v>
      </c>
      <c r="AA208" s="19">
        <f t="shared" si="48"/>
        <v>2188830.0060000001</v>
      </c>
      <c r="AB208" s="19">
        <f t="shared" si="54"/>
        <v>1488404</v>
      </c>
      <c r="AC208" s="19">
        <f t="shared" si="49"/>
        <v>0</v>
      </c>
      <c r="AD208" s="19">
        <f t="shared" si="55"/>
        <v>0</v>
      </c>
      <c r="AE208" s="23">
        <f t="shared" si="50"/>
        <v>2646052</v>
      </c>
      <c r="AF208" s="23"/>
      <c r="AG208" s="23"/>
      <c r="AH208" s="23"/>
      <c r="AI208" s="23"/>
      <c r="AJ208" s="23"/>
      <c r="AK208" s="24"/>
      <c r="AL208" s="24"/>
      <c r="AM208" s="19"/>
      <c r="AN208" s="25">
        <v>201</v>
      </c>
      <c r="AO208" s="35"/>
    </row>
    <row r="209" spans="1:41" ht="48" customHeight="1" x14ac:dyDescent="0.4">
      <c r="A209" s="9" t="s">
        <v>714</v>
      </c>
      <c r="B209" s="34" t="s">
        <v>715</v>
      </c>
      <c r="C209" s="27" t="s">
        <v>716</v>
      </c>
      <c r="D209" s="28" t="s">
        <v>420</v>
      </c>
      <c r="E209" s="32" t="s">
        <v>526</v>
      </c>
      <c r="F209" s="33" t="s">
        <v>54</v>
      </c>
      <c r="G209" s="33">
        <v>6</v>
      </c>
      <c r="H209" s="33"/>
      <c r="I209" s="15">
        <f>VLOOKUP(G209,'Basic TPP'!$A$2:$B$16,2,0)</f>
        <v>4864066.68</v>
      </c>
      <c r="J209" s="16">
        <v>0</v>
      </c>
      <c r="K209" s="17">
        <v>0.35</v>
      </c>
      <c r="L209" s="36">
        <v>0.45</v>
      </c>
      <c r="M209" s="18">
        <v>0</v>
      </c>
      <c r="N209" s="19">
        <f t="shared" si="51"/>
        <v>2646052</v>
      </c>
      <c r="O209" s="20">
        <v>1</v>
      </c>
      <c r="P209" s="21">
        <v>7548</v>
      </c>
      <c r="Q209" s="21" t="s">
        <v>48</v>
      </c>
      <c r="R209" s="22"/>
      <c r="S209" s="19">
        <f t="shared" si="42"/>
        <v>0</v>
      </c>
      <c r="T209" s="19">
        <f t="shared" si="43"/>
        <v>0</v>
      </c>
      <c r="U209" s="19">
        <f t="shared" si="44"/>
        <v>0</v>
      </c>
      <c r="V209" s="19">
        <f t="shared" si="52"/>
        <v>0</v>
      </c>
      <c r="W209" s="19">
        <f t="shared" si="45"/>
        <v>680969.33519999997</v>
      </c>
      <c r="X209" s="19">
        <f t="shared" si="46"/>
        <v>680969.33519999997</v>
      </c>
      <c r="Y209" s="19">
        <f t="shared" si="47"/>
        <v>340484.66759999999</v>
      </c>
      <c r="Z209" s="19">
        <f t="shared" si="53"/>
        <v>1157648</v>
      </c>
      <c r="AA209" s="19">
        <f t="shared" si="48"/>
        <v>2188830.0060000001</v>
      </c>
      <c r="AB209" s="19">
        <f t="shared" si="54"/>
        <v>1488404</v>
      </c>
      <c r="AC209" s="19">
        <f t="shared" si="49"/>
        <v>0</v>
      </c>
      <c r="AD209" s="19">
        <f t="shared" si="55"/>
        <v>0</v>
      </c>
      <c r="AE209" s="23">
        <f t="shared" si="50"/>
        <v>2646052</v>
      </c>
      <c r="AF209" s="23"/>
      <c r="AG209" s="23"/>
      <c r="AH209" s="23"/>
      <c r="AI209" s="23"/>
      <c r="AJ209" s="23"/>
      <c r="AK209" s="24"/>
      <c r="AL209" s="24"/>
      <c r="AM209" s="19"/>
      <c r="AN209" s="25">
        <v>202</v>
      </c>
      <c r="AO209" s="26"/>
    </row>
    <row r="210" spans="1:41" ht="48" customHeight="1" x14ac:dyDescent="0.4">
      <c r="A210" s="9" t="s">
        <v>717</v>
      </c>
      <c r="B210" s="34" t="s">
        <v>718</v>
      </c>
      <c r="C210" s="27" t="s">
        <v>719</v>
      </c>
      <c r="D210" s="28" t="s">
        <v>420</v>
      </c>
      <c r="E210" s="32" t="s">
        <v>526</v>
      </c>
      <c r="F210" s="33" t="s">
        <v>54</v>
      </c>
      <c r="G210" s="33">
        <v>6</v>
      </c>
      <c r="H210" s="33"/>
      <c r="I210" s="15">
        <f>VLOOKUP(G210,'Basic TPP'!$A$2:$B$16,2,0)</f>
        <v>4864066.68</v>
      </c>
      <c r="J210" s="16">
        <v>0</v>
      </c>
      <c r="K210" s="17">
        <v>0.35</v>
      </c>
      <c r="L210" s="36">
        <v>0.45</v>
      </c>
      <c r="M210" s="18">
        <v>0</v>
      </c>
      <c r="N210" s="19">
        <f t="shared" si="51"/>
        <v>2646052</v>
      </c>
      <c r="O210" s="20">
        <v>1</v>
      </c>
      <c r="P210" s="21">
        <v>9996</v>
      </c>
      <c r="Q210" s="21" t="s">
        <v>48</v>
      </c>
      <c r="R210" s="22"/>
      <c r="S210" s="19">
        <f t="shared" si="42"/>
        <v>0</v>
      </c>
      <c r="T210" s="19">
        <f t="shared" si="43"/>
        <v>0</v>
      </c>
      <c r="U210" s="19">
        <f t="shared" si="44"/>
        <v>0</v>
      </c>
      <c r="V210" s="19">
        <f t="shared" si="52"/>
        <v>0</v>
      </c>
      <c r="W210" s="19">
        <f t="shared" si="45"/>
        <v>680969.33519999997</v>
      </c>
      <c r="X210" s="19">
        <f t="shared" si="46"/>
        <v>680969.33519999997</v>
      </c>
      <c r="Y210" s="19">
        <f t="shared" si="47"/>
        <v>340484.66759999999</v>
      </c>
      <c r="Z210" s="19">
        <f t="shared" si="53"/>
        <v>1157648</v>
      </c>
      <c r="AA210" s="19">
        <f t="shared" si="48"/>
        <v>2188830.0060000001</v>
      </c>
      <c r="AB210" s="19">
        <f t="shared" si="54"/>
        <v>1488404</v>
      </c>
      <c r="AC210" s="19">
        <f t="shared" si="49"/>
        <v>0</v>
      </c>
      <c r="AD210" s="19">
        <f t="shared" si="55"/>
        <v>0</v>
      </c>
      <c r="AE210" s="23">
        <f t="shared" si="50"/>
        <v>2646052</v>
      </c>
      <c r="AF210" s="23"/>
      <c r="AG210" s="23"/>
      <c r="AH210" s="23"/>
      <c r="AI210" s="23"/>
      <c r="AJ210" s="23"/>
      <c r="AK210" s="24"/>
      <c r="AL210" s="24"/>
      <c r="AM210" s="19"/>
      <c r="AN210" s="25">
        <v>203</v>
      </c>
      <c r="AO210" s="26"/>
    </row>
    <row r="211" spans="1:41" ht="48" customHeight="1" x14ac:dyDescent="0.4">
      <c r="A211" s="9" t="s">
        <v>720</v>
      </c>
      <c r="B211" s="32" t="s">
        <v>721</v>
      </c>
      <c r="C211" s="27" t="s">
        <v>722</v>
      </c>
      <c r="D211" s="28" t="s">
        <v>420</v>
      </c>
      <c r="E211" s="32" t="s">
        <v>526</v>
      </c>
      <c r="F211" s="33" t="s">
        <v>54</v>
      </c>
      <c r="G211" s="33">
        <v>6</v>
      </c>
      <c r="H211" s="33"/>
      <c r="I211" s="15">
        <f>VLOOKUP(G211,'Basic TPP'!$A$2:$B$16,2,0)</f>
        <v>4864066.68</v>
      </c>
      <c r="J211" s="16">
        <v>0</v>
      </c>
      <c r="K211" s="17">
        <v>0.35</v>
      </c>
      <c r="L211" s="36">
        <v>0.45</v>
      </c>
      <c r="M211" s="18">
        <v>0</v>
      </c>
      <c r="N211" s="19">
        <f t="shared" si="51"/>
        <v>2646052</v>
      </c>
      <c r="O211" s="20">
        <v>1</v>
      </c>
      <c r="P211" s="21">
        <v>8003</v>
      </c>
      <c r="Q211" s="21" t="s">
        <v>48</v>
      </c>
      <c r="R211" s="22"/>
      <c r="S211" s="19">
        <f t="shared" si="42"/>
        <v>0</v>
      </c>
      <c r="T211" s="19">
        <f t="shared" si="43"/>
        <v>0</v>
      </c>
      <c r="U211" s="19">
        <f t="shared" si="44"/>
        <v>0</v>
      </c>
      <c r="V211" s="19">
        <f t="shared" si="52"/>
        <v>0</v>
      </c>
      <c r="W211" s="19">
        <f t="shared" si="45"/>
        <v>680969.33519999997</v>
      </c>
      <c r="X211" s="19">
        <f t="shared" si="46"/>
        <v>680969.33519999997</v>
      </c>
      <c r="Y211" s="19">
        <f t="shared" si="47"/>
        <v>340484.66759999999</v>
      </c>
      <c r="Z211" s="19">
        <f t="shared" si="53"/>
        <v>1157648</v>
      </c>
      <c r="AA211" s="19">
        <f t="shared" si="48"/>
        <v>2188830.0060000001</v>
      </c>
      <c r="AB211" s="19">
        <f t="shared" si="54"/>
        <v>1488404</v>
      </c>
      <c r="AC211" s="19">
        <f t="shared" si="49"/>
        <v>0</v>
      </c>
      <c r="AD211" s="19">
        <f t="shared" si="55"/>
        <v>0</v>
      </c>
      <c r="AE211" s="23">
        <f t="shared" si="50"/>
        <v>2646052</v>
      </c>
      <c r="AF211" s="23"/>
      <c r="AG211" s="23"/>
      <c r="AH211" s="23"/>
      <c r="AI211" s="23"/>
      <c r="AJ211" s="23"/>
      <c r="AK211" s="24"/>
      <c r="AL211" s="24"/>
      <c r="AM211" s="19"/>
      <c r="AN211" s="25">
        <v>204</v>
      </c>
      <c r="AO211" s="35"/>
    </row>
    <row r="212" spans="1:41" ht="48" customHeight="1" x14ac:dyDescent="0.4">
      <c r="A212" s="9" t="s">
        <v>723</v>
      </c>
      <c r="B212" s="32" t="s">
        <v>724</v>
      </c>
      <c r="C212" s="27" t="s">
        <v>725</v>
      </c>
      <c r="D212" s="28" t="s">
        <v>420</v>
      </c>
      <c r="E212" s="32" t="s">
        <v>526</v>
      </c>
      <c r="F212" s="33" t="s">
        <v>54</v>
      </c>
      <c r="G212" s="33">
        <v>6</v>
      </c>
      <c r="H212" s="33"/>
      <c r="I212" s="15">
        <f>VLOOKUP(G212,'Basic TPP'!$A$2:$B$16,2,0)</f>
        <v>4864066.68</v>
      </c>
      <c r="J212" s="16">
        <v>0</v>
      </c>
      <c r="K212" s="17">
        <v>0.35</v>
      </c>
      <c r="L212" s="36">
        <v>0.45</v>
      </c>
      <c r="M212" s="18">
        <v>0</v>
      </c>
      <c r="N212" s="19">
        <f t="shared" si="51"/>
        <v>2646052</v>
      </c>
      <c r="O212" s="20">
        <v>1</v>
      </c>
      <c r="P212" s="21">
        <v>9058</v>
      </c>
      <c r="Q212" s="21" t="s">
        <v>48</v>
      </c>
      <c r="R212" s="22"/>
      <c r="S212" s="19">
        <f t="shared" si="42"/>
        <v>0</v>
      </c>
      <c r="T212" s="19">
        <f t="shared" si="43"/>
        <v>0</v>
      </c>
      <c r="U212" s="19">
        <f t="shared" si="44"/>
        <v>0</v>
      </c>
      <c r="V212" s="19">
        <f t="shared" si="52"/>
        <v>0</v>
      </c>
      <c r="W212" s="19">
        <f t="shared" si="45"/>
        <v>680969.33519999997</v>
      </c>
      <c r="X212" s="19">
        <f t="shared" si="46"/>
        <v>680969.33519999997</v>
      </c>
      <c r="Y212" s="19">
        <f t="shared" si="47"/>
        <v>340484.66759999999</v>
      </c>
      <c r="Z212" s="19">
        <f t="shared" si="53"/>
        <v>1157648</v>
      </c>
      <c r="AA212" s="19">
        <f t="shared" si="48"/>
        <v>2188830.0060000001</v>
      </c>
      <c r="AB212" s="19">
        <f t="shared" si="54"/>
        <v>1488404</v>
      </c>
      <c r="AC212" s="19">
        <f t="shared" si="49"/>
        <v>0</v>
      </c>
      <c r="AD212" s="19">
        <f t="shared" si="55"/>
        <v>0</v>
      </c>
      <c r="AE212" s="23">
        <f t="shared" si="50"/>
        <v>2646052</v>
      </c>
      <c r="AF212" s="23"/>
      <c r="AG212" s="23"/>
      <c r="AH212" s="23"/>
      <c r="AI212" s="23"/>
      <c r="AJ212" s="23"/>
      <c r="AK212" s="24"/>
      <c r="AL212" s="24"/>
      <c r="AM212" s="19"/>
      <c r="AN212" s="25">
        <v>205</v>
      </c>
      <c r="AO212" s="26"/>
    </row>
    <row r="213" spans="1:41" ht="48" customHeight="1" x14ac:dyDescent="0.4">
      <c r="A213" s="9" t="s">
        <v>726</v>
      </c>
      <c r="B213" s="32" t="s">
        <v>727</v>
      </c>
      <c r="C213" s="27" t="s">
        <v>728</v>
      </c>
      <c r="D213" s="28" t="s">
        <v>420</v>
      </c>
      <c r="E213" s="32" t="s">
        <v>526</v>
      </c>
      <c r="F213" s="33" t="s">
        <v>54</v>
      </c>
      <c r="G213" s="33">
        <v>6</v>
      </c>
      <c r="H213" s="33"/>
      <c r="I213" s="15">
        <f>VLOOKUP(G213,'Basic TPP'!$A$2:$B$16,2,0)</f>
        <v>4864066.68</v>
      </c>
      <c r="J213" s="16">
        <v>0</v>
      </c>
      <c r="K213" s="17">
        <v>0.35</v>
      </c>
      <c r="L213" s="36">
        <v>0.45</v>
      </c>
      <c r="M213" s="18">
        <v>0</v>
      </c>
      <c r="N213" s="19">
        <f t="shared" si="51"/>
        <v>2646052</v>
      </c>
      <c r="O213" s="20">
        <v>1</v>
      </c>
      <c r="P213" s="21">
        <v>9050</v>
      </c>
      <c r="Q213" s="21" t="s">
        <v>48</v>
      </c>
      <c r="R213" s="22"/>
      <c r="S213" s="19">
        <f t="shared" si="42"/>
        <v>0</v>
      </c>
      <c r="T213" s="19">
        <f t="shared" si="43"/>
        <v>0</v>
      </c>
      <c r="U213" s="19">
        <f t="shared" si="44"/>
        <v>0</v>
      </c>
      <c r="V213" s="19">
        <f t="shared" si="52"/>
        <v>0</v>
      </c>
      <c r="W213" s="19">
        <f t="shared" si="45"/>
        <v>680969.33519999997</v>
      </c>
      <c r="X213" s="19">
        <f t="shared" si="46"/>
        <v>680969.33519999997</v>
      </c>
      <c r="Y213" s="19">
        <f t="shared" si="47"/>
        <v>340484.66759999999</v>
      </c>
      <c r="Z213" s="19">
        <f t="shared" si="53"/>
        <v>1157648</v>
      </c>
      <c r="AA213" s="19">
        <f t="shared" si="48"/>
        <v>2188830.0060000001</v>
      </c>
      <c r="AB213" s="19">
        <f t="shared" si="54"/>
        <v>1488404</v>
      </c>
      <c r="AC213" s="19">
        <f t="shared" si="49"/>
        <v>0</v>
      </c>
      <c r="AD213" s="19">
        <f t="shared" si="55"/>
        <v>0</v>
      </c>
      <c r="AE213" s="23">
        <f t="shared" si="50"/>
        <v>2646052</v>
      </c>
      <c r="AF213" s="23"/>
      <c r="AG213" s="23"/>
      <c r="AH213" s="23"/>
      <c r="AI213" s="23"/>
      <c r="AJ213" s="23"/>
      <c r="AK213" s="24"/>
      <c r="AL213" s="24"/>
      <c r="AM213" s="19"/>
      <c r="AN213" s="25">
        <v>206</v>
      </c>
      <c r="AO213" s="26"/>
    </row>
    <row r="214" spans="1:41" ht="48" customHeight="1" x14ac:dyDescent="0.4">
      <c r="A214" s="9" t="s">
        <v>729</v>
      </c>
      <c r="B214" s="32" t="s">
        <v>730</v>
      </c>
      <c r="C214" s="27" t="s">
        <v>731</v>
      </c>
      <c r="D214" s="28" t="s">
        <v>420</v>
      </c>
      <c r="E214" s="32" t="s">
        <v>526</v>
      </c>
      <c r="F214" s="33" t="s">
        <v>54</v>
      </c>
      <c r="G214" s="33">
        <v>6</v>
      </c>
      <c r="H214" s="33"/>
      <c r="I214" s="15">
        <f>VLOOKUP(G214,'Basic TPP'!$A$2:$B$16,2,0)</f>
        <v>4864066.68</v>
      </c>
      <c r="J214" s="16">
        <v>0</v>
      </c>
      <c r="K214" s="17">
        <v>0.35</v>
      </c>
      <c r="L214" s="36">
        <v>0.45</v>
      </c>
      <c r="M214" s="18">
        <v>0</v>
      </c>
      <c r="N214" s="19">
        <f t="shared" si="51"/>
        <v>2646052</v>
      </c>
      <c r="O214" s="20">
        <v>1</v>
      </c>
      <c r="P214" s="21">
        <v>9054</v>
      </c>
      <c r="Q214" s="21" t="s">
        <v>48</v>
      </c>
      <c r="R214" s="22"/>
      <c r="S214" s="19">
        <f t="shared" si="42"/>
        <v>0</v>
      </c>
      <c r="T214" s="19">
        <f t="shared" si="43"/>
        <v>0</v>
      </c>
      <c r="U214" s="19">
        <f t="shared" si="44"/>
        <v>0</v>
      </c>
      <c r="V214" s="19">
        <f t="shared" si="52"/>
        <v>0</v>
      </c>
      <c r="W214" s="19">
        <f t="shared" si="45"/>
        <v>680969.33519999997</v>
      </c>
      <c r="X214" s="19">
        <f t="shared" si="46"/>
        <v>680969.33519999997</v>
      </c>
      <c r="Y214" s="19">
        <f t="shared" si="47"/>
        <v>340484.66759999999</v>
      </c>
      <c r="Z214" s="19">
        <f t="shared" si="53"/>
        <v>1157648</v>
      </c>
      <c r="AA214" s="19">
        <f t="shared" si="48"/>
        <v>2188830.0060000001</v>
      </c>
      <c r="AB214" s="19">
        <f t="shared" si="54"/>
        <v>1488404</v>
      </c>
      <c r="AC214" s="19">
        <f t="shared" si="49"/>
        <v>0</v>
      </c>
      <c r="AD214" s="19">
        <f t="shared" si="55"/>
        <v>0</v>
      </c>
      <c r="AE214" s="23">
        <f t="shared" si="50"/>
        <v>2646052</v>
      </c>
      <c r="AF214" s="23"/>
      <c r="AG214" s="23"/>
      <c r="AH214" s="23"/>
      <c r="AI214" s="23"/>
      <c r="AJ214" s="23"/>
      <c r="AK214" s="24"/>
      <c r="AL214" s="24"/>
      <c r="AM214" s="19"/>
      <c r="AN214" s="25">
        <v>207</v>
      </c>
      <c r="AO214" s="35"/>
    </row>
    <row r="215" spans="1:41" ht="48" customHeight="1" x14ac:dyDescent="0.4">
      <c r="A215" s="9" t="s">
        <v>732</v>
      </c>
      <c r="B215" s="32" t="s">
        <v>733</v>
      </c>
      <c r="C215" s="27" t="s">
        <v>734</v>
      </c>
      <c r="D215" s="28" t="s">
        <v>420</v>
      </c>
      <c r="E215" s="32" t="s">
        <v>526</v>
      </c>
      <c r="F215" s="33" t="s">
        <v>54</v>
      </c>
      <c r="G215" s="33">
        <v>6</v>
      </c>
      <c r="H215" s="33"/>
      <c r="I215" s="15">
        <f>VLOOKUP(G215,'Basic TPP'!$A$2:$B$16,2,0)</f>
        <v>4864066.68</v>
      </c>
      <c r="J215" s="16">
        <v>0</v>
      </c>
      <c r="K215" s="17">
        <v>0.35</v>
      </c>
      <c r="L215" s="36">
        <v>0.45</v>
      </c>
      <c r="M215" s="18">
        <v>0</v>
      </c>
      <c r="N215" s="19">
        <f t="shared" si="51"/>
        <v>2646052</v>
      </c>
      <c r="O215" s="20">
        <v>1</v>
      </c>
      <c r="P215" s="21">
        <v>9458</v>
      </c>
      <c r="Q215" s="21" t="s">
        <v>48</v>
      </c>
      <c r="R215" s="22"/>
      <c r="S215" s="19">
        <f t="shared" si="42"/>
        <v>0</v>
      </c>
      <c r="T215" s="19">
        <f t="shared" si="43"/>
        <v>0</v>
      </c>
      <c r="U215" s="19">
        <f t="shared" si="44"/>
        <v>0</v>
      </c>
      <c r="V215" s="19">
        <f t="shared" si="52"/>
        <v>0</v>
      </c>
      <c r="W215" s="19">
        <f t="shared" si="45"/>
        <v>680969.33519999997</v>
      </c>
      <c r="X215" s="19">
        <f t="shared" si="46"/>
        <v>680969.33519999997</v>
      </c>
      <c r="Y215" s="19">
        <f t="shared" si="47"/>
        <v>340484.66759999999</v>
      </c>
      <c r="Z215" s="19">
        <f t="shared" si="53"/>
        <v>1157648</v>
      </c>
      <c r="AA215" s="19">
        <f t="shared" si="48"/>
        <v>2188830.0060000001</v>
      </c>
      <c r="AB215" s="19">
        <f t="shared" si="54"/>
        <v>1488404</v>
      </c>
      <c r="AC215" s="19">
        <f t="shared" si="49"/>
        <v>0</v>
      </c>
      <c r="AD215" s="19">
        <f t="shared" si="55"/>
        <v>0</v>
      </c>
      <c r="AE215" s="23">
        <f t="shared" si="50"/>
        <v>2646052</v>
      </c>
      <c r="AF215" s="23"/>
      <c r="AG215" s="23"/>
      <c r="AH215" s="23"/>
      <c r="AI215" s="23"/>
      <c r="AJ215" s="23"/>
      <c r="AK215" s="24"/>
      <c r="AL215" s="24"/>
      <c r="AM215" s="19"/>
      <c r="AN215" s="25">
        <v>208</v>
      </c>
      <c r="AO215" s="26"/>
    </row>
    <row r="216" spans="1:41" ht="48" customHeight="1" x14ac:dyDescent="0.4">
      <c r="A216" s="9" t="s">
        <v>735</v>
      </c>
      <c r="B216" s="32" t="s">
        <v>736</v>
      </c>
      <c r="C216" s="27" t="s">
        <v>737</v>
      </c>
      <c r="D216" s="28" t="s">
        <v>420</v>
      </c>
      <c r="E216" s="32" t="s">
        <v>526</v>
      </c>
      <c r="F216" s="33" t="s">
        <v>54</v>
      </c>
      <c r="G216" s="33">
        <v>6</v>
      </c>
      <c r="H216" s="33"/>
      <c r="I216" s="15">
        <f>VLOOKUP(G216,'Basic TPP'!$A$2:$B$16,2,0)</f>
        <v>4864066.68</v>
      </c>
      <c r="J216" s="16">
        <v>0</v>
      </c>
      <c r="K216" s="17">
        <v>0.35</v>
      </c>
      <c r="L216" s="36">
        <v>0.45</v>
      </c>
      <c r="M216" s="18">
        <v>0</v>
      </c>
      <c r="N216" s="19">
        <f t="shared" si="51"/>
        <v>2646052</v>
      </c>
      <c r="O216" s="20">
        <v>1</v>
      </c>
      <c r="P216" s="21">
        <v>7909</v>
      </c>
      <c r="Q216" s="21" t="s">
        <v>48</v>
      </c>
      <c r="R216" s="22"/>
      <c r="S216" s="19">
        <f t="shared" si="42"/>
        <v>0</v>
      </c>
      <c r="T216" s="19">
        <f t="shared" si="43"/>
        <v>0</v>
      </c>
      <c r="U216" s="19">
        <f t="shared" si="44"/>
        <v>0</v>
      </c>
      <c r="V216" s="19">
        <f t="shared" si="52"/>
        <v>0</v>
      </c>
      <c r="W216" s="19">
        <f t="shared" si="45"/>
        <v>680969.33519999997</v>
      </c>
      <c r="X216" s="19">
        <f t="shared" si="46"/>
        <v>680969.33519999997</v>
      </c>
      <c r="Y216" s="19">
        <f t="shared" si="47"/>
        <v>340484.66759999999</v>
      </c>
      <c r="Z216" s="19">
        <f t="shared" si="53"/>
        <v>1157648</v>
      </c>
      <c r="AA216" s="19">
        <f t="shared" si="48"/>
        <v>2188830.0060000001</v>
      </c>
      <c r="AB216" s="19">
        <f t="shared" si="54"/>
        <v>1488404</v>
      </c>
      <c r="AC216" s="19">
        <f t="shared" si="49"/>
        <v>0</v>
      </c>
      <c r="AD216" s="19">
        <f t="shared" si="55"/>
        <v>0</v>
      </c>
      <c r="AE216" s="23">
        <f t="shared" si="50"/>
        <v>2646052</v>
      </c>
      <c r="AF216" s="23"/>
      <c r="AG216" s="23"/>
      <c r="AH216" s="23"/>
      <c r="AI216" s="23"/>
      <c r="AJ216" s="23"/>
      <c r="AK216" s="24"/>
      <c r="AL216" s="24"/>
      <c r="AM216" s="19"/>
      <c r="AN216" s="25">
        <v>209</v>
      </c>
      <c r="AO216" s="26"/>
    </row>
    <row r="217" spans="1:41" ht="48" customHeight="1" x14ac:dyDescent="0.4">
      <c r="A217" s="9" t="s">
        <v>738</v>
      </c>
      <c r="B217" s="32" t="s">
        <v>739</v>
      </c>
      <c r="C217" s="27" t="s">
        <v>740</v>
      </c>
      <c r="D217" s="28" t="s">
        <v>420</v>
      </c>
      <c r="E217" s="32" t="s">
        <v>526</v>
      </c>
      <c r="F217" s="33" t="s">
        <v>54</v>
      </c>
      <c r="G217" s="33">
        <v>6</v>
      </c>
      <c r="H217" s="33"/>
      <c r="I217" s="15">
        <f>VLOOKUP(G217,'Basic TPP'!$A$2:$B$16,2,0)</f>
        <v>4864066.68</v>
      </c>
      <c r="J217" s="16">
        <v>0</v>
      </c>
      <c r="K217" s="17">
        <v>0.35</v>
      </c>
      <c r="L217" s="36">
        <v>0.45</v>
      </c>
      <c r="M217" s="18">
        <v>0</v>
      </c>
      <c r="N217" s="19">
        <f t="shared" si="51"/>
        <v>2646052</v>
      </c>
      <c r="O217" s="20">
        <v>1</v>
      </c>
      <c r="P217" s="21">
        <v>7789</v>
      </c>
      <c r="Q217" s="21" t="s">
        <v>48</v>
      </c>
      <c r="R217" s="22"/>
      <c r="S217" s="19">
        <f t="shared" si="42"/>
        <v>0</v>
      </c>
      <c r="T217" s="19">
        <f t="shared" si="43"/>
        <v>0</v>
      </c>
      <c r="U217" s="19">
        <f t="shared" si="44"/>
        <v>0</v>
      </c>
      <c r="V217" s="19">
        <f t="shared" si="52"/>
        <v>0</v>
      </c>
      <c r="W217" s="19">
        <f t="shared" si="45"/>
        <v>680969.33519999997</v>
      </c>
      <c r="X217" s="19">
        <f t="shared" si="46"/>
        <v>680969.33519999997</v>
      </c>
      <c r="Y217" s="19">
        <f t="shared" si="47"/>
        <v>340484.66759999999</v>
      </c>
      <c r="Z217" s="19">
        <f t="shared" si="53"/>
        <v>1157648</v>
      </c>
      <c r="AA217" s="19">
        <f t="shared" si="48"/>
        <v>2188830.0060000001</v>
      </c>
      <c r="AB217" s="19">
        <f t="shared" si="54"/>
        <v>1488404</v>
      </c>
      <c r="AC217" s="19">
        <f t="shared" si="49"/>
        <v>0</v>
      </c>
      <c r="AD217" s="19">
        <f t="shared" si="55"/>
        <v>0</v>
      </c>
      <c r="AE217" s="23">
        <f t="shared" si="50"/>
        <v>2646052</v>
      </c>
      <c r="AF217" s="23"/>
      <c r="AG217" s="23"/>
      <c r="AH217" s="23"/>
      <c r="AI217" s="23"/>
      <c r="AJ217" s="23"/>
      <c r="AK217" s="24"/>
      <c r="AL217" s="24"/>
      <c r="AM217" s="19"/>
      <c r="AN217" s="25">
        <v>210</v>
      </c>
      <c r="AO217" s="35"/>
    </row>
    <row r="218" spans="1:41" ht="48" customHeight="1" x14ac:dyDescent="0.4">
      <c r="A218" s="9" t="s">
        <v>741</v>
      </c>
      <c r="B218" s="32" t="s">
        <v>742</v>
      </c>
      <c r="C218" s="27" t="s">
        <v>743</v>
      </c>
      <c r="D218" s="28" t="s">
        <v>420</v>
      </c>
      <c r="E218" s="32" t="s">
        <v>526</v>
      </c>
      <c r="F218" s="33" t="s">
        <v>54</v>
      </c>
      <c r="G218" s="33">
        <v>6</v>
      </c>
      <c r="H218" s="33"/>
      <c r="I218" s="15">
        <f>VLOOKUP(G218,'Basic TPP'!$A$2:$B$16,2,0)</f>
        <v>4864066.68</v>
      </c>
      <c r="J218" s="16">
        <v>0</v>
      </c>
      <c r="K218" s="17">
        <v>0.35</v>
      </c>
      <c r="L218" s="36">
        <v>0.45</v>
      </c>
      <c r="M218" s="18">
        <v>0</v>
      </c>
      <c r="N218" s="19">
        <f t="shared" si="51"/>
        <v>2646052</v>
      </c>
      <c r="O218" s="20">
        <v>1</v>
      </c>
      <c r="P218" s="21">
        <v>11686</v>
      </c>
      <c r="Q218" s="21" t="s">
        <v>48</v>
      </c>
      <c r="R218" s="22"/>
      <c r="S218" s="19">
        <f t="shared" si="42"/>
        <v>0</v>
      </c>
      <c r="T218" s="19">
        <f t="shared" si="43"/>
        <v>0</v>
      </c>
      <c r="U218" s="19">
        <f t="shared" si="44"/>
        <v>0</v>
      </c>
      <c r="V218" s="19">
        <f t="shared" si="52"/>
        <v>0</v>
      </c>
      <c r="W218" s="19">
        <f t="shared" si="45"/>
        <v>680969.33519999997</v>
      </c>
      <c r="X218" s="19">
        <f t="shared" si="46"/>
        <v>680969.33519999997</v>
      </c>
      <c r="Y218" s="19">
        <f t="shared" si="47"/>
        <v>340484.66759999999</v>
      </c>
      <c r="Z218" s="19">
        <f t="shared" si="53"/>
        <v>1157648</v>
      </c>
      <c r="AA218" s="19">
        <f t="shared" si="48"/>
        <v>2188830.0060000001</v>
      </c>
      <c r="AB218" s="19">
        <f t="shared" si="54"/>
        <v>1488404</v>
      </c>
      <c r="AC218" s="19">
        <f t="shared" si="49"/>
        <v>0</v>
      </c>
      <c r="AD218" s="19">
        <f t="shared" si="55"/>
        <v>0</v>
      </c>
      <c r="AE218" s="23">
        <f t="shared" si="50"/>
        <v>2646052</v>
      </c>
      <c r="AF218" s="23"/>
      <c r="AG218" s="23"/>
      <c r="AH218" s="23"/>
      <c r="AI218" s="23"/>
      <c r="AJ218" s="23"/>
      <c r="AK218" s="24"/>
      <c r="AL218" s="24"/>
      <c r="AM218" s="19"/>
      <c r="AN218" s="25">
        <v>211</v>
      </c>
      <c r="AO218" s="26"/>
    </row>
    <row r="219" spans="1:41" ht="48" customHeight="1" x14ac:dyDescent="0.4">
      <c r="A219" s="9" t="s">
        <v>744</v>
      </c>
      <c r="B219" s="32" t="s">
        <v>745</v>
      </c>
      <c r="C219" s="27" t="s">
        <v>746</v>
      </c>
      <c r="D219" s="28" t="s">
        <v>420</v>
      </c>
      <c r="E219" s="32" t="s">
        <v>526</v>
      </c>
      <c r="F219" s="33" t="s">
        <v>54</v>
      </c>
      <c r="G219" s="33">
        <v>6</v>
      </c>
      <c r="H219" s="33"/>
      <c r="I219" s="15">
        <f>VLOOKUP(G219,'Basic TPP'!$A$2:$B$16,2,0)</f>
        <v>4864066.68</v>
      </c>
      <c r="J219" s="16">
        <v>0</v>
      </c>
      <c r="K219" s="17">
        <v>0.35</v>
      </c>
      <c r="L219" s="36">
        <v>0.45</v>
      </c>
      <c r="M219" s="18">
        <v>0</v>
      </c>
      <c r="N219" s="19">
        <f t="shared" si="51"/>
        <v>2646052</v>
      </c>
      <c r="O219" s="20">
        <v>1</v>
      </c>
      <c r="P219" s="21">
        <v>10594</v>
      </c>
      <c r="Q219" s="21" t="s">
        <v>48</v>
      </c>
      <c r="R219" s="22"/>
      <c r="S219" s="19">
        <f t="shared" si="42"/>
        <v>0</v>
      </c>
      <c r="T219" s="19">
        <f t="shared" si="43"/>
        <v>0</v>
      </c>
      <c r="U219" s="19">
        <f t="shared" si="44"/>
        <v>0</v>
      </c>
      <c r="V219" s="19">
        <f t="shared" si="52"/>
        <v>0</v>
      </c>
      <c r="W219" s="19">
        <f t="shared" si="45"/>
        <v>680969.33519999997</v>
      </c>
      <c r="X219" s="19">
        <f t="shared" si="46"/>
        <v>680969.33519999997</v>
      </c>
      <c r="Y219" s="19">
        <f t="shared" si="47"/>
        <v>340484.66759999999</v>
      </c>
      <c r="Z219" s="19">
        <f t="shared" si="53"/>
        <v>1157648</v>
      </c>
      <c r="AA219" s="19">
        <f t="shared" si="48"/>
        <v>2188830.0060000001</v>
      </c>
      <c r="AB219" s="19">
        <f t="shared" si="54"/>
        <v>1488404</v>
      </c>
      <c r="AC219" s="19">
        <f t="shared" si="49"/>
        <v>0</v>
      </c>
      <c r="AD219" s="19">
        <f t="shared" si="55"/>
        <v>0</v>
      </c>
      <c r="AE219" s="23">
        <f t="shared" si="50"/>
        <v>2646052</v>
      </c>
      <c r="AF219" s="23"/>
      <c r="AG219" s="23"/>
      <c r="AH219" s="23"/>
      <c r="AI219" s="23"/>
      <c r="AJ219" s="23"/>
      <c r="AK219" s="24"/>
      <c r="AL219" s="24"/>
      <c r="AM219" s="19"/>
      <c r="AN219" s="25">
        <v>212</v>
      </c>
      <c r="AO219" s="26"/>
    </row>
    <row r="220" spans="1:41" ht="48" customHeight="1" x14ac:dyDescent="0.4">
      <c r="A220" s="9" t="s">
        <v>747</v>
      </c>
      <c r="B220" s="32" t="s">
        <v>748</v>
      </c>
      <c r="C220" s="27" t="s">
        <v>749</v>
      </c>
      <c r="D220" s="28" t="s">
        <v>420</v>
      </c>
      <c r="E220" s="32" t="s">
        <v>526</v>
      </c>
      <c r="F220" s="33" t="s">
        <v>54</v>
      </c>
      <c r="G220" s="33">
        <v>6</v>
      </c>
      <c r="H220" s="33"/>
      <c r="I220" s="15">
        <f>VLOOKUP(G220,'Basic TPP'!$A$2:$B$16,2,0)</f>
        <v>4864066.68</v>
      </c>
      <c r="J220" s="16">
        <v>0</v>
      </c>
      <c r="K220" s="17">
        <v>0.35</v>
      </c>
      <c r="L220" s="36">
        <v>0.45</v>
      </c>
      <c r="M220" s="18">
        <v>0</v>
      </c>
      <c r="N220" s="19">
        <f t="shared" si="51"/>
        <v>2646052</v>
      </c>
      <c r="O220" s="20">
        <v>1</v>
      </c>
      <c r="P220" s="21">
        <v>9380</v>
      </c>
      <c r="Q220" s="21" t="s">
        <v>48</v>
      </c>
      <c r="R220" s="22"/>
      <c r="S220" s="19">
        <f t="shared" si="42"/>
        <v>0</v>
      </c>
      <c r="T220" s="19">
        <f t="shared" si="43"/>
        <v>0</v>
      </c>
      <c r="U220" s="19">
        <f t="shared" si="44"/>
        <v>0</v>
      </c>
      <c r="V220" s="19">
        <f t="shared" si="52"/>
        <v>0</v>
      </c>
      <c r="W220" s="19">
        <f t="shared" si="45"/>
        <v>680969.33519999997</v>
      </c>
      <c r="X220" s="19">
        <f t="shared" si="46"/>
        <v>680969.33519999997</v>
      </c>
      <c r="Y220" s="19">
        <f t="shared" si="47"/>
        <v>340484.66759999999</v>
      </c>
      <c r="Z220" s="19">
        <f t="shared" si="53"/>
        <v>1157648</v>
      </c>
      <c r="AA220" s="19">
        <f t="shared" si="48"/>
        <v>2188830.0060000001</v>
      </c>
      <c r="AB220" s="19">
        <f t="shared" si="54"/>
        <v>1488404</v>
      </c>
      <c r="AC220" s="19">
        <f t="shared" si="49"/>
        <v>0</v>
      </c>
      <c r="AD220" s="19">
        <f t="shared" si="55"/>
        <v>0</v>
      </c>
      <c r="AE220" s="23">
        <f t="shared" si="50"/>
        <v>2646052</v>
      </c>
      <c r="AF220" s="23"/>
      <c r="AG220" s="23"/>
      <c r="AH220" s="23"/>
      <c r="AI220" s="23"/>
      <c r="AJ220" s="23"/>
      <c r="AK220" s="24"/>
      <c r="AL220" s="24"/>
      <c r="AM220" s="19"/>
      <c r="AN220" s="25">
        <v>213</v>
      </c>
      <c r="AO220" s="35"/>
    </row>
    <row r="221" spans="1:41" ht="48" customHeight="1" x14ac:dyDescent="0.4">
      <c r="A221" s="9" t="s">
        <v>750</v>
      </c>
      <c r="B221" s="32" t="s">
        <v>751</v>
      </c>
      <c r="C221" s="27" t="s">
        <v>752</v>
      </c>
      <c r="D221" s="28" t="s">
        <v>420</v>
      </c>
      <c r="E221" s="32" t="s">
        <v>526</v>
      </c>
      <c r="F221" s="33" t="s">
        <v>54</v>
      </c>
      <c r="G221" s="14">
        <v>6</v>
      </c>
      <c r="H221" s="13"/>
      <c r="I221" s="15">
        <f>VLOOKUP(G221,'Basic TPP'!$A$2:$B$16,2,0)</f>
        <v>4864066.68</v>
      </c>
      <c r="J221" s="16">
        <v>0</v>
      </c>
      <c r="K221" s="17">
        <v>0.35</v>
      </c>
      <c r="L221" s="36">
        <v>0.45</v>
      </c>
      <c r="M221" s="18">
        <v>0</v>
      </c>
      <c r="N221" s="19">
        <f t="shared" si="51"/>
        <v>2646052</v>
      </c>
      <c r="O221" s="20">
        <v>1</v>
      </c>
      <c r="P221" s="21">
        <v>8562</v>
      </c>
      <c r="Q221" s="21" t="s">
        <v>48</v>
      </c>
      <c r="R221" s="22"/>
      <c r="S221" s="19">
        <f t="shared" si="42"/>
        <v>0</v>
      </c>
      <c r="T221" s="19">
        <f t="shared" si="43"/>
        <v>0</v>
      </c>
      <c r="U221" s="19">
        <f t="shared" si="44"/>
        <v>0</v>
      </c>
      <c r="V221" s="19">
        <f t="shared" si="52"/>
        <v>0</v>
      </c>
      <c r="W221" s="19">
        <f t="shared" si="45"/>
        <v>680969.33519999997</v>
      </c>
      <c r="X221" s="19">
        <f t="shared" si="46"/>
        <v>680969.33519999997</v>
      </c>
      <c r="Y221" s="19">
        <f t="shared" si="47"/>
        <v>340484.66759999999</v>
      </c>
      <c r="Z221" s="19">
        <f t="shared" si="53"/>
        <v>1157648</v>
      </c>
      <c r="AA221" s="19">
        <f t="shared" si="48"/>
        <v>2188830.0060000001</v>
      </c>
      <c r="AB221" s="19">
        <f t="shared" si="54"/>
        <v>1488404</v>
      </c>
      <c r="AC221" s="19">
        <f t="shared" si="49"/>
        <v>0</v>
      </c>
      <c r="AD221" s="19">
        <f t="shared" si="55"/>
        <v>0</v>
      </c>
      <c r="AE221" s="23">
        <f t="shared" si="50"/>
        <v>2646052</v>
      </c>
      <c r="AF221" s="23"/>
      <c r="AG221" s="23"/>
      <c r="AH221" s="23"/>
      <c r="AI221" s="23"/>
      <c r="AJ221" s="23"/>
      <c r="AK221" s="24"/>
      <c r="AL221" s="24"/>
      <c r="AM221" s="19"/>
      <c r="AN221" s="25">
        <v>214</v>
      </c>
      <c r="AO221" s="26"/>
    </row>
    <row r="222" spans="1:41" ht="48" customHeight="1" x14ac:dyDescent="0.4">
      <c r="A222" s="9" t="s">
        <v>753</v>
      </c>
      <c r="B222" s="32" t="s">
        <v>754</v>
      </c>
      <c r="C222" s="27" t="s">
        <v>755</v>
      </c>
      <c r="D222" s="28" t="s">
        <v>420</v>
      </c>
      <c r="E222" s="32" t="s">
        <v>526</v>
      </c>
      <c r="F222" s="33" t="s">
        <v>54</v>
      </c>
      <c r="G222" s="14">
        <v>6</v>
      </c>
      <c r="H222" s="13"/>
      <c r="I222" s="15">
        <f>VLOOKUP(G222,'Basic TPP'!$A$2:$B$16,2,0)</f>
        <v>4864066.68</v>
      </c>
      <c r="J222" s="16">
        <v>0</v>
      </c>
      <c r="K222" s="17">
        <v>0.35</v>
      </c>
      <c r="L222" s="36">
        <v>0.45</v>
      </c>
      <c r="M222" s="18">
        <v>0</v>
      </c>
      <c r="N222" s="19">
        <f t="shared" si="51"/>
        <v>2646052</v>
      </c>
      <c r="O222" s="20">
        <v>1</v>
      </c>
      <c r="P222" s="21">
        <v>7462</v>
      </c>
      <c r="Q222" s="21" t="s">
        <v>48</v>
      </c>
      <c r="R222" s="22"/>
      <c r="S222" s="19">
        <f t="shared" si="42"/>
        <v>0</v>
      </c>
      <c r="T222" s="19">
        <f t="shared" si="43"/>
        <v>0</v>
      </c>
      <c r="U222" s="19">
        <f t="shared" si="44"/>
        <v>0</v>
      </c>
      <c r="V222" s="19">
        <f t="shared" si="52"/>
        <v>0</v>
      </c>
      <c r="W222" s="19">
        <f t="shared" si="45"/>
        <v>680969.33519999997</v>
      </c>
      <c r="X222" s="19">
        <f t="shared" si="46"/>
        <v>680969.33519999997</v>
      </c>
      <c r="Y222" s="19">
        <f t="shared" si="47"/>
        <v>340484.66759999999</v>
      </c>
      <c r="Z222" s="19">
        <f t="shared" si="53"/>
        <v>1157648</v>
      </c>
      <c r="AA222" s="19">
        <f t="shared" si="48"/>
        <v>2188830.0060000001</v>
      </c>
      <c r="AB222" s="19">
        <f t="shared" si="54"/>
        <v>1488404</v>
      </c>
      <c r="AC222" s="19">
        <f t="shared" si="49"/>
        <v>0</v>
      </c>
      <c r="AD222" s="19">
        <f t="shared" si="55"/>
        <v>0</v>
      </c>
      <c r="AE222" s="23">
        <f t="shared" si="50"/>
        <v>2646052</v>
      </c>
      <c r="AF222" s="23"/>
      <c r="AG222" s="23"/>
      <c r="AH222" s="23"/>
      <c r="AI222" s="23"/>
      <c r="AJ222" s="23"/>
      <c r="AK222" s="24"/>
      <c r="AL222" s="24"/>
      <c r="AM222" s="19"/>
      <c r="AN222" s="25">
        <v>215</v>
      </c>
      <c r="AO222" s="26"/>
    </row>
    <row r="223" spans="1:41" ht="48" customHeight="1" x14ac:dyDescent="0.4">
      <c r="A223" s="9" t="s">
        <v>756</v>
      </c>
      <c r="B223" s="34" t="s">
        <v>757</v>
      </c>
      <c r="C223" s="27" t="s">
        <v>758</v>
      </c>
      <c r="D223" s="28" t="s">
        <v>420</v>
      </c>
      <c r="E223" s="32" t="s">
        <v>526</v>
      </c>
      <c r="F223" s="33" t="s">
        <v>54</v>
      </c>
      <c r="G223" s="14">
        <v>6</v>
      </c>
      <c r="H223" s="13"/>
      <c r="I223" s="15">
        <f>VLOOKUP(G223,'Basic TPP'!$A$2:$B$16,2,0)</f>
        <v>4864066.68</v>
      </c>
      <c r="J223" s="16">
        <v>0</v>
      </c>
      <c r="K223" s="17">
        <v>0.35</v>
      </c>
      <c r="L223" s="36">
        <v>0.45</v>
      </c>
      <c r="M223" s="18">
        <v>0</v>
      </c>
      <c r="N223" s="19">
        <f t="shared" si="51"/>
        <v>2646052</v>
      </c>
      <c r="O223" s="20">
        <v>1</v>
      </c>
      <c r="P223" s="21">
        <v>9414</v>
      </c>
      <c r="Q223" s="21" t="s">
        <v>48</v>
      </c>
      <c r="R223" s="22"/>
      <c r="S223" s="19">
        <f t="shared" si="42"/>
        <v>0</v>
      </c>
      <c r="T223" s="19">
        <f t="shared" si="43"/>
        <v>0</v>
      </c>
      <c r="U223" s="19">
        <f t="shared" si="44"/>
        <v>0</v>
      </c>
      <c r="V223" s="19">
        <f t="shared" si="52"/>
        <v>0</v>
      </c>
      <c r="W223" s="19">
        <f t="shared" si="45"/>
        <v>680969.33519999997</v>
      </c>
      <c r="X223" s="19">
        <f t="shared" si="46"/>
        <v>680969.33519999997</v>
      </c>
      <c r="Y223" s="19">
        <f t="shared" si="47"/>
        <v>340484.66759999999</v>
      </c>
      <c r="Z223" s="19">
        <f t="shared" si="53"/>
        <v>1157648</v>
      </c>
      <c r="AA223" s="19">
        <f t="shared" si="48"/>
        <v>2188830.0060000001</v>
      </c>
      <c r="AB223" s="19">
        <f t="shared" si="54"/>
        <v>1488404</v>
      </c>
      <c r="AC223" s="19">
        <f t="shared" si="49"/>
        <v>0</v>
      </c>
      <c r="AD223" s="19">
        <f t="shared" si="55"/>
        <v>0</v>
      </c>
      <c r="AE223" s="23">
        <f t="shared" si="50"/>
        <v>2646052</v>
      </c>
      <c r="AF223" s="23"/>
      <c r="AG223" s="23"/>
      <c r="AH223" s="23"/>
      <c r="AI223" s="23"/>
      <c r="AJ223" s="23"/>
      <c r="AK223" s="24"/>
      <c r="AL223" s="24"/>
      <c r="AM223" s="19"/>
      <c r="AN223" s="25">
        <v>216</v>
      </c>
      <c r="AO223" s="35"/>
    </row>
    <row r="224" spans="1:41" ht="48" customHeight="1" x14ac:dyDescent="0.4">
      <c r="A224" s="9" t="s">
        <v>759</v>
      </c>
      <c r="B224" s="32" t="s">
        <v>760</v>
      </c>
      <c r="C224" s="27" t="s">
        <v>761</v>
      </c>
      <c r="D224" s="28" t="s">
        <v>420</v>
      </c>
      <c r="E224" s="32" t="s">
        <v>526</v>
      </c>
      <c r="F224" s="33" t="s">
        <v>54</v>
      </c>
      <c r="G224" s="14">
        <v>6</v>
      </c>
      <c r="H224" s="13"/>
      <c r="I224" s="15">
        <f>VLOOKUP(G224,'Basic TPP'!$A$2:$B$16,2,0)</f>
        <v>4864066.68</v>
      </c>
      <c r="J224" s="16">
        <v>0</v>
      </c>
      <c r="K224" s="17">
        <v>0.35</v>
      </c>
      <c r="L224" s="36">
        <v>0.45</v>
      </c>
      <c r="M224" s="18">
        <v>0</v>
      </c>
      <c r="N224" s="19">
        <f t="shared" si="51"/>
        <v>2646052</v>
      </c>
      <c r="O224" s="20">
        <v>1</v>
      </c>
      <c r="P224" s="21">
        <v>7500</v>
      </c>
      <c r="Q224" s="21" t="s">
        <v>48</v>
      </c>
      <c r="R224" s="22"/>
      <c r="S224" s="19">
        <f t="shared" si="42"/>
        <v>0</v>
      </c>
      <c r="T224" s="19">
        <f t="shared" si="43"/>
        <v>0</v>
      </c>
      <c r="U224" s="19">
        <f t="shared" si="44"/>
        <v>0</v>
      </c>
      <c r="V224" s="19">
        <f t="shared" si="52"/>
        <v>0</v>
      </c>
      <c r="W224" s="19">
        <f t="shared" si="45"/>
        <v>680969.33519999997</v>
      </c>
      <c r="X224" s="19">
        <f t="shared" si="46"/>
        <v>680969.33519999997</v>
      </c>
      <c r="Y224" s="19">
        <f t="shared" si="47"/>
        <v>340484.66759999999</v>
      </c>
      <c r="Z224" s="19">
        <f t="shared" si="53"/>
        <v>1157648</v>
      </c>
      <c r="AA224" s="19">
        <f t="shared" si="48"/>
        <v>2188830.0060000001</v>
      </c>
      <c r="AB224" s="19">
        <f t="shared" si="54"/>
        <v>1488404</v>
      </c>
      <c r="AC224" s="19">
        <f t="shared" si="49"/>
        <v>0</v>
      </c>
      <c r="AD224" s="19">
        <f t="shared" si="55"/>
        <v>0</v>
      </c>
      <c r="AE224" s="23">
        <f t="shared" si="50"/>
        <v>2646052</v>
      </c>
      <c r="AF224" s="23"/>
      <c r="AG224" s="23"/>
      <c r="AH224" s="23"/>
      <c r="AI224" s="23"/>
      <c r="AJ224" s="23"/>
      <c r="AK224" s="24"/>
      <c r="AL224" s="24"/>
      <c r="AM224" s="19"/>
      <c r="AN224" s="25">
        <v>217</v>
      </c>
      <c r="AO224" s="26"/>
    </row>
    <row r="225" spans="1:41" ht="48" customHeight="1" x14ac:dyDescent="0.4">
      <c r="A225" s="9" t="s">
        <v>762</v>
      </c>
      <c r="B225" s="32" t="s">
        <v>763</v>
      </c>
      <c r="C225" s="27" t="s">
        <v>764</v>
      </c>
      <c r="D225" s="28" t="s">
        <v>420</v>
      </c>
      <c r="E225" s="32" t="s">
        <v>526</v>
      </c>
      <c r="F225" s="33" t="s">
        <v>54</v>
      </c>
      <c r="G225" s="14">
        <v>6</v>
      </c>
      <c r="H225" s="13"/>
      <c r="I225" s="15">
        <f>VLOOKUP(G225,'Basic TPP'!$A$2:$B$16,2,0)</f>
        <v>4864066.68</v>
      </c>
      <c r="J225" s="16">
        <v>0</v>
      </c>
      <c r="K225" s="17">
        <v>0.35</v>
      </c>
      <c r="L225" s="36">
        <v>0.45</v>
      </c>
      <c r="M225" s="18">
        <v>0</v>
      </c>
      <c r="N225" s="19">
        <f t="shared" si="51"/>
        <v>2646052</v>
      </c>
      <c r="O225" s="20">
        <v>1</v>
      </c>
      <c r="P225" s="21">
        <v>8330</v>
      </c>
      <c r="Q225" s="21" t="s">
        <v>48</v>
      </c>
      <c r="R225" s="22"/>
      <c r="S225" s="19">
        <f t="shared" si="42"/>
        <v>0</v>
      </c>
      <c r="T225" s="19">
        <f t="shared" si="43"/>
        <v>0</v>
      </c>
      <c r="U225" s="19">
        <f t="shared" si="44"/>
        <v>0</v>
      </c>
      <c r="V225" s="19">
        <f t="shared" si="52"/>
        <v>0</v>
      </c>
      <c r="W225" s="19">
        <f t="shared" si="45"/>
        <v>680969.33519999997</v>
      </c>
      <c r="X225" s="19">
        <f t="shared" si="46"/>
        <v>680969.33519999997</v>
      </c>
      <c r="Y225" s="19">
        <f t="shared" si="47"/>
        <v>340484.66759999999</v>
      </c>
      <c r="Z225" s="19">
        <f t="shared" si="53"/>
        <v>1157648</v>
      </c>
      <c r="AA225" s="19">
        <f t="shared" si="48"/>
        <v>2188830.0060000001</v>
      </c>
      <c r="AB225" s="19">
        <f t="shared" si="54"/>
        <v>1488404</v>
      </c>
      <c r="AC225" s="19">
        <f t="shared" si="49"/>
        <v>0</v>
      </c>
      <c r="AD225" s="19">
        <f t="shared" si="55"/>
        <v>0</v>
      </c>
      <c r="AE225" s="23">
        <f t="shared" si="50"/>
        <v>2646052</v>
      </c>
      <c r="AF225" s="23"/>
      <c r="AG225" s="23"/>
      <c r="AH225" s="23"/>
      <c r="AI225" s="23"/>
      <c r="AJ225" s="23"/>
      <c r="AK225" s="24"/>
      <c r="AL225" s="24"/>
      <c r="AM225" s="19"/>
      <c r="AN225" s="25">
        <v>218</v>
      </c>
      <c r="AO225" s="26"/>
    </row>
    <row r="226" spans="1:41" ht="48" customHeight="1" x14ac:dyDescent="0.4">
      <c r="A226" s="9" t="s">
        <v>765</v>
      </c>
      <c r="B226" s="32" t="s">
        <v>766</v>
      </c>
      <c r="C226" s="27" t="s">
        <v>767</v>
      </c>
      <c r="D226" s="28" t="s">
        <v>420</v>
      </c>
      <c r="E226" s="32" t="s">
        <v>526</v>
      </c>
      <c r="F226" s="33" t="s">
        <v>54</v>
      </c>
      <c r="G226" s="14">
        <v>6</v>
      </c>
      <c r="H226" s="13"/>
      <c r="I226" s="15">
        <f>VLOOKUP(G226,'Basic TPP'!$A$2:$B$16,2,0)</f>
        <v>4864066.68</v>
      </c>
      <c r="J226" s="16">
        <v>0</v>
      </c>
      <c r="K226" s="17">
        <v>0.35</v>
      </c>
      <c r="L226" s="36">
        <v>0.45</v>
      </c>
      <c r="M226" s="18">
        <v>0</v>
      </c>
      <c r="N226" s="19">
        <f t="shared" si="51"/>
        <v>2646052</v>
      </c>
      <c r="O226" s="20">
        <v>1</v>
      </c>
      <c r="P226" s="21">
        <v>10982</v>
      </c>
      <c r="Q226" s="21" t="s">
        <v>48</v>
      </c>
      <c r="R226" s="22"/>
      <c r="S226" s="19">
        <f t="shared" si="42"/>
        <v>0</v>
      </c>
      <c r="T226" s="19">
        <f t="shared" si="43"/>
        <v>0</v>
      </c>
      <c r="U226" s="19">
        <f t="shared" si="44"/>
        <v>0</v>
      </c>
      <c r="V226" s="19">
        <f t="shared" si="52"/>
        <v>0</v>
      </c>
      <c r="W226" s="19">
        <f t="shared" si="45"/>
        <v>680969.33519999997</v>
      </c>
      <c r="X226" s="19">
        <f t="shared" si="46"/>
        <v>680969.33519999997</v>
      </c>
      <c r="Y226" s="19">
        <f t="shared" si="47"/>
        <v>340484.66759999999</v>
      </c>
      <c r="Z226" s="19">
        <f t="shared" si="53"/>
        <v>1157648</v>
      </c>
      <c r="AA226" s="19">
        <f t="shared" si="48"/>
        <v>2188830.0060000001</v>
      </c>
      <c r="AB226" s="19">
        <f t="shared" si="54"/>
        <v>1488404</v>
      </c>
      <c r="AC226" s="19">
        <f t="shared" si="49"/>
        <v>0</v>
      </c>
      <c r="AD226" s="19">
        <f t="shared" si="55"/>
        <v>0</v>
      </c>
      <c r="AE226" s="23">
        <f t="shared" si="50"/>
        <v>2646052</v>
      </c>
      <c r="AF226" s="23"/>
      <c r="AG226" s="23"/>
      <c r="AH226" s="23"/>
      <c r="AI226" s="23"/>
      <c r="AJ226" s="23"/>
      <c r="AK226" s="24"/>
      <c r="AL226" s="24"/>
      <c r="AM226" s="19"/>
      <c r="AN226" s="25">
        <v>219</v>
      </c>
      <c r="AO226" s="35"/>
    </row>
    <row r="227" spans="1:41" ht="48" customHeight="1" x14ac:dyDescent="0.4">
      <c r="A227" s="9" t="s">
        <v>768</v>
      </c>
      <c r="B227" s="32" t="s">
        <v>769</v>
      </c>
      <c r="C227" s="27" t="s">
        <v>770</v>
      </c>
      <c r="D227" s="28" t="s">
        <v>420</v>
      </c>
      <c r="E227" s="32" t="s">
        <v>526</v>
      </c>
      <c r="F227" s="33" t="s">
        <v>54</v>
      </c>
      <c r="G227" s="14">
        <v>6</v>
      </c>
      <c r="H227" s="13"/>
      <c r="I227" s="15">
        <f>VLOOKUP(G227,'Basic TPP'!$A$2:$B$16,2,0)</f>
        <v>4864066.68</v>
      </c>
      <c r="J227" s="16">
        <v>0</v>
      </c>
      <c r="K227" s="17">
        <v>0.35</v>
      </c>
      <c r="L227" s="36">
        <v>0.45</v>
      </c>
      <c r="M227" s="18">
        <v>0</v>
      </c>
      <c r="N227" s="19">
        <f t="shared" si="51"/>
        <v>2646052</v>
      </c>
      <c r="O227" s="20">
        <v>1</v>
      </c>
      <c r="P227" s="21">
        <v>10620</v>
      </c>
      <c r="Q227" s="21" t="s">
        <v>48</v>
      </c>
      <c r="R227" s="22"/>
      <c r="S227" s="19">
        <f t="shared" si="42"/>
        <v>0</v>
      </c>
      <c r="T227" s="19">
        <f t="shared" si="43"/>
        <v>0</v>
      </c>
      <c r="U227" s="19">
        <f t="shared" si="44"/>
        <v>0</v>
      </c>
      <c r="V227" s="19">
        <f t="shared" si="52"/>
        <v>0</v>
      </c>
      <c r="W227" s="19">
        <f t="shared" si="45"/>
        <v>680969.33519999997</v>
      </c>
      <c r="X227" s="19">
        <f t="shared" si="46"/>
        <v>680969.33519999997</v>
      </c>
      <c r="Y227" s="19">
        <f t="shared" si="47"/>
        <v>340484.66759999999</v>
      </c>
      <c r="Z227" s="19">
        <f t="shared" si="53"/>
        <v>1157648</v>
      </c>
      <c r="AA227" s="19">
        <f t="shared" si="48"/>
        <v>2188830.0060000001</v>
      </c>
      <c r="AB227" s="19">
        <f t="shared" si="54"/>
        <v>1488404</v>
      </c>
      <c r="AC227" s="19">
        <f t="shared" si="49"/>
        <v>0</v>
      </c>
      <c r="AD227" s="19">
        <f t="shared" si="55"/>
        <v>0</v>
      </c>
      <c r="AE227" s="23">
        <f t="shared" si="50"/>
        <v>2646052</v>
      </c>
      <c r="AF227" s="23"/>
      <c r="AG227" s="23"/>
      <c r="AH227" s="23"/>
      <c r="AI227" s="23"/>
      <c r="AJ227" s="23"/>
      <c r="AK227" s="24"/>
      <c r="AL227" s="24"/>
      <c r="AM227" s="19"/>
      <c r="AN227" s="25">
        <v>220</v>
      </c>
      <c r="AO227" s="26"/>
    </row>
    <row r="228" spans="1:41" ht="48" customHeight="1" x14ac:dyDescent="0.4">
      <c r="A228" s="9" t="s">
        <v>771</v>
      </c>
      <c r="B228" s="32" t="s">
        <v>772</v>
      </c>
      <c r="C228" s="27" t="s">
        <v>773</v>
      </c>
      <c r="D228" s="28" t="s">
        <v>420</v>
      </c>
      <c r="E228" s="32" t="s">
        <v>526</v>
      </c>
      <c r="F228" s="33" t="s">
        <v>54</v>
      </c>
      <c r="G228" s="14">
        <v>6</v>
      </c>
      <c r="H228" s="13"/>
      <c r="I228" s="15">
        <f>VLOOKUP(G228,'Basic TPP'!$A$2:$B$16,2,0)</f>
        <v>4864066.68</v>
      </c>
      <c r="J228" s="16">
        <v>0</v>
      </c>
      <c r="K228" s="17">
        <v>0.35</v>
      </c>
      <c r="L228" s="36">
        <v>0.45</v>
      </c>
      <c r="M228" s="18">
        <v>0</v>
      </c>
      <c r="N228" s="19">
        <f t="shared" si="51"/>
        <v>2646052</v>
      </c>
      <c r="O228" s="20">
        <v>1</v>
      </c>
      <c r="P228" s="21">
        <v>9329</v>
      </c>
      <c r="Q228" s="21" t="s">
        <v>48</v>
      </c>
      <c r="R228" s="22"/>
      <c r="S228" s="19">
        <f t="shared" si="42"/>
        <v>0</v>
      </c>
      <c r="T228" s="19">
        <f t="shared" si="43"/>
        <v>0</v>
      </c>
      <c r="U228" s="19">
        <f t="shared" si="44"/>
        <v>0</v>
      </c>
      <c r="V228" s="19">
        <f t="shared" si="52"/>
        <v>0</v>
      </c>
      <c r="W228" s="19">
        <f t="shared" si="45"/>
        <v>680969.33519999997</v>
      </c>
      <c r="X228" s="19">
        <f t="shared" si="46"/>
        <v>680969.33519999997</v>
      </c>
      <c r="Y228" s="19">
        <f t="shared" si="47"/>
        <v>340484.66759999999</v>
      </c>
      <c r="Z228" s="19">
        <f t="shared" si="53"/>
        <v>1157648</v>
      </c>
      <c r="AA228" s="19">
        <f t="shared" si="48"/>
        <v>2188830.0060000001</v>
      </c>
      <c r="AB228" s="19">
        <f t="shared" si="54"/>
        <v>1488404</v>
      </c>
      <c r="AC228" s="19">
        <f t="shared" si="49"/>
        <v>0</v>
      </c>
      <c r="AD228" s="19">
        <f t="shared" si="55"/>
        <v>0</v>
      </c>
      <c r="AE228" s="23">
        <f t="shared" si="50"/>
        <v>2646052</v>
      </c>
      <c r="AF228" s="23"/>
      <c r="AG228" s="23"/>
      <c r="AH228" s="23"/>
      <c r="AI228" s="23"/>
      <c r="AJ228" s="23"/>
      <c r="AK228" s="24"/>
      <c r="AL228" s="24"/>
      <c r="AM228" s="19"/>
      <c r="AN228" s="25">
        <v>221</v>
      </c>
      <c r="AO228" s="26"/>
    </row>
    <row r="229" spans="1:41" ht="48" customHeight="1" x14ac:dyDescent="0.4">
      <c r="A229" s="9" t="s">
        <v>774</v>
      </c>
      <c r="B229" s="34" t="s">
        <v>775</v>
      </c>
      <c r="C229" s="27" t="s">
        <v>776</v>
      </c>
      <c r="D229" s="28" t="s">
        <v>420</v>
      </c>
      <c r="E229" s="32" t="s">
        <v>526</v>
      </c>
      <c r="F229" s="33" t="s">
        <v>54</v>
      </c>
      <c r="G229" s="14">
        <v>6</v>
      </c>
      <c r="H229" s="13"/>
      <c r="I229" s="15">
        <f>VLOOKUP(G229,'Basic TPP'!$A$2:$B$16,2,0)</f>
        <v>4864066.68</v>
      </c>
      <c r="J229" s="16">
        <v>0</v>
      </c>
      <c r="K229" s="17">
        <v>0.35</v>
      </c>
      <c r="L229" s="36">
        <v>0.45</v>
      </c>
      <c r="M229" s="18">
        <v>0</v>
      </c>
      <c r="N229" s="19">
        <f t="shared" si="51"/>
        <v>2646052</v>
      </c>
      <c r="O229" s="20">
        <v>1</v>
      </c>
      <c r="P229" s="21">
        <v>7500</v>
      </c>
      <c r="Q229" s="21" t="s">
        <v>48</v>
      </c>
      <c r="R229" s="22"/>
      <c r="S229" s="19">
        <f t="shared" si="42"/>
        <v>0</v>
      </c>
      <c r="T229" s="19">
        <f t="shared" si="43"/>
        <v>0</v>
      </c>
      <c r="U229" s="19">
        <f t="shared" si="44"/>
        <v>0</v>
      </c>
      <c r="V229" s="19">
        <f t="shared" si="52"/>
        <v>0</v>
      </c>
      <c r="W229" s="19">
        <f t="shared" si="45"/>
        <v>680969.33519999997</v>
      </c>
      <c r="X229" s="19">
        <f t="shared" si="46"/>
        <v>680969.33519999997</v>
      </c>
      <c r="Y229" s="19">
        <f t="shared" si="47"/>
        <v>340484.66759999999</v>
      </c>
      <c r="Z229" s="19">
        <f t="shared" si="53"/>
        <v>1157648</v>
      </c>
      <c r="AA229" s="19">
        <f t="shared" si="48"/>
        <v>2188830.0060000001</v>
      </c>
      <c r="AB229" s="19">
        <f t="shared" si="54"/>
        <v>1488404</v>
      </c>
      <c r="AC229" s="19">
        <f t="shared" si="49"/>
        <v>0</v>
      </c>
      <c r="AD229" s="19">
        <f t="shared" si="55"/>
        <v>0</v>
      </c>
      <c r="AE229" s="23">
        <f t="shared" si="50"/>
        <v>2646052</v>
      </c>
      <c r="AF229" s="23"/>
      <c r="AG229" s="23"/>
      <c r="AH229" s="23"/>
      <c r="AI229" s="23"/>
      <c r="AJ229" s="23"/>
      <c r="AK229" s="24"/>
      <c r="AL229" s="24"/>
      <c r="AM229" s="19"/>
      <c r="AN229" s="25">
        <v>222</v>
      </c>
      <c r="AO229" s="35"/>
    </row>
    <row r="230" spans="1:41" ht="48" customHeight="1" x14ac:dyDescent="0.4">
      <c r="A230" s="9" t="s">
        <v>777</v>
      </c>
      <c r="B230" s="32" t="s">
        <v>778</v>
      </c>
      <c r="C230" s="27" t="s">
        <v>779</v>
      </c>
      <c r="D230" s="28" t="s">
        <v>420</v>
      </c>
      <c r="E230" s="32" t="s">
        <v>526</v>
      </c>
      <c r="F230" s="33" t="s">
        <v>54</v>
      </c>
      <c r="G230" s="14">
        <v>6</v>
      </c>
      <c r="H230" s="13"/>
      <c r="I230" s="15">
        <f>VLOOKUP(G230,'Basic TPP'!$A$2:$B$16,2,0)</f>
        <v>4864066.68</v>
      </c>
      <c r="J230" s="16">
        <v>0</v>
      </c>
      <c r="K230" s="17">
        <v>0.35</v>
      </c>
      <c r="L230" s="36">
        <v>0.45</v>
      </c>
      <c r="M230" s="18">
        <v>0</v>
      </c>
      <c r="N230" s="19">
        <f t="shared" si="51"/>
        <v>2646052</v>
      </c>
      <c r="O230" s="20">
        <v>1</v>
      </c>
      <c r="P230" s="21">
        <v>8119</v>
      </c>
      <c r="Q230" s="21" t="s">
        <v>48</v>
      </c>
      <c r="R230" s="22"/>
      <c r="S230" s="19">
        <f t="shared" si="42"/>
        <v>0</v>
      </c>
      <c r="T230" s="19">
        <f t="shared" si="43"/>
        <v>0</v>
      </c>
      <c r="U230" s="19">
        <f t="shared" si="44"/>
        <v>0</v>
      </c>
      <c r="V230" s="19">
        <f t="shared" si="52"/>
        <v>0</v>
      </c>
      <c r="W230" s="19">
        <f t="shared" si="45"/>
        <v>680969.33519999997</v>
      </c>
      <c r="X230" s="19">
        <f t="shared" si="46"/>
        <v>680969.33519999997</v>
      </c>
      <c r="Y230" s="19">
        <f t="shared" si="47"/>
        <v>340484.66759999999</v>
      </c>
      <c r="Z230" s="19">
        <f t="shared" si="53"/>
        <v>1157648</v>
      </c>
      <c r="AA230" s="19">
        <f t="shared" si="48"/>
        <v>2188830.0060000001</v>
      </c>
      <c r="AB230" s="19">
        <f t="shared" si="54"/>
        <v>1488404</v>
      </c>
      <c r="AC230" s="19">
        <f t="shared" si="49"/>
        <v>0</v>
      </c>
      <c r="AD230" s="19">
        <f t="shared" si="55"/>
        <v>0</v>
      </c>
      <c r="AE230" s="23">
        <f t="shared" si="50"/>
        <v>2646052</v>
      </c>
      <c r="AF230" s="23"/>
      <c r="AG230" s="23"/>
      <c r="AH230" s="23"/>
      <c r="AI230" s="23"/>
      <c r="AJ230" s="23"/>
      <c r="AK230" s="24"/>
      <c r="AL230" s="24"/>
      <c r="AM230" s="19"/>
      <c r="AN230" s="25">
        <v>223</v>
      </c>
      <c r="AO230" s="26"/>
    </row>
    <row r="231" spans="1:41" ht="48" customHeight="1" x14ac:dyDescent="0.4">
      <c r="A231" s="9" t="s">
        <v>780</v>
      </c>
      <c r="B231" s="32" t="s">
        <v>781</v>
      </c>
      <c r="C231" s="27" t="s">
        <v>782</v>
      </c>
      <c r="D231" s="28" t="s">
        <v>420</v>
      </c>
      <c r="E231" s="32" t="s">
        <v>526</v>
      </c>
      <c r="F231" s="33" t="s">
        <v>54</v>
      </c>
      <c r="G231" s="33">
        <v>6</v>
      </c>
      <c r="H231" s="32"/>
      <c r="I231" s="15">
        <f>VLOOKUP(G231,'Basic TPP'!$A$2:$B$16,2,0)</f>
        <v>4864066.68</v>
      </c>
      <c r="J231" s="16">
        <v>0</v>
      </c>
      <c r="K231" s="17">
        <v>0.35</v>
      </c>
      <c r="L231" s="36">
        <v>0.45</v>
      </c>
      <c r="M231" s="18">
        <v>0</v>
      </c>
      <c r="N231" s="19">
        <f t="shared" si="51"/>
        <v>2646052</v>
      </c>
      <c r="O231" s="20">
        <v>1</v>
      </c>
      <c r="P231" s="21">
        <v>8160</v>
      </c>
      <c r="Q231" s="21" t="s">
        <v>48</v>
      </c>
      <c r="R231" s="22"/>
      <c r="S231" s="19">
        <f t="shared" si="42"/>
        <v>0</v>
      </c>
      <c r="T231" s="19">
        <f t="shared" si="43"/>
        <v>0</v>
      </c>
      <c r="U231" s="19">
        <f t="shared" si="44"/>
        <v>0</v>
      </c>
      <c r="V231" s="19">
        <f t="shared" si="52"/>
        <v>0</v>
      </c>
      <c r="W231" s="19">
        <f t="shared" si="45"/>
        <v>680969.33519999997</v>
      </c>
      <c r="X231" s="19">
        <f t="shared" si="46"/>
        <v>680969.33519999997</v>
      </c>
      <c r="Y231" s="19">
        <f t="shared" si="47"/>
        <v>340484.66759999999</v>
      </c>
      <c r="Z231" s="19">
        <f t="shared" si="53"/>
        <v>1157648</v>
      </c>
      <c r="AA231" s="19">
        <f t="shared" si="48"/>
        <v>2188830.0060000001</v>
      </c>
      <c r="AB231" s="19">
        <f t="shared" si="54"/>
        <v>1488404</v>
      </c>
      <c r="AC231" s="19">
        <f t="shared" si="49"/>
        <v>0</v>
      </c>
      <c r="AD231" s="19">
        <f t="shared" si="55"/>
        <v>0</v>
      </c>
      <c r="AE231" s="23">
        <f t="shared" si="50"/>
        <v>2646052</v>
      </c>
      <c r="AF231" s="23"/>
      <c r="AG231" s="23"/>
      <c r="AH231" s="23"/>
      <c r="AI231" s="23"/>
      <c r="AJ231" s="23"/>
      <c r="AK231" s="24"/>
      <c r="AL231" s="24"/>
      <c r="AM231" s="19"/>
      <c r="AN231" s="25">
        <v>224</v>
      </c>
      <c r="AO231" s="26"/>
    </row>
    <row r="232" spans="1:41" ht="48" customHeight="1" x14ac:dyDescent="0.4">
      <c r="A232" s="9" t="s">
        <v>783</v>
      </c>
      <c r="B232" s="32" t="s">
        <v>784</v>
      </c>
      <c r="C232" s="27" t="s">
        <v>785</v>
      </c>
      <c r="D232" s="28" t="s">
        <v>420</v>
      </c>
      <c r="E232" s="32" t="s">
        <v>526</v>
      </c>
      <c r="F232" s="33" t="s">
        <v>54</v>
      </c>
      <c r="G232" s="33">
        <v>6</v>
      </c>
      <c r="H232" s="32"/>
      <c r="I232" s="15">
        <f>VLOOKUP(G232,'Basic TPP'!$A$2:$B$16,2,0)</f>
        <v>4864066.68</v>
      </c>
      <c r="J232" s="16">
        <v>0</v>
      </c>
      <c r="K232" s="17">
        <v>0.35</v>
      </c>
      <c r="L232" s="36">
        <v>0.45</v>
      </c>
      <c r="M232" s="18">
        <v>0</v>
      </c>
      <c r="N232" s="19">
        <f t="shared" si="51"/>
        <v>2646052</v>
      </c>
      <c r="O232" s="20">
        <v>1</v>
      </c>
      <c r="P232" s="21">
        <v>7866</v>
      </c>
      <c r="Q232" s="21" t="s">
        <v>48</v>
      </c>
      <c r="R232" s="22"/>
      <c r="S232" s="19">
        <f t="shared" si="42"/>
        <v>0</v>
      </c>
      <c r="T232" s="19">
        <f t="shared" si="43"/>
        <v>0</v>
      </c>
      <c r="U232" s="19">
        <f t="shared" si="44"/>
        <v>0</v>
      </c>
      <c r="V232" s="19">
        <f t="shared" si="52"/>
        <v>0</v>
      </c>
      <c r="W232" s="19">
        <f t="shared" si="45"/>
        <v>680969.33519999997</v>
      </c>
      <c r="X232" s="19">
        <f t="shared" si="46"/>
        <v>680969.33519999997</v>
      </c>
      <c r="Y232" s="19">
        <f t="shared" si="47"/>
        <v>340484.66759999999</v>
      </c>
      <c r="Z232" s="19">
        <f t="shared" si="53"/>
        <v>1157648</v>
      </c>
      <c r="AA232" s="19">
        <f t="shared" si="48"/>
        <v>2188830.0060000001</v>
      </c>
      <c r="AB232" s="19">
        <f t="shared" si="54"/>
        <v>1488404</v>
      </c>
      <c r="AC232" s="19">
        <f t="shared" si="49"/>
        <v>0</v>
      </c>
      <c r="AD232" s="19">
        <f t="shared" si="55"/>
        <v>0</v>
      </c>
      <c r="AE232" s="23">
        <f t="shared" si="50"/>
        <v>2646052</v>
      </c>
      <c r="AF232" s="23"/>
      <c r="AG232" s="23"/>
      <c r="AH232" s="23"/>
      <c r="AI232" s="23"/>
      <c r="AJ232" s="23"/>
      <c r="AK232" s="24"/>
      <c r="AL232" s="24"/>
      <c r="AM232" s="19"/>
      <c r="AN232" s="25">
        <v>225</v>
      </c>
      <c r="AO232" s="35"/>
    </row>
    <row r="233" spans="1:41" ht="48" customHeight="1" x14ac:dyDescent="0.4">
      <c r="A233" s="9" t="s">
        <v>786</v>
      </c>
      <c r="B233" s="32" t="s">
        <v>787</v>
      </c>
      <c r="C233" s="27" t="s">
        <v>788</v>
      </c>
      <c r="D233" s="28" t="s">
        <v>420</v>
      </c>
      <c r="E233" s="32" t="s">
        <v>526</v>
      </c>
      <c r="F233" s="33" t="s">
        <v>54</v>
      </c>
      <c r="G233" s="33">
        <v>6</v>
      </c>
      <c r="H233" s="32"/>
      <c r="I233" s="15">
        <f>VLOOKUP(G233,'Basic TPP'!$A$2:$B$16,2,0)</f>
        <v>4864066.68</v>
      </c>
      <c r="J233" s="16">
        <v>0</v>
      </c>
      <c r="K233" s="17">
        <v>0.35</v>
      </c>
      <c r="L233" s="36">
        <v>0.45</v>
      </c>
      <c r="M233" s="18">
        <v>0</v>
      </c>
      <c r="N233" s="19">
        <f t="shared" si="51"/>
        <v>2646052</v>
      </c>
      <c r="O233" s="20">
        <v>1</v>
      </c>
      <c r="P233" s="21">
        <v>8696</v>
      </c>
      <c r="Q233" s="21" t="s">
        <v>48</v>
      </c>
      <c r="R233" s="22"/>
      <c r="S233" s="19">
        <f t="shared" si="42"/>
        <v>0</v>
      </c>
      <c r="T233" s="19">
        <f t="shared" si="43"/>
        <v>0</v>
      </c>
      <c r="U233" s="19">
        <f t="shared" si="44"/>
        <v>0</v>
      </c>
      <c r="V233" s="19">
        <f t="shared" si="52"/>
        <v>0</v>
      </c>
      <c r="W233" s="19">
        <f t="shared" si="45"/>
        <v>680969.33519999997</v>
      </c>
      <c r="X233" s="19">
        <f t="shared" si="46"/>
        <v>680969.33519999997</v>
      </c>
      <c r="Y233" s="19">
        <f t="shared" si="47"/>
        <v>340484.66759999999</v>
      </c>
      <c r="Z233" s="19">
        <f t="shared" si="53"/>
        <v>1157648</v>
      </c>
      <c r="AA233" s="19">
        <f t="shared" si="48"/>
        <v>2188830.0060000001</v>
      </c>
      <c r="AB233" s="19">
        <f t="shared" si="54"/>
        <v>1488404</v>
      </c>
      <c r="AC233" s="19">
        <f t="shared" si="49"/>
        <v>0</v>
      </c>
      <c r="AD233" s="19">
        <f t="shared" si="55"/>
        <v>0</v>
      </c>
      <c r="AE233" s="23">
        <f t="shared" si="50"/>
        <v>2646052</v>
      </c>
      <c r="AF233" s="23"/>
      <c r="AG233" s="23"/>
      <c r="AH233" s="23"/>
      <c r="AI233" s="23"/>
      <c r="AJ233" s="23"/>
      <c r="AK233" s="24"/>
      <c r="AL233" s="24"/>
      <c r="AM233" s="19"/>
      <c r="AN233" s="25">
        <v>226</v>
      </c>
      <c r="AO233" s="26"/>
    </row>
    <row r="234" spans="1:41" ht="48" customHeight="1" x14ac:dyDescent="0.4">
      <c r="A234" s="9" t="s">
        <v>789</v>
      </c>
      <c r="B234" s="34" t="s">
        <v>790</v>
      </c>
      <c r="C234" s="27" t="s">
        <v>791</v>
      </c>
      <c r="D234" s="28" t="s">
        <v>420</v>
      </c>
      <c r="E234" s="32" t="s">
        <v>526</v>
      </c>
      <c r="F234" s="33" t="s">
        <v>54</v>
      </c>
      <c r="G234" s="33">
        <v>6</v>
      </c>
      <c r="H234" s="33"/>
      <c r="I234" s="15">
        <f>VLOOKUP(G234,'Basic TPP'!$A$2:$B$16,2,0)</f>
        <v>4864066.68</v>
      </c>
      <c r="J234" s="16">
        <v>0</v>
      </c>
      <c r="K234" s="17">
        <v>0.35</v>
      </c>
      <c r="L234" s="36">
        <v>0.45</v>
      </c>
      <c r="M234" s="18">
        <v>0</v>
      </c>
      <c r="N234" s="19">
        <f t="shared" si="51"/>
        <v>2646052</v>
      </c>
      <c r="O234" s="20">
        <v>1</v>
      </c>
      <c r="P234" s="21">
        <v>11359</v>
      </c>
      <c r="Q234" s="21" t="s">
        <v>48</v>
      </c>
      <c r="R234" s="22"/>
      <c r="S234" s="19">
        <f t="shared" si="42"/>
        <v>0</v>
      </c>
      <c r="T234" s="19">
        <f t="shared" si="43"/>
        <v>0</v>
      </c>
      <c r="U234" s="19">
        <f t="shared" si="44"/>
        <v>0</v>
      </c>
      <c r="V234" s="19">
        <f t="shared" si="52"/>
        <v>0</v>
      </c>
      <c r="W234" s="19">
        <f t="shared" si="45"/>
        <v>680969.33519999997</v>
      </c>
      <c r="X234" s="19">
        <f t="shared" si="46"/>
        <v>680969.33519999997</v>
      </c>
      <c r="Y234" s="19">
        <f t="shared" si="47"/>
        <v>340484.66759999999</v>
      </c>
      <c r="Z234" s="19">
        <f t="shared" si="53"/>
        <v>1157648</v>
      </c>
      <c r="AA234" s="19">
        <f t="shared" si="48"/>
        <v>2188830.0060000001</v>
      </c>
      <c r="AB234" s="19">
        <f t="shared" si="54"/>
        <v>1488404</v>
      </c>
      <c r="AC234" s="19">
        <f t="shared" si="49"/>
        <v>0</v>
      </c>
      <c r="AD234" s="19">
        <f t="shared" si="55"/>
        <v>0</v>
      </c>
      <c r="AE234" s="23">
        <f t="shared" si="50"/>
        <v>2646052</v>
      </c>
      <c r="AF234" s="23"/>
      <c r="AG234" s="23"/>
      <c r="AH234" s="23"/>
      <c r="AI234" s="23"/>
      <c r="AJ234" s="23"/>
      <c r="AK234" s="24"/>
      <c r="AL234" s="24"/>
      <c r="AM234" s="19"/>
      <c r="AN234" s="25">
        <v>227</v>
      </c>
      <c r="AO234" s="26"/>
    </row>
    <row r="235" spans="1:41" ht="48" customHeight="1" x14ac:dyDescent="0.4">
      <c r="A235" s="9" t="s">
        <v>792</v>
      </c>
      <c r="B235" s="34" t="s">
        <v>793</v>
      </c>
      <c r="C235" s="27" t="s">
        <v>794</v>
      </c>
      <c r="D235" s="28" t="s">
        <v>420</v>
      </c>
      <c r="E235" s="32" t="s">
        <v>526</v>
      </c>
      <c r="F235" s="33" t="s">
        <v>54</v>
      </c>
      <c r="G235" s="33">
        <v>6</v>
      </c>
      <c r="H235" s="33"/>
      <c r="I235" s="15">
        <f>VLOOKUP(G235,'Basic TPP'!$A$2:$B$16,2,0)</f>
        <v>4864066.68</v>
      </c>
      <c r="J235" s="16">
        <v>0</v>
      </c>
      <c r="K235" s="17">
        <v>0.35</v>
      </c>
      <c r="L235" s="36">
        <v>0.45</v>
      </c>
      <c r="M235" s="18">
        <v>0</v>
      </c>
      <c r="N235" s="19">
        <f t="shared" si="51"/>
        <v>2646052</v>
      </c>
      <c r="O235" s="20">
        <v>1</v>
      </c>
      <c r="P235" s="21">
        <v>10465</v>
      </c>
      <c r="Q235" s="21" t="s">
        <v>48</v>
      </c>
      <c r="R235" s="22"/>
      <c r="S235" s="19">
        <f t="shared" si="42"/>
        <v>0</v>
      </c>
      <c r="T235" s="19">
        <f t="shared" si="43"/>
        <v>0</v>
      </c>
      <c r="U235" s="19">
        <f t="shared" si="44"/>
        <v>0</v>
      </c>
      <c r="V235" s="19">
        <f t="shared" si="52"/>
        <v>0</v>
      </c>
      <c r="W235" s="19">
        <f t="shared" si="45"/>
        <v>680969.33519999997</v>
      </c>
      <c r="X235" s="19">
        <f t="shared" si="46"/>
        <v>680969.33519999997</v>
      </c>
      <c r="Y235" s="19">
        <f t="shared" si="47"/>
        <v>340484.66759999999</v>
      </c>
      <c r="Z235" s="19">
        <f t="shared" si="53"/>
        <v>1157648</v>
      </c>
      <c r="AA235" s="19">
        <f t="shared" si="48"/>
        <v>2188830.0060000001</v>
      </c>
      <c r="AB235" s="19">
        <f t="shared" si="54"/>
        <v>1488404</v>
      </c>
      <c r="AC235" s="19">
        <f t="shared" si="49"/>
        <v>0</v>
      </c>
      <c r="AD235" s="19">
        <f t="shared" si="55"/>
        <v>0</v>
      </c>
      <c r="AE235" s="23">
        <f t="shared" si="50"/>
        <v>2646052</v>
      </c>
      <c r="AF235" s="23"/>
      <c r="AG235" s="23"/>
      <c r="AH235" s="23"/>
      <c r="AI235" s="23"/>
      <c r="AJ235" s="23"/>
      <c r="AK235" s="24"/>
      <c r="AL235" s="24"/>
      <c r="AM235" s="19"/>
      <c r="AN235" s="25">
        <v>228</v>
      </c>
      <c r="AO235" s="35"/>
    </row>
    <row r="236" spans="1:41" ht="48" customHeight="1" x14ac:dyDescent="0.4">
      <c r="A236" s="9" t="s">
        <v>795</v>
      </c>
      <c r="B236" s="34" t="s">
        <v>796</v>
      </c>
      <c r="C236" s="27" t="s">
        <v>797</v>
      </c>
      <c r="D236" s="28" t="s">
        <v>420</v>
      </c>
      <c r="E236" s="32" t="s">
        <v>526</v>
      </c>
      <c r="F236" s="33" t="s">
        <v>54</v>
      </c>
      <c r="G236" s="33">
        <v>6</v>
      </c>
      <c r="H236" s="33"/>
      <c r="I236" s="15">
        <f>VLOOKUP(G236,'Basic TPP'!$A$2:$B$16,2,0)</f>
        <v>4864066.68</v>
      </c>
      <c r="J236" s="16">
        <v>0</v>
      </c>
      <c r="K236" s="17">
        <v>0.35</v>
      </c>
      <c r="L236" s="36">
        <v>0.45</v>
      </c>
      <c r="M236" s="18">
        <v>0</v>
      </c>
      <c r="N236" s="19">
        <f t="shared" si="51"/>
        <v>2646052</v>
      </c>
      <c r="O236" s="20">
        <v>1</v>
      </c>
      <c r="P236" s="21">
        <v>10216</v>
      </c>
      <c r="Q236" s="21" t="s">
        <v>48</v>
      </c>
      <c r="R236" s="22"/>
      <c r="S236" s="19">
        <f t="shared" si="42"/>
        <v>0</v>
      </c>
      <c r="T236" s="19">
        <f t="shared" si="43"/>
        <v>0</v>
      </c>
      <c r="U236" s="19">
        <f t="shared" si="44"/>
        <v>0</v>
      </c>
      <c r="V236" s="19">
        <f t="shared" si="52"/>
        <v>0</v>
      </c>
      <c r="W236" s="19">
        <f t="shared" si="45"/>
        <v>680969.33519999997</v>
      </c>
      <c r="X236" s="19">
        <f t="shared" si="46"/>
        <v>680969.33519999997</v>
      </c>
      <c r="Y236" s="19">
        <f t="shared" si="47"/>
        <v>340484.66759999999</v>
      </c>
      <c r="Z236" s="19">
        <f t="shared" si="53"/>
        <v>1157648</v>
      </c>
      <c r="AA236" s="19">
        <f t="shared" si="48"/>
        <v>2188830.0060000001</v>
      </c>
      <c r="AB236" s="19">
        <f t="shared" si="54"/>
        <v>1488404</v>
      </c>
      <c r="AC236" s="19">
        <f t="shared" si="49"/>
        <v>0</v>
      </c>
      <c r="AD236" s="19">
        <f t="shared" si="55"/>
        <v>0</v>
      </c>
      <c r="AE236" s="23">
        <f t="shared" si="50"/>
        <v>2646052</v>
      </c>
      <c r="AF236" s="23"/>
      <c r="AG236" s="23"/>
      <c r="AH236" s="23"/>
      <c r="AI236" s="23"/>
      <c r="AJ236" s="23"/>
      <c r="AK236" s="24"/>
      <c r="AL236" s="24"/>
      <c r="AM236" s="19"/>
      <c r="AN236" s="25">
        <v>229</v>
      </c>
      <c r="AO236" s="26"/>
    </row>
    <row r="237" spans="1:41" ht="48" customHeight="1" x14ac:dyDescent="0.4">
      <c r="A237" s="9" t="s">
        <v>798</v>
      </c>
      <c r="B237" s="32" t="s">
        <v>799</v>
      </c>
      <c r="C237" s="27" t="s">
        <v>800</v>
      </c>
      <c r="D237" s="28" t="s">
        <v>420</v>
      </c>
      <c r="E237" s="32" t="s">
        <v>526</v>
      </c>
      <c r="F237" s="33" t="s">
        <v>54</v>
      </c>
      <c r="G237" s="33">
        <v>6</v>
      </c>
      <c r="H237" s="33"/>
      <c r="I237" s="15">
        <f>VLOOKUP(G237,'Basic TPP'!$A$2:$B$16,2,0)</f>
        <v>4864066.68</v>
      </c>
      <c r="J237" s="16">
        <v>0</v>
      </c>
      <c r="K237" s="17">
        <v>0.35</v>
      </c>
      <c r="L237" s="36">
        <v>0.45</v>
      </c>
      <c r="M237" s="18">
        <v>0</v>
      </c>
      <c r="N237" s="19">
        <f t="shared" si="51"/>
        <v>2646052</v>
      </c>
      <c r="O237" s="20">
        <v>1</v>
      </c>
      <c r="P237" s="21">
        <v>7570</v>
      </c>
      <c r="Q237" s="21" t="s">
        <v>48</v>
      </c>
      <c r="R237" s="22"/>
      <c r="S237" s="19">
        <f t="shared" si="42"/>
        <v>0</v>
      </c>
      <c r="T237" s="19">
        <f t="shared" si="43"/>
        <v>0</v>
      </c>
      <c r="U237" s="19">
        <f t="shared" si="44"/>
        <v>0</v>
      </c>
      <c r="V237" s="19">
        <f t="shared" si="52"/>
        <v>0</v>
      </c>
      <c r="W237" s="19">
        <f t="shared" si="45"/>
        <v>680969.33519999997</v>
      </c>
      <c r="X237" s="19">
        <f t="shared" si="46"/>
        <v>680969.33519999997</v>
      </c>
      <c r="Y237" s="19">
        <f t="shared" si="47"/>
        <v>340484.66759999999</v>
      </c>
      <c r="Z237" s="19">
        <f t="shared" si="53"/>
        <v>1157648</v>
      </c>
      <c r="AA237" s="19">
        <f t="shared" si="48"/>
        <v>2188830.0060000001</v>
      </c>
      <c r="AB237" s="19">
        <f t="shared" si="54"/>
        <v>1488404</v>
      </c>
      <c r="AC237" s="19">
        <f t="shared" si="49"/>
        <v>0</v>
      </c>
      <c r="AD237" s="19">
        <f t="shared" si="55"/>
        <v>0</v>
      </c>
      <c r="AE237" s="23">
        <f t="shared" si="50"/>
        <v>2646052</v>
      </c>
      <c r="AF237" s="23"/>
      <c r="AG237" s="23"/>
      <c r="AH237" s="23"/>
      <c r="AI237" s="23"/>
      <c r="AJ237" s="23"/>
      <c r="AK237" s="24"/>
      <c r="AL237" s="24"/>
      <c r="AM237" s="19"/>
      <c r="AN237" s="25">
        <v>230</v>
      </c>
      <c r="AO237" s="26"/>
    </row>
    <row r="238" spans="1:41" ht="48" customHeight="1" x14ac:dyDescent="0.4">
      <c r="A238" s="9" t="s">
        <v>801</v>
      </c>
      <c r="B238" s="32" t="s">
        <v>802</v>
      </c>
      <c r="C238" s="27" t="s">
        <v>803</v>
      </c>
      <c r="D238" s="28" t="s">
        <v>420</v>
      </c>
      <c r="E238" s="32" t="s">
        <v>526</v>
      </c>
      <c r="F238" s="33" t="s">
        <v>54</v>
      </c>
      <c r="G238" s="33">
        <v>6</v>
      </c>
      <c r="H238" s="33"/>
      <c r="I238" s="15">
        <f>VLOOKUP(G238,'Basic TPP'!$A$2:$B$16,2,0)</f>
        <v>4864066.68</v>
      </c>
      <c r="J238" s="16">
        <v>0</v>
      </c>
      <c r="K238" s="17">
        <v>0.35</v>
      </c>
      <c r="L238" s="36">
        <v>0.45</v>
      </c>
      <c r="M238" s="18">
        <v>0</v>
      </c>
      <c r="N238" s="19">
        <f t="shared" si="51"/>
        <v>2646052</v>
      </c>
      <c r="O238" s="20">
        <v>0.80279999999999996</v>
      </c>
      <c r="P238" s="21">
        <v>13748</v>
      </c>
      <c r="Q238" s="21" t="s">
        <v>48</v>
      </c>
      <c r="R238" s="22"/>
      <c r="S238" s="19">
        <f t="shared" si="42"/>
        <v>0</v>
      </c>
      <c r="T238" s="19">
        <f t="shared" si="43"/>
        <v>0</v>
      </c>
      <c r="U238" s="19">
        <f t="shared" si="44"/>
        <v>0</v>
      </c>
      <c r="V238" s="19">
        <f t="shared" si="52"/>
        <v>0</v>
      </c>
      <c r="W238" s="19">
        <f t="shared" si="45"/>
        <v>546682.18229855993</v>
      </c>
      <c r="X238" s="19">
        <f t="shared" si="46"/>
        <v>680969.33519999997</v>
      </c>
      <c r="Y238" s="19">
        <f t="shared" si="47"/>
        <v>340484.66759999999</v>
      </c>
      <c r="Z238" s="19">
        <f t="shared" si="53"/>
        <v>1066333</v>
      </c>
      <c r="AA238" s="19">
        <f t="shared" si="48"/>
        <v>2188830.0060000001</v>
      </c>
      <c r="AB238" s="19">
        <f t="shared" si="54"/>
        <v>1488404</v>
      </c>
      <c r="AC238" s="19">
        <f t="shared" si="49"/>
        <v>0</v>
      </c>
      <c r="AD238" s="19">
        <f t="shared" si="55"/>
        <v>0</v>
      </c>
      <c r="AE238" s="23">
        <f t="shared" si="50"/>
        <v>2554737</v>
      </c>
      <c r="AF238" s="23"/>
      <c r="AG238" s="23"/>
      <c r="AH238" s="23"/>
      <c r="AI238" s="23"/>
      <c r="AJ238" s="23"/>
      <c r="AK238" s="24"/>
      <c r="AL238" s="24"/>
      <c r="AM238" s="19"/>
      <c r="AN238" s="25">
        <v>231</v>
      </c>
      <c r="AO238" s="35"/>
    </row>
    <row r="239" spans="1:41" ht="48" customHeight="1" x14ac:dyDescent="0.4">
      <c r="A239" s="9" t="s">
        <v>804</v>
      </c>
      <c r="B239" s="34" t="s">
        <v>805</v>
      </c>
      <c r="C239" s="27" t="s">
        <v>806</v>
      </c>
      <c r="D239" s="28" t="s">
        <v>420</v>
      </c>
      <c r="E239" s="32" t="s">
        <v>526</v>
      </c>
      <c r="F239" s="33" t="s">
        <v>54</v>
      </c>
      <c r="G239" s="33">
        <v>6</v>
      </c>
      <c r="H239" s="33"/>
      <c r="I239" s="15">
        <f>VLOOKUP(G239,'Basic TPP'!$A$2:$B$16,2,0)</f>
        <v>4864066.68</v>
      </c>
      <c r="J239" s="16">
        <v>0</v>
      </c>
      <c r="K239" s="17">
        <v>0.35</v>
      </c>
      <c r="L239" s="36">
        <v>0.45</v>
      </c>
      <c r="M239" s="18">
        <v>0</v>
      </c>
      <c r="N239" s="19">
        <f t="shared" si="51"/>
        <v>2646052</v>
      </c>
      <c r="O239" s="20">
        <v>1</v>
      </c>
      <c r="P239" s="21">
        <v>10930</v>
      </c>
      <c r="Q239" s="21" t="s">
        <v>48</v>
      </c>
      <c r="R239" s="22"/>
      <c r="S239" s="19">
        <f t="shared" si="42"/>
        <v>0</v>
      </c>
      <c r="T239" s="19">
        <f t="shared" si="43"/>
        <v>0</v>
      </c>
      <c r="U239" s="19">
        <f t="shared" si="44"/>
        <v>0</v>
      </c>
      <c r="V239" s="19">
        <f t="shared" si="52"/>
        <v>0</v>
      </c>
      <c r="W239" s="19">
        <f t="shared" si="45"/>
        <v>680969.33519999997</v>
      </c>
      <c r="X239" s="19">
        <f t="shared" si="46"/>
        <v>680969.33519999997</v>
      </c>
      <c r="Y239" s="19">
        <f t="shared" si="47"/>
        <v>340484.66759999999</v>
      </c>
      <c r="Z239" s="19">
        <f t="shared" si="53"/>
        <v>1157648</v>
      </c>
      <c r="AA239" s="19">
        <f t="shared" si="48"/>
        <v>2188830.0060000001</v>
      </c>
      <c r="AB239" s="19">
        <f t="shared" si="54"/>
        <v>1488404</v>
      </c>
      <c r="AC239" s="19">
        <f t="shared" si="49"/>
        <v>0</v>
      </c>
      <c r="AD239" s="19">
        <f t="shared" si="55"/>
        <v>0</v>
      </c>
      <c r="AE239" s="23">
        <f t="shared" si="50"/>
        <v>2646052</v>
      </c>
      <c r="AF239" s="23"/>
      <c r="AG239" s="23"/>
      <c r="AH239" s="23"/>
      <c r="AI239" s="23"/>
      <c r="AJ239" s="23"/>
      <c r="AK239" s="24"/>
      <c r="AL239" s="24"/>
      <c r="AM239" s="19"/>
      <c r="AN239" s="25">
        <v>232</v>
      </c>
      <c r="AO239" s="26"/>
    </row>
    <row r="240" spans="1:41" ht="48" customHeight="1" x14ac:dyDescent="0.4">
      <c r="A240" s="9" t="s">
        <v>807</v>
      </c>
      <c r="B240" s="34" t="s">
        <v>808</v>
      </c>
      <c r="C240" s="27" t="s">
        <v>809</v>
      </c>
      <c r="D240" s="28" t="s">
        <v>420</v>
      </c>
      <c r="E240" s="32" t="s">
        <v>526</v>
      </c>
      <c r="F240" s="33" t="s">
        <v>54</v>
      </c>
      <c r="G240" s="33">
        <v>6</v>
      </c>
      <c r="H240" s="33"/>
      <c r="I240" s="15">
        <f>VLOOKUP(G240,'Basic TPP'!$A$2:$B$16,2,0)</f>
        <v>4864066.68</v>
      </c>
      <c r="J240" s="16">
        <v>0</v>
      </c>
      <c r="K240" s="17">
        <v>0.35</v>
      </c>
      <c r="L240" s="36">
        <v>0.45</v>
      </c>
      <c r="M240" s="18">
        <v>0</v>
      </c>
      <c r="N240" s="19">
        <f t="shared" si="51"/>
        <v>2646052</v>
      </c>
      <c r="O240" s="20">
        <v>1</v>
      </c>
      <c r="P240" s="21">
        <v>11785</v>
      </c>
      <c r="Q240" s="21" t="s">
        <v>48</v>
      </c>
      <c r="R240" s="22"/>
      <c r="S240" s="19">
        <f t="shared" si="42"/>
        <v>0</v>
      </c>
      <c r="T240" s="19">
        <f t="shared" si="43"/>
        <v>0</v>
      </c>
      <c r="U240" s="19">
        <f t="shared" si="44"/>
        <v>0</v>
      </c>
      <c r="V240" s="19">
        <f t="shared" si="52"/>
        <v>0</v>
      </c>
      <c r="W240" s="19">
        <f t="shared" si="45"/>
        <v>680969.33519999997</v>
      </c>
      <c r="X240" s="19">
        <f t="shared" si="46"/>
        <v>680969.33519999997</v>
      </c>
      <c r="Y240" s="19">
        <f t="shared" si="47"/>
        <v>340484.66759999999</v>
      </c>
      <c r="Z240" s="19">
        <f t="shared" si="53"/>
        <v>1157648</v>
      </c>
      <c r="AA240" s="19">
        <f t="shared" si="48"/>
        <v>2188830.0060000001</v>
      </c>
      <c r="AB240" s="19">
        <f t="shared" si="54"/>
        <v>1488404</v>
      </c>
      <c r="AC240" s="19">
        <f t="shared" si="49"/>
        <v>0</v>
      </c>
      <c r="AD240" s="19">
        <f t="shared" si="55"/>
        <v>0</v>
      </c>
      <c r="AE240" s="23">
        <f t="shared" si="50"/>
        <v>2646052</v>
      </c>
      <c r="AF240" s="23"/>
      <c r="AG240" s="23"/>
      <c r="AH240" s="23"/>
      <c r="AI240" s="23"/>
      <c r="AJ240" s="23"/>
      <c r="AK240" s="24"/>
      <c r="AL240" s="24"/>
      <c r="AM240" s="19"/>
      <c r="AN240" s="25">
        <v>233</v>
      </c>
      <c r="AO240" s="26"/>
    </row>
    <row r="241" spans="1:41" ht="48" customHeight="1" x14ac:dyDescent="0.4">
      <c r="A241" s="9" t="s">
        <v>810</v>
      </c>
      <c r="B241" s="32" t="s">
        <v>811</v>
      </c>
      <c r="C241" s="27" t="s">
        <v>812</v>
      </c>
      <c r="D241" s="28" t="s">
        <v>420</v>
      </c>
      <c r="E241" s="32" t="s">
        <v>526</v>
      </c>
      <c r="F241" s="33" t="s">
        <v>54</v>
      </c>
      <c r="G241" s="33">
        <v>6</v>
      </c>
      <c r="H241" s="33"/>
      <c r="I241" s="15">
        <f>VLOOKUP(G241,'Basic TPP'!$A$2:$B$16,2,0)</f>
        <v>4864066.68</v>
      </c>
      <c r="J241" s="16">
        <v>0</v>
      </c>
      <c r="K241" s="17">
        <v>0.35</v>
      </c>
      <c r="L241" s="36">
        <v>0.45</v>
      </c>
      <c r="M241" s="18">
        <v>0</v>
      </c>
      <c r="N241" s="19">
        <f t="shared" si="51"/>
        <v>2646052</v>
      </c>
      <c r="O241" s="20">
        <v>1</v>
      </c>
      <c r="P241" s="21">
        <v>8603</v>
      </c>
      <c r="Q241" s="21" t="s">
        <v>48</v>
      </c>
      <c r="R241" s="22"/>
      <c r="S241" s="19">
        <f t="shared" si="42"/>
        <v>0</v>
      </c>
      <c r="T241" s="19">
        <f t="shared" si="43"/>
        <v>0</v>
      </c>
      <c r="U241" s="19">
        <f t="shared" si="44"/>
        <v>0</v>
      </c>
      <c r="V241" s="19">
        <f t="shared" si="52"/>
        <v>0</v>
      </c>
      <c r="W241" s="19">
        <f t="shared" si="45"/>
        <v>680969.33519999997</v>
      </c>
      <c r="X241" s="19">
        <f t="shared" si="46"/>
        <v>680969.33519999997</v>
      </c>
      <c r="Y241" s="19">
        <f t="shared" si="47"/>
        <v>340484.66759999999</v>
      </c>
      <c r="Z241" s="19">
        <f t="shared" si="53"/>
        <v>1157648</v>
      </c>
      <c r="AA241" s="19">
        <f t="shared" si="48"/>
        <v>2188830.0060000001</v>
      </c>
      <c r="AB241" s="19">
        <f t="shared" si="54"/>
        <v>1488404</v>
      </c>
      <c r="AC241" s="19">
        <f t="shared" si="49"/>
        <v>0</v>
      </c>
      <c r="AD241" s="19">
        <f t="shared" si="55"/>
        <v>0</v>
      </c>
      <c r="AE241" s="23">
        <f t="shared" si="50"/>
        <v>2646052</v>
      </c>
      <c r="AF241" s="23"/>
      <c r="AG241" s="23"/>
      <c r="AH241" s="23"/>
      <c r="AI241" s="23"/>
      <c r="AJ241" s="23"/>
      <c r="AK241" s="24"/>
      <c r="AL241" s="24"/>
      <c r="AM241" s="19"/>
      <c r="AN241" s="25">
        <v>234</v>
      </c>
      <c r="AO241" s="35"/>
    </row>
    <row r="242" spans="1:41" ht="48" customHeight="1" x14ac:dyDescent="0.4">
      <c r="A242" s="9" t="s">
        <v>813</v>
      </c>
      <c r="B242" s="32" t="s">
        <v>814</v>
      </c>
      <c r="C242" s="27" t="s">
        <v>815</v>
      </c>
      <c r="D242" s="28" t="s">
        <v>420</v>
      </c>
      <c r="E242" s="32" t="s">
        <v>526</v>
      </c>
      <c r="F242" s="33" t="s">
        <v>54</v>
      </c>
      <c r="G242" s="33">
        <v>6</v>
      </c>
      <c r="H242" s="33"/>
      <c r="I242" s="15">
        <f>VLOOKUP(G242,'Basic TPP'!$A$2:$B$16,2,0)</f>
        <v>4864066.68</v>
      </c>
      <c r="J242" s="16">
        <v>0</v>
      </c>
      <c r="K242" s="17">
        <v>0.35</v>
      </c>
      <c r="L242" s="36">
        <v>0.45</v>
      </c>
      <c r="M242" s="18">
        <v>0</v>
      </c>
      <c r="N242" s="19">
        <f t="shared" si="51"/>
        <v>2646052</v>
      </c>
      <c r="O242" s="20">
        <v>1</v>
      </c>
      <c r="P242" s="21">
        <v>8163</v>
      </c>
      <c r="Q242" s="21" t="s">
        <v>48</v>
      </c>
      <c r="R242" s="22"/>
      <c r="S242" s="19">
        <f t="shared" si="42"/>
        <v>0</v>
      </c>
      <c r="T242" s="19">
        <f t="shared" si="43"/>
        <v>0</v>
      </c>
      <c r="U242" s="19">
        <f t="shared" si="44"/>
        <v>0</v>
      </c>
      <c r="V242" s="19">
        <f t="shared" si="52"/>
        <v>0</v>
      </c>
      <c r="W242" s="19">
        <f t="shared" si="45"/>
        <v>680969.33519999997</v>
      </c>
      <c r="X242" s="19">
        <f t="shared" si="46"/>
        <v>680969.33519999997</v>
      </c>
      <c r="Y242" s="19">
        <f t="shared" si="47"/>
        <v>340484.66759999999</v>
      </c>
      <c r="Z242" s="19">
        <f t="shared" si="53"/>
        <v>1157648</v>
      </c>
      <c r="AA242" s="19">
        <f t="shared" si="48"/>
        <v>2188830.0060000001</v>
      </c>
      <c r="AB242" s="19">
        <f t="shared" si="54"/>
        <v>1488404</v>
      </c>
      <c r="AC242" s="19">
        <f t="shared" si="49"/>
        <v>0</v>
      </c>
      <c r="AD242" s="19">
        <f t="shared" si="55"/>
        <v>0</v>
      </c>
      <c r="AE242" s="23">
        <f t="shared" si="50"/>
        <v>2646052</v>
      </c>
      <c r="AF242" s="23"/>
      <c r="AG242" s="23"/>
      <c r="AH242" s="23"/>
      <c r="AI242" s="23"/>
      <c r="AJ242" s="23"/>
      <c r="AK242" s="24"/>
      <c r="AL242" s="24"/>
      <c r="AM242" s="19"/>
      <c r="AN242" s="25">
        <v>235</v>
      </c>
      <c r="AO242" s="26"/>
    </row>
    <row r="243" spans="1:41" ht="48" customHeight="1" x14ac:dyDescent="0.4">
      <c r="A243" s="9" t="s">
        <v>816</v>
      </c>
      <c r="B243" s="32" t="s">
        <v>817</v>
      </c>
      <c r="C243" s="27" t="s">
        <v>818</v>
      </c>
      <c r="D243" s="28" t="s">
        <v>420</v>
      </c>
      <c r="E243" s="32" t="s">
        <v>526</v>
      </c>
      <c r="F243" s="33" t="s">
        <v>54</v>
      </c>
      <c r="G243" s="33">
        <v>6</v>
      </c>
      <c r="H243" s="33"/>
      <c r="I243" s="15">
        <f>VLOOKUP(G243,'Basic TPP'!$A$2:$B$16,2,0)</f>
        <v>4864066.68</v>
      </c>
      <c r="J243" s="16">
        <v>0</v>
      </c>
      <c r="K243" s="17">
        <v>0.35</v>
      </c>
      <c r="L243" s="36">
        <v>0.45</v>
      </c>
      <c r="M243" s="18">
        <v>0</v>
      </c>
      <c r="N243" s="19">
        <f t="shared" si="51"/>
        <v>2646052</v>
      </c>
      <c r="O243" s="20">
        <v>1</v>
      </c>
      <c r="P243" s="21">
        <v>9258</v>
      </c>
      <c r="Q243" s="21" t="s">
        <v>48</v>
      </c>
      <c r="R243" s="22"/>
      <c r="S243" s="19">
        <f t="shared" si="42"/>
        <v>0</v>
      </c>
      <c r="T243" s="19">
        <f t="shared" si="43"/>
        <v>0</v>
      </c>
      <c r="U243" s="19">
        <f t="shared" si="44"/>
        <v>0</v>
      </c>
      <c r="V243" s="19">
        <f t="shared" si="52"/>
        <v>0</v>
      </c>
      <c r="W243" s="19">
        <f t="shared" si="45"/>
        <v>680969.33519999997</v>
      </c>
      <c r="X243" s="19">
        <f t="shared" si="46"/>
        <v>680969.33519999997</v>
      </c>
      <c r="Y243" s="19">
        <f t="shared" si="47"/>
        <v>340484.66759999999</v>
      </c>
      <c r="Z243" s="19">
        <f t="shared" si="53"/>
        <v>1157648</v>
      </c>
      <c r="AA243" s="19">
        <f t="shared" si="48"/>
        <v>2188830.0060000001</v>
      </c>
      <c r="AB243" s="19">
        <f t="shared" si="54"/>
        <v>1488404</v>
      </c>
      <c r="AC243" s="19">
        <f t="shared" si="49"/>
        <v>0</v>
      </c>
      <c r="AD243" s="19">
        <f t="shared" si="55"/>
        <v>0</v>
      </c>
      <c r="AE243" s="23">
        <f t="shared" si="50"/>
        <v>2646052</v>
      </c>
      <c r="AF243" s="23"/>
      <c r="AG243" s="23"/>
      <c r="AH243" s="23"/>
      <c r="AI243" s="23"/>
      <c r="AJ243" s="23"/>
      <c r="AK243" s="24"/>
      <c r="AL243" s="24"/>
      <c r="AM243" s="19"/>
      <c r="AN243" s="25">
        <v>236</v>
      </c>
      <c r="AO243" s="26"/>
    </row>
    <row r="244" spans="1:41" ht="48" customHeight="1" x14ac:dyDescent="0.4">
      <c r="A244" s="9" t="s">
        <v>819</v>
      </c>
      <c r="B244" s="32" t="s">
        <v>820</v>
      </c>
      <c r="C244" s="27" t="s">
        <v>821</v>
      </c>
      <c r="D244" s="28" t="s">
        <v>420</v>
      </c>
      <c r="E244" s="32" t="s">
        <v>526</v>
      </c>
      <c r="F244" s="33" t="s">
        <v>54</v>
      </c>
      <c r="G244" s="33">
        <v>6</v>
      </c>
      <c r="H244" s="33"/>
      <c r="I244" s="15">
        <f>VLOOKUP(G244,'Basic TPP'!$A$2:$B$16,2,0)</f>
        <v>4864066.68</v>
      </c>
      <c r="J244" s="16">
        <v>0</v>
      </c>
      <c r="K244" s="17">
        <v>0.35</v>
      </c>
      <c r="L244" s="36">
        <v>0.45</v>
      </c>
      <c r="M244" s="18">
        <v>0</v>
      </c>
      <c r="N244" s="19">
        <f t="shared" si="51"/>
        <v>2646052</v>
      </c>
      <c r="O244" s="20">
        <v>0.96950000000000003</v>
      </c>
      <c r="P244" s="21">
        <v>8491</v>
      </c>
      <c r="Q244" s="21" t="s">
        <v>48</v>
      </c>
      <c r="R244" s="22"/>
      <c r="S244" s="19">
        <f t="shared" si="42"/>
        <v>0</v>
      </c>
      <c r="T244" s="19">
        <f t="shared" si="43"/>
        <v>0</v>
      </c>
      <c r="U244" s="19">
        <f t="shared" si="44"/>
        <v>0</v>
      </c>
      <c r="V244" s="19">
        <f t="shared" si="52"/>
        <v>0</v>
      </c>
      <c r="W244" s="19">
        <f t="shared" si="45"/>
        <v>660199.77047640004</v>
      </c>
      <c r="X244" s="19">
        <f t="shared" si="46"/>
        <v>680969.33519999997</v>
      </c>
      <c r="Y244" s="19">
        <f t="shared" si="47"/>
        <v>340484.66759999999</v>
      </c>
      <c r="Z244" s="19">
        <f t="shared" si="53"/>
        <v>1143525</v>
      </c>
      <c r="AA244" s="19">
        <f t="shared" si="48"/>
        <v>2188830.0060000001</v>
      </c>
      <c r="AB244" s="19">
        <f t="shared" si="54"/>
        <v>1488404</v>
      </c>
      <c r="AC244" s="19">
        <f t="shared" si="49"/>
        <v>0</v>
      </c>
      <c r="AD244" s="19">
        <f t="shared" si="55"/>
        <v>0</v>
      </c>
      <c r="AE244" s="23">
        <f t="shared" si="50"/>
        <v>2631929</v>
      </c>
      <c r="AF244" s="23"/>
      <c r="AG244" s="23"/>
      <c r="AH244" s="23"/>
      <c r="AI244" s="23"/>
      <c r="AJ244" s="23"/>
      <c r="AK244" s="24"/>
      <c r="AL244" s="24"/>
      <c r="AM244" s="19"/>
      <c r="AN244" s="25">
        <v>237</v>
      </c>
      <c r="AO244" s="35"/>
    </row>
    <row r="245" spans="1:41" ht="48" customHeight="1" x14ac:dyDescent="0.4">
      <c r="A245" s="9" t="s">
        <v>822</v>
      </c>
      <c r="B245" s="32" t="s">
        <v>823</v>
      </c>
      <c r="C245" s="27" t="s">
        <v>824</v>
      </c>
      <c r="D245" s="28" t="s">
        <v>420</v>
      </c>
      <c r="E245" s="32" t="s">
        <v>526</v>
      </c>
      <c r="F245" s="33" t="s">
        <v>54</v>
      </c>
      <c r="G245" s="33">
        <v>6</v>
      </c>
      <c r="H245" s="33"/>
      <c r="I245" s="15">
        <f>VLOOKUP(G245,'Basic TPP'!$A$2:$B$16,2,0)</f>
        <v>4864066.68</v>
      </c>
      <c r="J245" s="16">
        <v>0</v>
      </c>
      <c r="K245" s="17">
        <v>0.35</v>
      </c>
      <c r="L245" s="36">
        <v>0.45</v>
      </c>
      <c r="M245" s="18">
        <v>0</v>
      </c>
      <c r="N245" s="19">
        <f t="shared" si="51"/>
        <v>2646052</v>
      </c>
      <c r="O245" s="20">
        <v>0.96950000000000003</v>
      </c>
      <c r="P245" s="21">
        <v>10629</v>
      </c>
      <c r="Q245" s="21" t="s">
        <v>48</v>
      </c>
      <c r="R245" s="22"/>
      <c r="S245" s="19">
        <f t="shared" si="42"/>
        <v>0</v>
      </c>
      <c r="T245" s="19">
        <f t="shared" si="43"/>
        <v>0</v>
      </c>
      <c r="U245" s="19">
        <f t="shared" si="44"/>
        <v>0</v>
      </c>
      <c r="V245" s="19">
        <f t="shared" si="52"/>
        <v>0</v>
      </c>
      <c r="W245" s="19">
        <f t="shared" si="45"/>
        <v>660199.77047640004</v>
      </c>
      <c r="X245" s="19">
        <f t="shared" si="46"/>
        <v>680969.33519999997</v>
      </c>
      <c r="Y245" s="19">
        <f t="shared" si="47"/>
        <v>340484.66759999999</v>
      </c>
      <c r="Z245" s="19">
        <f t="shared" si="53"/>
        <v>1143525</v>
      </c>
      <c r="AA245" s="19">
        <f t="shared" si="48"/>
        <v>2188830.0060000001</v>
      </c>
      <c r="AB245" s="19">
        <f t="shared" si="54"/>
        <v>1488404</v>
      </c>
      <c r="AC245" s="19">
        <f t="shared" si="49"/>
        <v>0</v>
      </c>
      <c r="AD245" s="19">
        <f t="shared" si="55"/>
        <v>0</v>
      </c>
      <c r="AE245" s="23">
        <f t="shared" si="50"/>
        <v>2631929</v>
      </c>
      <c r="AF245" s="23"/>
      <c r="AG245" s="23"/>
      <c r="AH245" s="23"/>
      <c r="AI245" s="23"/>
      <c r="AJ245" s="23"/>
      <c r="AK245" s="24"/>
      <c r="AL245" s="24"/>
      <c r="AM245" s="19"/>
      <c r="AN245" s="25">
        <v>238</v>
      </c>
      <c r="AO245" s="26"/>
    </row>
    <row r="246" spans="1:41" ht="48" customHeight="1" x14ac:dyDescent="0.4">
      <c r="A246" s="9" t="s">
        <v>825</v>
      </c>
      <c r="B246" s="32" t="s">
        <v>826</v>
      </c>
      <c r="C246" s="27" t="s">
        <v>827</v>
      </c>
      <c r="D246" s="28" t="s">
        <v>420</v>
      </c>
      <c r="E246" s="32" t="s">
        <v>526</v>
      </c>
      <c r="F246" s="33" t="s">
        <v>54</v>
      </c>
      <c r="G246" s="33">
        <v>6</v>
      </c>
      <c r="H246" s="33"/>
      <c r="I246" s="15">
        <f>VLOOKUP(G246,'Basic TPP'!$A$2:$B$16,2,0)</f>
        <v>4864066.68</v>
      </c>
      <c r="J246" s="16">
        <v>0</v>
      </c>
      <c r="K246" s="17">
        <v>0.35</v>
      </c>
      <c r="L246" s="36">
        <v>0.45</v>
      </c>
      <c r="M246" s="18">
        <v>0</v>
      </c>
      <c r="N246" s="19">
        <f t="shared" si="51"/>
        <v>2646052</v>
      </c>
      <c r="O246" s="20">
        <v>1</v>
      </c>
      <c r="P246" s="21">
        <v>9389</v>
      </c>
      <c r="Q246" s="21" t="s">
        <v>48</v>
      </c>
      <c r="R246" s="22"/>
      <c r="S246" s="19">
        <f t="shared" si="42"/>
        <v>0</v>
      </c>
      <c r="T246" s="19">
        <f t="shared" si="43"/>
        <v>0</v>
      </c>
      <c r="U246" s="19">
        <f t="shared" si="44"/>
        <v>0</v>
      </c>
      <c r="V246" s="19">
        <f t="shared" si="52"/>
        <v>0</v>
      </c>
      <c r="W246" s="19">
        <f t="shared" si="45"/>
        <v>680969.33519999997</v>
      </c>
      <c r="X246" s="19">
        <f t="shared" si="46"/>
        <v>680969.33519999997</v>
      </c>
      <c r="Y246" s="19">
        <f t="shared" si="47"/>
        <v>340484.66759999999</v>
      </c>
      <c r="Z246" s="19">
        <f t="shared" si="53"/>
        <v>1157648</v>
      </c>
      <c r="AA246" s="19">
        <f t="shared" si="48"/>
        <v>2188830.0060000001</v>
      </c>
      <c r="AB246" s="19">
        <f t="shared" si="54"/>
        <v>1488404</v>
      </c>
      <c r="AC246" s="19">
        <f t="shared" si="49"/>
        <v>0</v>
      </c>
      <c r="AD246" s="19">
        <f t="shared" si="55"/>
        <v>0</v>
      </c>
      <c r="AE246" s="23">
        <f t="shared" si="50"/>
        <v>2646052</v>
      </c>
      <c r="AF246" s="23"/>
      <c r="AG246" s="23"/>
      <c r="AH246" s="23"/>
      <c r="AI246" s="23"/>
      <c r="AJ246" s="23"/>
      <c r="AK246" s="24"/>
      <c r="AL246" s="24"/>
      <c r="AM246" s="19"/>
      <c r="AN246" s="25">
        <v>239</v>
      </c>
      <c r="AO246" s="26"/>
    </row>
    <row r="247" spans="1:41" ht="48" customHeight="1" x14ac:dyDescent="0.4">
      <c r="A247" s="9" t="s">
        <v>828</v>
      </c>
      <c r="B247" s="34" t="s">
        <v>829</v>
      </c>
      <c r="C247" s="27" t="s">
        <v>830</v>
      </c>
      <c r="D247" s="28" t="s">
        <v>420</v>
      </c>
      <c r="E247" s="32" t="s">
        <v>526</v>
      </c>
      <c r="F247" s="33" t="s">
        <v>54</v>
      </c>
      <c r="G247" s="33">
        <v>6</v>
      </c>
      <c r="H247" s="33"/>
      <c r="I247" s="15">
        <f>VLOOKUP(G247,'Basic TPP'!$A$2:$B$16,2,0)</f>
        <v>4864066.68</v>
      </c>
      <c r="J247" s="16">
        <v>0</v>
      </c>
      <c r="K247" s="17">
        <v>0.35</v>
      </c>
      <c r="L247" s="36">
        <v>0.45</v>
      </c>
      <c r="M247" s="18">
        <v>0</v>
      </c>
      <c r="N247" s="19">
        <f t="shared" si="51"/>
        <v>2646052</v>
      </c>
      <c r="O247" s="20">
        <v>1</v>
      </c>
      <c r="P247" s="21">
        <v>8822</v>
      </c>
      <c r="Q247" s="21" t="s">
        <v>48</v>
      </c>
      <c r="R247" s="22"/>
      <c r="S247" s="19">
        <f t="shared" si="42"/>
        <v>0</v>
      </c>
      <c r="T247" s="19">
        <f t="shared" si="43"/>
        <v>0</v>
      </c>
      <c r="U247" s="19">
        <f t="shared" si="44"/>
        <v>0</v>
      </c>
      <c r="V247" s="19">
        <f t="shared" si="52"/>
        <v>0</v>
      </c>
      <c r="W247" s="19">
        <f t="shared" si="45"/>
        <v>680969.33519999997</v>
      </c>
      <c r="X247" s="19">
        <f t="shared" si="46"/>
        <v>680969.33519999997</v>
      </c>
      <c r="Y247" s="19">
        <f t="shared" si="47"/>
        <v>340484.66759999999</v>
      </c>
      <c r="Z247" s="19">
        <f t="shared" si="53"/>
        <v>1157648</v>
      </c>
      <c r="AA247" s="19">
        <f t="shared" si="48"/>
        <v>2188830.0060000001</v>
      </c>
      <c r="AB247" s="19">
        <f t="shared" si="54"/>
        <v>1488404</v>
      </c>
      <c r="AC247" s="19">
        <f t="shared" si="49"/>
        <v>0</v>
      </c>
      <c r="AD247" s="19">
        <f t="shared" si="55"/>
        <v>0</v>
      </c>
      <c r="AE247" s="23">
        <f t="shared" si="50"/>
        <v>2646052</v>
      </c>
      <c r="AF247" s="23"/>
      <c r="AG247" s="23"/>
      <c r="AH247" s="23"/>
      <c r="AI247" s="23"/>
      <c r="AJ247" s="23"/>
      <c r="AK247" s="24"/>
      <c r="AL247" s="24"/>
      <c r="AM247" s="19"/>
      <c r="AN247" s="25">
        <v>240</v>
      </c>
      <c r="AO247" s="35"/>
    </row>
    <row r="248" spans="1:41" ht="48" customHeight="1" x14ac:dyDescent="0.4">
      <c r="A248" s="9" t="s">
        <v>831</v>
      </c>
      <c r="B248" s="34" t="s">
        <v>832</v>
      </c>
      <c r="C248" s="27" t="s">
        <v>833</v>
      </c>
      <c r="D248" s="28" t="s">
        <v>420</v>
      </c>
      <c r="E248" s="32" t="s">
        <v>526</v>
      </c>
      <c r="F248" s="33" t="s">
        <v>54</v>
      </c>
      <c r="G248" s="33">
        <v>6</v>
      </c>
      <c r="H248" s="33"/>
      <c r="I248" s="15">
        <f>VLOOKUP(G248,'Basic TPP'!$A$2:$B$16,2,0)</f>
        <v>4864066.68</v>
      </c>
      <c r="J248" s="16">
        <v>0</v>
      </c>
      <c r="K248" s="17">
        <v>0.35</v>
      </c>
      <c r="L248" s="36">
        <v>0.45</v>
      </c>
      <c r="M248" s="18">
        <v>0</v>
      </c>
      <c r="N248" s="19">
        <f t="shared" si="51"/>
        <v>2646052</v>
      </c>
      <c r="O248" s="20">
        <v>0.57330000000000003</v>
      </c>
      <c r="P248" s="21">
        <v>8329</v>
      </c>
      <c r="Q248" s="21" t="s">
        <v>48</v>
      </c>
      <c r="R248" s="22"/>
      <c r="S248" s="19">
        <f t="shared" si="42"/>
        <v>0</v>
      </c>
      <c r="T248" s="19">
        <f t="shared" si="43"/>
        <v>0</v>
      </c>
      <c r="U248" s="19">
        <f t="shared" si="44"/>
        <v>0</v>
      </c>
      <c r="V248" s="19">
        <f t="shared" si="52"/>
        <v>0</v>
      </c>
      <c r="W248" s="19">
        <f t="shared" si="45"/>
        <v>390399.71987015998</v>
      </c>
      <c r="X248" s="19">
        <f t="shared" si="46"/>
        <v>680969.33519999997</v>
      </c>
      <c r="Y248" s="19">
        <f t="shared" si="47"/>
        <v>340484.66759999999</v>
      </c>
      <c r="Z248" s="19">
        <f t="shared" si="53"/>
        <v>960061</v>
      </c>
      <c r="AA248" s="19">
        <f t="shared" si="48"/>
        <v>2188830.0060000001</v>
      </c>
      <c r="AB248" s="19">
        <f t="shared" si="54"/>
        <v>1488404</v>
      </c>
      <c r="AC248" s="19">
        <f t="shared" si="49"/>
        <v>0</v>
      </c>
      <c r="AD248" s="19">
        <f t="shared" si="55"/>
        <v>0</v>
      </c>
      <c r="AE248" s="23">
        <f t="shared" si="50"/>
        <v>2448465</v>
      </c>
      <c r="AF248" s="23"/>
      <c r="AG248" s="23"/>
      <c r="AH248" s="23"/>
      <c r="AI248" s="23"/>
      <c r="AJ248" s="23"/>
      <c r="AK248" s="24"/>
      <c r="AL248" s="24"/>
      <c r="AM248" s="19"/>
      <c r="AN248" s="25">
        <v>241</v>
      </c>
      <c r="AO248" s="26"/>
    </row>
    <row r="249" spans="1:41" ht="48" customHeight="1" x14ac:dyDescent="0.4">
      <c r="A249" s="9" t="s">
        <v>834</v>
      </c>
      <c r="B249" s="32" t="s">
        <v>835</v>
      </c>
      <c r="C249" s="27" t="s">
        <v>836</v>
      </c>
      <c r="D249" s="28" t="s">
        <v>420</v>
      </c>
      <c r="E249" s="32" t="s">
        <v>526</v>
      </c>
      <c r="F249" s="33" t="s">
        <v>54</v>
      </c>
      <c r="G249" s="33">
        <v>6</v>
      </c>
      <c r="H249" s="33"/>
      <c r="I249" s="15">
        <f>VLOOKUP(G249,'Basic TPP'!$A$2:$B$16,2,0)</f>
        <v>4864066.68</v>
      </c>
      <c r="J249" s="16">
        <v>0</v>
      </c>
      <c r="K249" s="17">
        <v>0.35</v>
      </c>
      <c r="L249" s="36">
        <v>0.45</v>
      </c>
      <c r="M249" s="18">
        <v>0</v>
      </c>
      <c r="N249" s="19">
        <f t="shared" si="51"/>
        <v>2646052</v>
      </c>
      <c r="O249" s="20">
        <v>0.96950000000000003</v>
      </c>
      <c r="P249" s="21">
        <v>9459</v>
      </c>
      <c r="Q249" s="21" t="s">
        <v>48</v>
      </c>
      <c r="R249" s="22"/>
      <c r="S249" s="19">
        <f t="shared" si="42"/>
        <v>0</v>
      </c>
      <c r="T249" s="19">
        <f t="shared" si="43"/>
        <v>0</v>
      </c>
      <c r="U249" s="19">
        <f t="shared" si="44"/>
        <v>0</v>
      </c>
      <c r="V249" s="19">
        <f t="shared" si="52"/>
        <v>0</v>
      </c>
      <c r="W249" s="19">
        <f t="shared" si="45"/>
        <v>660199.77047640004</v>
      </c>
      <c r="X249" s="19">
        <f t="shared" si="46"/>
        <v>680969.33519999997</v>
      </c>
      <c r="Y249" s="19">
        <f t="shared" si="47"/>
        <v>340484.66759999999</v>
      </c>
      <c r="Z249" s="19">
        <f t="shared" si="53"/>
        <v>1143525</v>
      </c>
      <c r="AA249" s="19">
        <f t="shared" si="48"/>
        <v>2188830.0060000001</v>
      </c>
      <c r="AB249" s="19">
        <f t="shared" si="54"/>
        <v>1488404</v>
      </c>
      <c r="AC249" s="19">
        <f t="shared" si="49"/>
        <v>0</v>
      </c>
      <c r="AD249" s="19">
        <f t="shared" si="55"/>
        <v>0</v>
      </c>
      <c r="AE249" s="23">
        <f t="shared" si="50"/>
        <v>2631929</v>
      </c>
      <c r="AF249" s="23"/>
      <c r="AG249" s="23"/>
      <c r="AH249" s="23"/>
      <c r="AI249" s="23"/>
      <c r="AJ249" s="23"/>
      <c r="AK249" s="24"/>
      <c r="AL249" s="24"/>
      <c r="AM249" s="19"/>
      <c r="AN249" s="25">
        <v>242</v>
      </c>
      <c r="AO249" s="26"/>
    </row>
    <row r="250" spans="1:41" ht="48" customHeight="1" x14ac:dyDescent="0.4">
      <c r="A250" s="9" t="s">
        <v>837</v>
      </c>
      <c r="B250" s="32" t="s">
        <v>838</v>
      </c>
      <c r="C250" s="27" t="s">
        <v>839</v>
      </c>
      <c r="D250" s="28" t="s">
        <v>420</v>
      </c>
      <c r="E250" s="32" t="s">
        <v>526</v>
      </c>
      <c r="F250" s="33" t="s">
        <v>54</v>
      </c>
      <c r="G250" s="33">
        <v>6</v>
      </c>
      <c r="H250" s="33"/>
      <c r="I250" s="15">
        <f>VLOOKUP(G250,'Basic TPP'!$A$2:$B$16,2,0)</f>
        <v>4864066.68</v>
      </c>
      <c r="J250" s="16">
        <v>0</v>
      </c>
      <c r="K250" s="17">
        <v>0.35</v>
      </c>
      <c r="L250" s="36">
        <v>0.45</v>
      </c>
      <c r="M250" s="18">
        <v>0</v>
      </c>
      <c r="N250" s="19">
        <f t="shared" si="51"/>
        <v>2646052</v>
      </c>
      <c r="O250" s="20">
        <v>0.97199999999999998</v>
      </c>
      <c r="P250" s="21">
        <v>9059</v>
      </c>
      <c r="Q250" s="21" t="s">
        <v>48</v>
      </c>
      <c r="R250" s="22"/>
      <c r="S250" s="19">
        <f t="shared" si="42"/>
        <v>0</v>
      </c>
      <c r="T250" s="19">
        <f t="shared" si="43"/>
        <v>0</v>
      </c>
      <c r="U250" s="19">
        <f t="shared" si="44"/>
        <v>0</v>
      </c>
      <c r="V250" s="19">
        <f t="shared" si="52"/>
        <v>0</v>
      </c>
      <c r="W250" s="19">
        <f t="shared" si="45"/>
        <v>661902.1938144</v>
      </c>
      <c r="X250" s="19">
        <f t="shared" si="46"/>
        <v>680969.33519999997</v>
      </c>
      <c r="Y250" s="19">
        <f t="shared" si="47"/>
        <v>340484.66759999999</v>
      </c>
      <c r="Z250" s="19">
        <f t="shared" si="53"/>
        <v>1144682</v>
      </c>
      <c r="AA250" s="19">
        <f t="shared" si="48"/>
        <v>2188830.0060000001</v>
      </c>
      <c r="AB250" s="19">
        <f t="shared" si="54"/>
        <v>1488404</v>
      </c>
      <c r="AC250" s="19">
        <f t="shared" si="49"/>
        <v>0</v>
      </c>
      <c r="AD250" s="19">
        <f t="shared" si="55"/>
        <v>0</v>
      </c>
      <c r="AE250" s="23">
        <f t="shared" si="50"/>
        <v>2633086</v>
      </c>
      <c r="AF250" s="23"/>
      <c r="AG250" s="23"/>
      <c r="AH250" s="23"/>
      <c r="AI250" s="23"/>
      <c r="AJ250" s="23"/>
      <c r="AK250" s="24"/>
      <c r="AL250" s="24"/>
      <c r="AM250" s="19"/>
      <c r="AN250" s="25">
        <v>243</v>
      </c>
      <c r="AO250" s="35"/>
    </row>
    <row r="251" spans="1:41" ht="48" customHeight="1" x14ac:dyDescent="0.4">
      <c r="A251" s="9" t="s">
        <v>840</v>
      </c>
      <c r="B251" s="32" t="s">
        <v>841</v>
      </c>
      <c r="C251" s="27" t="s">
        <v>842</v>
      </c>
      <c r="D251" s="28" t="s">
        <v>420</v>
      </c>
      <c r="E251" s="32" t="s">
        <v>526</v>
      </c>
      <c r="F251" s="33" t="s">
        <v>54</v>
      </c>
      <c r="G251" s="33">
        <v>6</v>
      </c>
      <c r="H251" s="33"/>
      <c r="I251" s="15">
        <f>VLOOKUP(G251,'Basic TPP'!$A$2:$B$16,2,0)</f>
        <v>4864066.68</v>
      </c>
      <c r="J251" s="16">
        <v>0</v>
      </c>
      <c r="K251" s="17">
        <v>0.35</v>
      </c>
      <c r="L251" s="36">
        <v>0.45</v>
      </c>
      <c r="M251" s="18">
        <v>0</v>
      </c>
      <c r="N251" s="19">
        <f t="shared" si="51"/>
        <v>2646052</v>
      </c>
      <c r="O251" s="20">
        <v>0.995</v>
      </c>
      <c r="P251" s="21">
        <v>7874</v>
      </c>
      <c r="Q251" s="21" t="s">
        <v>48</v>
      </c>
      <c r="R251" s="22"/>
      <c r="S251" s="19">
        <f t="shared" si="42"/>
        <v>0</v>
      </c>
      <c r="T251" s="19">
        <f t="shared" si="43"/>
        <v>0</v>
      </c>
      <c r="U251" s="19">
        <f t="shared" si="44"/>
        <v>0</v>
      </c>
      <c r="V251" s="19">
        <f t="shared" si="52"/>
        <v>0</v>
      </c>
      <c r="W251" s="19">
        <f t="shared" si="45"/>
        <v>677564.48852399993</v>
      </c>
      <c r="X251" s="19">
        <f t="shared" si="46"/>
        <v>680969.33519999997</v>
      </c>
      <c r="Y251" s="19">
        <f t="shared" si="47"/>
        <v>340484.66759999999</v>
      </c>
      <c r="Z251" s="19">
        <f t="shared" si="53"/>
        <v>1155333</v>
      </c>
      <c r="AA251" s="19">
        <f t="shared" si="48"/>
        <v>2188830.0060000001</v>
      </c>
      <c r="AB251" s="19">
        <f t="shared" si="54"/>
        <v>1488404</v>
      </c>
      <c r="AC251" s="19">
        <f t="shared" si="49"/>
        <v>0</v>
      </c>
      <c r="AD251" s="19">
        <f t="shared" si="55"/>
        <v>0</v>
      </c>
      <c r="AE251" s="23">
        <f t="shared" si="50"/>
        <v>2643737</v>
      </c>
      <c r="AF251" s="23"/>
      <c r="AG251" s="23"/>
      <c r="AH251" s="23"/>
      <c r="AI251" s="23"/>
      <c r="AJ251" s="23"/>
      <c r="AK251" s="24"/>
      <c r="AL251" s="24"/>
      <c r="AM251" s="19"/>
      <c r="AN251" s="25">
        <v>244</v>
      </c>
      <c r="AO251" s="26"/>
    </row>
    <row r="252" spans="1:41" ht="48" customHeight="1" x14ac:dyDescent="0.4">
      <c r="A252" s="9" t="s">
        <v>843</v>
      </c>
      <c r="B252" s="32" t="s">
        <v>844</v>
      </c>
      <c r="C252" s="27" t="s">
        <v>845</v>
      </c>
      <c r="D252" s="28" t="s">
        <v>420</v>
      </c>
      <c r="E252" s="32" t="s">
        <v>526</v>
      </c>
      <c r="F252" s="33" t="s">
        <v>54</v>
      </c>
      <c r="G252" s="33">
        <v>6</v>
      </c>
      <c r="H252" s="33"/>
      <c r="I252" s="15">
        <f>VLOOKUP(G252,'Basic TPP'!$A$2:$B$16,2,0)</f>
        <v>4864066.68</v>
      </c>
      <c r="J252" s="16">
        <v>0</v>
      </c>
      <c r="K252" s="17">
        <v>0.35</v>
      </c>
      <c r="L252" s="36">
        <v>0.45</v>
      </c>
      <c r="M252" s="18">
        <v>0</v>
      </c>
      <c r="N252" s="19">
        <f t="shared" si="51"/>
        <v>2646052</v>
      </c>
      <c r="O252" s="20">
        <v>1</v>
      </c>
      <c r="P252" s="21">
        <v>9788</v>
      </c>
      <c r="Q252" s="21" t="s">
        <v>48</v>
      </c>
      <c r="R252" s="22"/>
      <c r="S252" s="19">
        <f t="shared" si="42"/>
        <v>0</v>
      </c>
      <c r="T252" s="19">
        <f t="shared" si="43"/>
        <v>0</v>
      </c>
      <c r="U252" s="19">
        <f t="shared" si="44"/>
        <v>0</v>
      </c>
      <c r="V252" s="19">
        <f t="shared" si="52"/>
        <v>0</v>
      </c>
      <c r="W252" s="19">
        <f t="shared" si="45"/>
        <v>680969.33519999997</v>
      </c>
      <c r="X252" s="19">
        <f t="shared" si="46"/>
        <v>680969.33519999997</v>
      </c>
      <c r="Y252" s="19">
        <f t="shared" si="47"/>
        <v>340484.66759999999</v>
      </c>
      <c r="Z252" s="19">
        <f t="shared" si="53"/>
        <v>1157648</v>
      </c>
      <c r="AA252" s="19">
        <f t="shared" si="48"/>
        <v>2188830.0060000001</v>
      </c>
      <c r="AB252" s="19">
        <f t="shared" si="54"/>
        <v>1488404</v>
      </c>
      <c r="AC252" s="19">
        <f t="shared" si="49"/>
        <v>0</v>
      </c>
      <c r="AD252" s="19">
        <f t="shared" si="55"/>
        <v>0</v>
      </c>
      <c r="AE252" s="23">
        <f t="shared" si="50"/>
        <v>2646052</v>
      </c>
      <c r="AF252" s="23"/>
      <c r="AG252" s="23"/>
      <c r="AH252" s="23"/>
      <c r="AI252" s="23"/>
      <c r="AJ252" s="23"/>
      <c r="AK252" s="24"/>
      <c r="AL252" s="24"/>
      <c r="AM252" s="19"/>
      <c r="AN252" s="25">
        <v>245</v>
      </c>
      <c r="AO252" s="26"/>
    </row>
    <row r="253" spans="1:41" s="50" customFormat="1" ht="48" customHeight="1" x14ac:dyDescent="0.4">
      <c r="A253" s="9" t="s">
        <v>846</v>
      </c>
      <c r="B253" s="39" t="s">
        <v>847</v>
      </c>
      <c r="C253" s="40" t="s">
        <v>848</v>
      </c>
      <c r="D253" s="41" t="s">
        <v>403</v>
      </c>
      <c r="E253" s="39" t="s">
        <v>849</v>
      </c>
      <c r="F253" s="42" t="s">
        <v>391</v>
      </c>
      <c r="G253" s="42">
        <v>5</v>
      </c>
      <c r="H253" s="42"/>
      <c r="I253" s="15">
        <f>VLOOKUP(G253,'Basic TPP'!$A$2:$B$16,2,0)</f>
        <v>4056483.09</v>
      </c>
      <c r="J253" s="16">
        <v>0.31</v>
      </c>
      <c r="K253" s="17">
        <v>0.35</v>
      </c>
      <c r="L253" s="36">
        <v>0.15</v>
      </c>
      <c r="M253" s="44">
        <v>0</v>
      </c>
      <c r="N253" s="19">
        <f t="shared" si="51"/>
        <v>2234311</v>
      </c>
      <c r="O253" s="46">
        <v>0.96950000000000003</v>
      </c>
      <c r="P253" s="47">
        <v>420</v>
      </c>
      <c r="Q253" s="47" t="s">
        <v>48</v>
      </c>
      <c r="R253" s="43"/>
      <c r="S253" s="45">
        <f t="shared" si="42"/>
        <v>487662.28411362</v>
      </c>
      <c r="T253" s="45">
        <f t="shared" si="43"/>
        <v>0</v>
      </c>
      <c r="U253" s="45">
        <f t="shared" si="44"/>
        <v>0</v>
      </c>
      <c r="V253" s="19">
        <f t="shared" si="52"/>
        <v>331610</v>
      </c>
      <c r="W253" s="45">
        <f t="shared" si="45"/>
        <v>550586.44980569999</v>
      </c>
      <c r="X253" s="45">
        <f t="shared" si="46"/>
        <v>0</v>
      </c>
      <c r="Y253" s="45">
        <f t="shared" si="47"/>
        <v>0</v>
      </c>
      <c r="Z253" s="19">
        <f t="shared" si="53"/>
        <v>374399</v>
      </c>
      <c r="AA253" s="45">
        <f t="shared" si="48"/>
        <v>608472.46349999995</v>
      </c>
      <c r="AB253" s="19">
        <f t="shared" si="54"/>
        <v>413761</v>
      </c>
      <c r="AC253" s="45">
        <f t="shared" si="49"/>
        <v>0</v>
      </c>
      <c r="AD253" s="19">
        <f t="shared" si="55"/>
        <v>0</v>
      </c>
      <c r="AE253" s="47">
        <f t="shared" si="50"/>
        <v>1119770</v>
      </c>
      <c r="AF253" s="47"/>
      <c r="AG253" s="47"/>
      <c r="AH253" s="47"/>
      <c r="AI253" s="23"/>
      <c r="AJ253" s="47"/>
      <c r="AK253" s="48"/>
      <c r="AL253" s="48"/>
      <c r="AM253" s="45"/>
      <c r="AN253" s="25">
        <v>246</v>
      </c>
      <c r="AO253" s="49"/>
    </row>
    <row r="254" spans="1:41" x14ac:dyDescent="0.4">
      <c r="B254" s="51"/>
      <c r="C254" s="51"/>
      <c r="D254" s="51"/>
      <c r="E254" s="51"/>
      <c r="F254" s="51"/>
      <c r="G254" s="51"/>
      <c r="H254" s="51"/>
      <c r="I254" s="51"/>
      <c r="K254" s="52"/>
      <c r="L254" s="53"/>
      <c r="M254" s="53"/>
      <c r="N254" s="54">
        <f>SUM(N8:N253)</f>
        <v>929036428</v>
      </c>
      <c r="O254" s="54">
        <f t="shared" ref="O254:AM254" si="56">SUM(O8:O253)</f>
        <v>242.03010000000012</v>
      </c>
      <c r="P254" s="54">
        <f t="shared" si="56"/>
        <v>2215597</v>
      </c>
      <c r="Q254" s="54">
        <f t="shared" si="56"/>
        <v>0</v>
      </c>
      <c r="R254" s="54">
        <f t="shared" si="56"/>
        <v>0</v>
      </c>
      <c r="S254" s="54">
        <f t="shared" si="56"/>
        <v>18730390.402249854</v>
      </c>
      <c r="T254" s="54">
        <f t="shared" si="56"/>
        <v>18261124.018319998</v>
      </c>
      <c r="U254" s="54">
        <f t="shared" si="56"/>
        <v>9130562.009159999</v>
      </c>
      <c r="V254" s="54">
        <f t="shared" si="56"/>
        <v>31363014</v>
      </c>
      <c r="W254" s="54">
        <f t="shared" si="56"/>
        <v>214005671.29284146</v>
      </c>
      <c r="X254" s="54">
        <f t="shared" si="56"/>
        <v>216935044.84680134</v>
      </c>
      <c r="Y254" s="54">
        <f t="shared" si="56"/>
        <v>108467522.42340067</v>
      </c>
      <c r="Z254" s="54">
        <f t="shared" si="56"/>
        <v>366797615</v>
      </c>
      <c r="AA254" s="54">
        <f t="shared" si="56"/>
        <v>620881023.33449984</v>
      </c>
      <c r="AB254" s="54">
        <f t="shared" si="56"/>
        <v>422199052</v>
      </c>
      <c r="AC254" s="54">
        <f t="shared" si="56"/>
        <v>154681370.99999991</v>
      </c>
      <c r="AD254" s="54">
        <f t="shared" si="56"/>
        <v>105183335</v>
      </c>
      <c r="AE254" s="54">
        <f t="shared" si="56"/>
        <v>925543016</v>
      </c>
      <c r="AF254" s="54">
        <f t="shared" si="56"/>
        <v>0</v>
      </c>
      <c r="AG254" s="54">
        <f t="shared" si="56"/>
        <v>0</v>
      </c>
      <c r="AH254" s="54">
        <f t="shared" si="56"/>
        <v>0</v>
      </c>
      <c r="AI254" s="54">
        <f t="shared" si="56"/>
        <v>0</v>
      </c>
      <c r="AJ254" s="54">
        <f t="shared" si="56"/>
        <v>0</v>
      </c>
      <c r="AK254" s="54">
        <f t="shared" si="56"/>
        <v>0</v>
      </c>
      <c r="AL254" s="54">
        <f t="shared" si="56"/>
        <v>0</v>
      </c>
      <c r="AM254" s="54">
        <f t="shared" si="56"/>
        <v>0</v>
      </c>
    </row>
    <row r="255" spans="1:41" x14ac:dyDescent="0.4">
      <c r="B255" s="51"/>
      <c r="C255" s="51"/>
      <c r="D255" s="51"/>
      <c r="E255" s="51"/>
      <c r="F255" s="51"/>
      <c r="G255" s="51"/>
      <c r="H255" s="51"/>
      <c r="I255" s="51"/>
      <c r="K255" s="55"/>
      <c r="L255" s="51"/>
      <c r="M255" s="51"/>
    </row>
    <row r="256" spans="1:41" x14ac:dyDescent="0.4">
      <c r="B256" s="160" t="s">
        <v>850</v>
      </c>
      <c r="C256" s="160"/>
      <c r="D256" s="51"/>
      <c r="E256" s="51"/>
      <c r="F256" s="51"/>
      <c r="G256" s="51"/>
      <c r="H256" s="51"/>
      <c r="I256" s="51"/>
      <c r="K256" s="55"/>
      <c r="L256" s="51"/>
      <c r="M256" s="51"/>
    </row>
    <row r="257" spans="2:30" ht="14.5" customHeight="1" x14ac:dyDescent="0.4">
      <c r="B257" s="56" t="s">
        <v>851</v>
      </c>
      <c r="C257" s="56"/>
      <c r="D257" s="51"/>
      <c r="E257" s="51"/>
      <c r="F257" s="51"/>
      <c r="G257" s="51"/>
      <c r="H257" s="51"/>
      <c r="I257" s="51"/>
      <c r="K257" s="51"/>
      <c r="L257" s="51"/>
      <c r="M257" s="51"/>
      <c r="O257" s="5"/>
      <c r="AC257" s="51"/>
      <c r="AD257" s="51"/>
    </row>
    <row r="258" spans="2:30" x14ac:dyDescent="0.4">
      <c r="B258" s="51"/>
      <c r="C258" s="51"/>
      <c r="D258" s="51"/>
      <c r="E258" s="51"/>
      <c r="F258" s="51"/>
      <c r="G258" s="51"/>
      <c r="H258" s="51"/>
      <c r="I258" s="51"/>
      <c r="K258" s="51"/>
      <c r="L258" s="51"/>
      <c r="M258" s="51"/>
      <c r="AC258" s="51"/>
      <c r="AD258" s="51"/>
    </row>
    <row r="259" spans="2:30" x14ac:dyDescent="0.4">
      <c r="B259" s="51"/>
      <c r="C259" s="51"/>
      <c r="D259" s="51"/>
      <c r="E259" s="51"/>
      <c r="F259" s="51"/>
      <c r="G259" s="51"/>
      <c r="H259" s="51"/>
      <c r="I259" s="51"/>
      <c r="K259" s="51"/>
      <c r="L259" s="51"/>
      <c r="M259" s="51"/>
      <c r="AC259" s="51"/>
      <c r="AD259" s="51"/>
    </row>
    <row r="260" spans="2:30" x14ac:dyDescent="0.4">
      <c r="B260" s="51"/>
      <c r="C260" s="51"/>
      <c r="AD260" s="51"/>
    </row>
    <row r="261" spans="2:30" x14ac:dyDescent="0.4">
      <c r="B261" s="51"/>
      <c r="C261" s="51"/>
      <c r="T261" s="51"/>
      <c r="U261" s="51"/>
      <c r="V261" s="57"/>
      <c r="W261" s="57"/>
    </row>
    <row r="262" spans="2:30" x14ac:dyDescent="0.4">
      <c r="B262" s="160" t="s">
        <v>852</v>
      </c>
      <c r="C262" s="160"/>
      <c r="T262" s="161"/>
      <c r="U262" s="161"/>
      <c r="V262" s="161"/>
      <c r="W262" s="161"/>
      <c r="X262" s="161"/>
      <c r="Y262" s="161"/>
    </row>
    <row r="263" spans="2:30" x14ac:dyDescent="0.4">
      <c r="B263" s="56" t="s">
        <v>853</v>
      </c>
      <c r="C263" s="56"/>
      <c r="T263" s="161"/>
      <c r="U263" s="161"/>
      <c r="V263" s="161"/>
      <c r="W263" s="161"/>
      <c r="X263" s="161"/>
      <c r="Y263" s="161"/>
    </row>
    <row r="264" spans="2:30" x14ac:dyDescent="0.4">
      <c r="Z264" s="51"/>
      <c r="AA264" s="51"/>
      <c r="AB264" s="51"/>
      <c r="AC264" s="51"/>
      <c r="AD264" s="51"/>
    </row>
    <row r="265" spans="2:30" x14ac:dyDescent="0.4">
      <c r="X265" s="51"/>
      <c r="Y265" s="51"/>
      <c r="Z265" s="51"/>
      <c r="AA265" s="51"/>
      <c r="AB265" s="51"/>
      <c r="AC265" s="51"/>
      <c r="AD265" s="51"/>
    </row>
    <row r="266" spans="2:30" x14ac:dyDescent="0.4">
      <c r="X266" s="51"/>
      <c r="Y266" s="51"/>
      <c r="Z266" s="51"/>
      <c r="AA266" s="51"/>
      <c r="AB266" s="51"/>
      <c r="AC266" s="51"/>
      <c r="AD266" s="51"/>
    </row>
    <row r="267" spans="2:30" x14ac:dyDescent="0.4">
      <c r="X267" s="51"/>
      <c r="Y267" s="51"/>
      <c r="Z267" s="51"/>
      <c r="AA267" s="51"/>
      <c r="AB267" s="51"/>
      <c r="AC267" s="51"/>
      <c r="AD267" s="51"/>
    </row>
    <row r="268" spans="2:30" x14ac:dyDescent="0.4">
      <c r="X268" s="51"/>
      <c r="Y268" s="51"/>
      <c r="Z268" s="51"/>
      <c r="AA268" s="51"/>
      <c r="AB268" s="51"/>
      <c r="AC268" s="51"/>
      <c r="AD268" s="51"/>
    </row>
    <row r="269" spans="2:30" x14ac:dyDescent="0.4">
      <c r="X269" s="51"/>
      <c r="Y269" s="51"/>
      <c r="Z269" s="51"/>
      <c r="AA269" s="51"/>
      <c r="AB269" s="51"/>
      <c r="AC269" s="51"/>
      <c r="AD269" s="51"/>
    </row>
    <row r="270" spans="2:30" x14ac:dyDescent="0.4">
      <c r="X270" s="51"/>
      <c r="Y270" s="51"/>
      <c r="Z270" s="51"/>
      <c r="AA270" s="51"/>
      <c r="AB270" s="51"/>
      <c r="AC270" s="51"/>
      <c r="AD270" s="51"/>
    </row>
    <row r="271" spans="2:30" x14ac:dyDescent="0.4">
      <c r="V271" s="58"/>
      <c r="X271" s="51"/>
      <c r="Y271" s="51"/>
      <c r="Z271" s="58"/>
      <c r="AA271" s="51"/>
      <c r="AB271" s="58"/>
      <c r="AC271" s="51"/>
      <c r="AD271" s="58"/>
    </row>
    <row r="272" spans="2:30" x14ac:dyDescent="0.4">
      <c r="V272" s="59"/>
      <c r="W272" s="59"/>
      <c r="X272" s="60"/>
      <c r="Y272" s="60"/>
      <c r="Z272" s="60"/>
      <c r="AA272" s="60"/>
      <c r="AB272" s="60"/>
      <c r="AC272" s="60"/>
      <c r="AD272" s="60"/>
    </row>
    <row r="273" spans="22:30" x14ac:dyDescent="0.4">
      <c r="V273" s="59"/>
      <c r="W273" s="59"/>
      <c r="X273" s="60"/>
      <c r="Y273" s="60"/>
      <c r="Z273" s="59"/>
      <c r="AA273" s="60"/>
      <c r="AB273" s="59"/>
      <c r="AC273" s="60"/>
      <c r="AD273" s="59"/>
    </row>
    <row r="274" spans="22:30" x14ac:dyDescent="0.4">
      <c r="V274" s="59"/>
      <c r="W274" s="61"/>
      <c r="X274" s="62"/>
      <c r="Y274" s="62"/>
      <c r="Z274" s="59"/>
      <c r="AA274" s="62"/>
      <c r="AB274" s="59"/>
      <c r="AC274" s="62"/>
      <c r="AD274" s="59"/>
    </row>
    <row r="275" spans="22:30" x14ac:dyDescent="0.4">
      <c r="V275" s="61"/>
      <c r="W275" s="61"/>
      <c r="X275" s="62"/>
      <c r="Y275" s="62"/>
      <c r="Z275" s="62"/>
      <c r="AA275" s="62"/>
      <c r="AB275" s="62"/>
      <c r="AC275" s="62"/>
      <c r="AD275" s="62"/>
    </row>
    <row r="276" spans="22:30" x14ac:dyDescent="0.4">
      <c r="V276" s="61"/>
      <c r="W276" s="61"/>
      <c r="X276" s="62"/>
      <c r="Y276" s="62"/>
      <c r="Z276" s="62"/>
      <c r="AA276" s="62"/>
      <c r="AB276" s="62"/>
      <c r="AC276" s="62"/>
      <c r="AD276" s="62"/>
    </row>
    <row r="277" spans="22:30" x14ac:dyDescent="0.4">
      <c r="X277" s="51"/>
      <c r="Y277" s="51"/>
      <c r="Z277" s="51"/>
      <c r="AA277" s="51"/>
      <c r="AB277" s="51"/>
      <c r="AC277" s="51"/>
      <c r="AD277" s="51"/>
    </row>
    <row r="278" spans="22:30" x14ac:dyDescent="0.4">
      <c r="X278" s="51"/>
      <c r="Y278" s="51"/>
      <c r="Z278" s="51"/>
      <c r="AA278" s="51"/>
      <c r="AB278" s="51"/>
      <c r="AC278" s="51"/>
      <c r="AD278" s="51"/>
    </row>
    <row r="279" spans="22:30" x14ac:dyDescent="0.4">
      <c r="X279" s="51"/>
      <c r="Y279" s="51"/>
      <c r="Z279" s="51"/>
      <c r="AA279" s="51"/>
      <c r="AB279" s="51"/>
      <c r="AC279" s="51"/>
      <c r="AD279" s="51"/>
    </row>
    <row r="280" spans="22:30" x14ac:dyDescent="0.4">
      <c r="X280" s="51"/>
      <c r="Y280" s="51"/>
      <c r="Z280" s="51"/>
      <c r="AA280" s="51"/>
      <c r="AB280" s="51"/>
      <c r="AC280" s="51"/>
      <c r="AD280" s="51"/>
    </row>
    <row r="281" spans="22:30" x14ac:dyDescent="0.4">
      <c r="X281" s="51"/>
      <c r="Y281" s="51"/>
      <c r="Z281" s="51"/>
      <c r="AA281" s="51"/>
      <c r="AB281" s="51"/>
      <c r="AC281" s="51"/>
      <c r="AD281" s="51"/>
    </row>
    <row r="282" spans="22:30" x14ac:dyDescent="0.4">
      <c r="X282" s="51"/>
      <c r="Y282" s="51"/>
      <c r="Z282" s="51"/>
      <c r="AA282" s="51"/>
      <c r="AB282" s="51"/>
      <c r="AC282" s="51"/>
      <c r="AD282" s="51"/>
    </row>
    <row r="283" spans="22:30" x14ac:dyDescent="0.4">
      <c r="X283" s="51"/>
      <c r="Y283" s="51"/>
      <c r="Z283" s="51"/>
      <c r="AA283" s="51"/>
      <c r="AB283" s="51"/>
      <c r="AC283" s="51"/>
      <c r="AD283" s="51"/>
    </row>
    <row r="284" spans="22:30" x14ac:dyDescent="0.4">
      <c r="X284" s="51"/>
      <c r="Y284" s="51"/>
      <c r="Z284" s="51"/>
      <c r="AA284" s="51"/>
      <c r="AB284" s="51"/>
      <c r="AC284" s="51"/>
      <c r="AD284" s="51"/>
    </row>
    <row r="285" spans="22:30" x14ac:dyDescent="0.4">
      <c r="X285" s="51"/>
      <c r="Y285" s="51"/>
      <c r="Z285" s="51"/>
      <c r="AA285" s="51"/>
      <c r="AB285" s="51"/>
      <c r="AC285" s="51"/>
      <c r="AD285" s="51"/>
    </row>
    <row r="286" spans="22:30" x14ac:dyDescent="0.4">
      <c r="X286" s="51"/>
      <c r="Y286" s="51"/>
      <c r="Z286" s="51"/>
      <c r="AA286" s="51"/>
      <c r="AB286" s="51"/>
      <c r="AC286" s="51"/>
      <c r="AD286" s="51"/>
    </row>
    <row r="287" spans="22:30" x14ac:dyDescent="0.4">
      <c r="X287" s="51"/>
      <c r="Y287" s="51"/>
      <c r="Z287" s="51"/>
      <c r="AA287" s="51"/>
      <c r="AB287" s="51"/>
      <c r="AC287" s="51"/>
      <c r="AD287" s="51"/>
    </row>
    <row r="288" spans="22:30" x14ac:dyDescent="0.4">
      <c r="X288" s="51"/>
      <c r="Y288" s="51"/>
      <c r="Z288" s="51"/>
      <c r="AA288" s="51"/>
      <c r="AB288" s="51"/>
      <c r="AC288" s="51"/>
      <c r="AD288" s="51"/>
    </row>
    <row r="289" spans="24:30" x14ac:dyDescent="0.4">
      <c r="X289" s="51"/>
      <c r="Y289" s="51"/>
      <c r="Z289" s="51"/>
      <c r="AA289" s="51"/>
      <c r="AB289" s="51"/>
      <c r="AC289" s="51"/>
      <c r="AD289" s="51"/>
    </row>
    <row r="290" spans="24:30" x14ac:dyDescent="0.4">
      <c r="X290" s="51"/>
      <c r="Y290" s="51"/>
      <c r="Z290" s="51"/>
      <c r="AA290" s="51"/>
      <c r="AB290" s="51"/>
      <c r="AC290" s="51"/>
      <c r="AD290" s="51"/>
    </row>
  </sheetData>
  <autoFilter ref="A7:AO254" xr:uid="{E258A471-24E7-4F3A-B6CB-796255777473}">
    <filterColumn colId="39" showButton="0"/>
  </autoFilter>
  <mergeCells count="46">
    <mergeCell ref="A1:AL1"/>
    <mergeCell ref="A2:AL2"/>
    <mergeCell ref="A3:AL3"/>
    <mergeCell ref="A5:A7"/>
    <mergeCell ref="B5:B7"/>
    <mergeCell ref="C5:C7"/>
    <mergeCell ref="D5:D7"/>
    <mergeCell ref="E5:E7"/>
    <mergeCell ref="F5:F7"/>
    <mergeCell ref="G5:G7"/>
    <mergeCell ref="AL5:AL7"/>
    <mergeCell ref="AD6:AD7"/>
    <mergeCell ref="AE6:AE7"/>
    <mergeCell ref="AM5:AM7"/>
    <mergeCell ref="AN5:AO7"/>
    <mergeCell ref="J6:J7"/>
    <mergeCell ref="K6:K7"/>
    <mergeCell ref="L6:L7"/>
    <mergeCell ref="M6:M7"/>
    <mergeCell ref="O6:O7"/>
    <mergeCell ref="P6:P7"/>
    <mergeCell ref="S5:AE5"/>
    <mergeCell ref="AF5:AF7"/>
    <mergeCell ref="AG5:AG7"/>
    <mergeCell ref="AH5:AH7"/>
    <mergeCell ref="AI5:AI7"/>
    <mergeCell ref="AJ5:AJ7"/>
    <mergeCell ref="S6:U6"/>
    <mergeCell ref="AC6:AC7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Q6:Q7"/>
    <mergeCell ref="B262:C262"/>
    <mergeCell ref="T262:Y262"/>
    <mergeCell ref="T263:Y263"/>
    <mergeCell ref="AA6:AA7"/>
    <mergeCell ref="AB6:AB7"/>
    <mergeCell ref="B256:C25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8F90-BDF7-4986-BCC1-C2D8656C2746}">
  <sheetPr codeName="Sheet3">
    <pageSetUpPr fitToPage="1"/>
  </sheetPr>
  <dimension ref="A1:AP655"/>
  <sheetViews>
    <sheetView view="pageBreakPreview" zoomScale="60" zoomScaleNormal="60" workbookViewId="0">
      <pane xSplit="13" ySplit="7" topLeftCell="AK646" activePane="bottomRight" state="frozen"/>
      <selection pane="topRight" activeCell="N1" sqref="N1"/>
      <selection pane="bottomLeft" activeCell="A8" sqref="A8"/>
      <selection pane="bottomRight" activeCell="AF8" sqref="AF8:AM654"/>
    </sheetView>
  </sheetViews>
  <sheetFormatPr defaultColWidth="8.83203125" defaultRowHeight="17" x14ac:dyDescent="0.4"/>
  <cols>
    <col min="1" max="1" width="4.5" style="4" customWidth="1"/>
    <col min="2" max="2" width="37.33203125" style="5" customWidth="1"/>
    <col min="3" max="3" width="22.75" style="5" customWidth="1"/>
    <col min="4" max="4" width="22.58203125" style="5" customWidth="1"/>
    <col min="5" max="5" width="21.5" style="5" customWidth="1"/>
    <col min="6" max="6" width="24.83203125" style="5" customWidth="1"/>
    <col min="7" max="7" width="10.58203125" style="5" customWidth="1"/>
    <col min="8" max="8" width="9.5" style="5" customWidth="1"/>
    <col min="9" max="9" width="12.5" style="5" customWidth="1"/>
    <col min="10" max="13" width="8.5" style="5" customWidth="1"/>
    <col min="14" max="14" width="14.08203125" style="5" customWidth="1"/>
    <col min="15" max="15" width="9.5" style="6" customWidth="1"/>
    <col min="16" max="18" width="10" style="5" customWidth="1"/>
    <col min="19" max="19" width="12.08203125" style="5" customWidth="1"/>
    <col min="20" max="20" width="13" style="5" customWidth="1"/>
    <col min="21" max="21" width="11.83203125" style="5" customWidth="1"/>
    <col min="22" max="22" width="14.33203125" style="5" customWidth="1"/>
    <col min="23" max="25" width="11.5" style="5" customWidth="1"/>
    <col min="26" max="26" width="14.33203125" style="5" customWidth="1"/>
    <col min="27" max="27" width="12.5" style="5" customWidth="1"/>
    <col min="28" max="28" width="13.5" style="5" customWidth="1"/>
    <col min="29" max="30" width="10.08203125" style="5" customWidth="1"/>
    <col min="31" max="31" width="15.08203125" style="5" customWidth="1"/>
    <col min="32" max="32" width="13.5" style="5" customWidth="1"/>
    <col min="33" max="33" width="13" style="5" customWidth="1"/>
    <col min="34" max="35" width="14.58203125" style="5" customWidth="1"/>
    <col min="36" max="38" width="13.83203125" style="5" customWidth="1"/>
    <col min="39" max="39" width="14.83203125" style="5" customWidth="1"/>
    <col min="40" max="40" width="5.5" style="5" customWidth="1"/>
    <col min="41" max="41" width="17" style="5" customWidth="1"/>
    <col min="42" max="42" width="15.58203125" style="5" customWidth="1"/>
    <col min="43" max="16384" width="8.83203125" style="5"/>
  </cols>
  <sheetData>
    <row r="1" spans="1:42" s="2" customFormat="1" ht="28" customHeight="1" x14ac:dyDescent="0.5">
      <c r="A1" s="196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"/>
    </row>
    <row r="2" spans="1:42" s="2" customFormat="1" ht="28" customHeight="1" x14ac:dyDescent="0.5">
      <c r="A2" s="196" t="s">
        <v>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3"/>
    </row>
    <row r="3" spans="1:42" s="2" customFormat="1" ht="28" customHeight="1" x14ac:dyDescent="0.5">
      <c r="A3" s="196" t="s">
        <v>857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3"/>
    </row>
    <row r="4" spans="1:42" x14ac:dyDescent="0.4">
      <c r="A4" s="4" t="s">
        <v>3</v>
      </c>
      <c r="D4" s="5" t="s">
        <v>3</v>
      </c>
      <c r="N4" s="68" t="s">
        <v>2658</v>
      </c>
      <c r="V4" s="68" t="s">
        <v>2658</v>
      </c>
      <c r="Z4" s="68" t="s">
        <v>2658</v>
      </c>
      <c r="AB4" s="68" t="s">
        <v>2658</v>
      </c>
      <c r="AD4" s="68" t="s">
        <v>2658</v>
      </c>
    </row>
    <row r="5" spans="1:42" ht="16" customHeight="1" x14ac:dyDescent="0.4">
      <c r="A5" s="197" t="s">
        <v>4</v>
      </c>
      <c r="B5" s="197" t="s">
        <v>5</v>
      </c>
      <c r="C5" s="198" t="s">
        <v>6</v>
      </c>
      <c r="D5" s="199" t="s">
        <v>7</v>
      </c>
      <c r="E5" s="197" t="s">
        <v>8</v>
      </c>
      <c r="F5" s="200" t="s">
        <v>9</v>
      </c>
      <c r="G5" s="197" t="s">
        <v>10</v>
      </c>
      <c r="H5" s="198" t="s">
        <v>11</v>
      </c>
      <c r="I5" s="209" t="s">
        <v>12</v>
      </c>
      <c r="J5" s="210" t="s">
        <v>13</v>
      </c>
      <c r="K5" s="174"/>
      <c r="L5" s="174"/>
      <c r="M5" s="175"/>
      <c r="N5" s="204" t="s">
        <v>14</v>
      </c>
      <c r="O5" s="178" t="s">
        <v>15</v>
      </c>
      <c r="P5" s="179"/>
      <c r="Q5" s="180"/>
      <c r="R5" s="206" t="s">
        <v>16</v>
      </c>
      <c r="S5" s="185" t="s">
        <v>17</v>
      </c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6" t="s">
        <v>18</v>
      </c>
      <c r="AG5" s="186" t="s">
        <v>19</v>
      </c>
      <c r="AH5" s="189" t="s">
        <v>20</v>
      </c>
      <c r="AI5" s="189" t="s">
        <v>21</v>
      </c>
      <c r="AJ5" s="163" t="s">
        <v>22</v>
      </c>
      <c r="AK5" s="163" t="s">
        <v>23</v>
      </c>
      <c r="AL5" s="163" t="s">
        <v>24</v>
      </c>
      <c r="AM5" s="166" t="s">
        <v>25</v>
      </c>
      <c r="AN5" s="184" t="s">
        <v>26</v>
      </c>
      <c r="AO5" s="202"/>
      <c r="AP5" s="203" t="s">
        <v>858</v>
      </c>
    </row>
    <row r="6" spans="1:42" ht="14.5" customHeight="1" x14ac:dyDescent="0.4">
      <c r="A6" s="197"/>
      <c r="B6" s="197"/>
      <c r="C6" s="170"/>
      <c r="D6" s="170"/>
      <c r="E6" s="197"/>
      <c r="F6" s="200"/>
      <c r="G6" s="197"/>
      <c r="H6" s="170"/>
      <c r="I6" s="209"/>
      <c r="J6" s="204" t="s">
        <v>27</v>
      </c>
      <c r="K6" s="204" t="s">
        <v>28</v>
      </c>
      <c r="L6" s="204" t="s">
        <v>29</v>
      </c>
      <c r="M6" s="204" t="s">
        <v>30</v>
      </c>
      <c r="N6" s="205"/>
      <c r="O6" s="206" t="s">
        <v>31</v>
      </c>
      <c r="P6" s="206" t="s">
        <v>32</v>
      </c>
      <c r="Q6" s="206" t="s">
        <v>33</v>
      </c>
      <c r="R6" s="207"/>
      <c r="S6" s="192" t="s">
        <v>27</v>
      </c>
      <c r="T6" s="193"/>
      <c r="U6" s="194"/>
      <c r="V6" s="166" t="s">
        <v>34</v>
      </c>
      <c r="W6" s="167" t="s">
        <v>28</v>
      </c>
      <c r="X6" s="167"/>
      <c r="Y6" s="167"/>
      <c r="Z6" s="168" t="s">
        <v>35</v>
      </c>
      <c r="AA6" s="162" t="s">
        <v>29</v>
      </c>
      <c r="AB6" s="162" t="s">
        <v>36</v>
      </c>
      <c r="AC6" s="195" t="s">
        <v>30</v>
      </c>
      <c r="AD6" s="195" t="s">
        <v>37</v>
      </c>
      <c r="AE6" s="201" t="s">
        <v>38</v>
      </c>
      <c r="AF6" s="187"/>
      <c r="AG6" s="187"/>
      <c r="AH6" s="190"/>
      <c r="AI6" s="190"/>
      <c r="AJ6" s="164"/>
      <c r="AK6" s="164"/>
      <c r="AL6" s="164"/>
      <c r="AM6" s="166"/>
      <c r="AN6" s="184"/>
      <c r="AO6" s="202"/>
      <c r="AP6" s="203"/>
    </row>
    <row r="7" spans="1:42" ht="34" x14ac:dyDescent="0.4">
      <c r="A7" s="197"/>
      <c r="B7" s="197"/>
      <c r="C7" s="170"/>
      <c r="D7" s="170"/>
      <c r="E7" s="197"/>
      <c r="F7" s="200"/>
      <c r="G7" s="197"/>
      <c r="H7" s="171"/>
      <c r="I7" s="209"/>
      <c r="J7" s="205"/>
      <c r="K7" s="205"/>
      <c r="L7" s="205"/>
      <c r="M7" s="205"/>
      <c r="N7" s="205"/>
      <c r="O7" s="207"/>
      <c r="P7" s="207"/>
      <c r="Q7" s="207"/>
      <c r="R7" s="208"/>
      <c r="S7" s="69" t="s">
        <v>39</v>
      </c>
      <c r="T7" s="69" t="s">
        <v>40</v>
      </c>
      <c r="U7" s="69" t="s">
        <v>41</v>
      </c>
      <c r="V7" s="166"/>
      <c r="W7" s="8" t="s">
        <v>39</v>
      </c>
      <c r="X7" s="8" t="s">
        <v>40</v>
      </c>
      <c r="Y7" s="8" t="s">
        <v>41</v>
      </c>
      <c r="Z7" s="168"/>
      <c r="AA7" s="162"/>
      <c r="AB7" s="162"/>
      <c r="AC7" s="195"/>
      <c r="AD7" s="195"/>
      <c r="AE7" s="201"/>
      <c r="AF7" s="188"/>
      <c r="AG7" s="188"/>
      <c r="AH7" s="191"/>
      <c r="AI7" s="191"/>
      <c r="AJ7" s="165"/>
      <c r="AK7" s="165"/>
      <c r="AL7" s="164"/>
      <c r="AM7" s="166"/>
      <c r="AN7" s="184"/>
      <c r="AO7" s="202"/>
      <c r="AP7" s="203"/>
    </row>
    <row r="8" spans="1:42" ht="48" customHeight="1" x14ac:dyDescent="0.4">
      <c r="A8" s="70" t="s">
        <v>42</v>
      </c>
      <c r="B8" s="71" t="s">
        <v>859</v>
      </c>
      <c r="C8" s="72" t="s">
        <v>860</v>
      </c>
      <c r="D8" s="73" t="s">
        <v>45</v>
      </c>
      <c r="E8" s="37" t="s">
        <v>861</v>
      </c>
      <c r="F8" s="38" t="s">
        <v>54</v>
      </c>
      <c r="G8" s="38">
        <v>12</v>
      </c>
      <c r="H8" s="37"/>
      <c r="I8" s="74">
        <f>VLOOKUP(G8,'Basic TPP'!$A$2:$B$16,2,0)</f>
        <v>13501920</v>
      </c>
      <c r="J8" s="75">
        <v>0</v>
      </c>
      <c r="K8" s="76">
        <v>0.35</v>
      </c>
      <c r="L8" s="77">
        <v>0.46</v>
      </c>
      <c r="M8" s="77">
        <v>0</v>
      </c>
      <c r="N8" s="78">
        <f>ROUND(I8*(SUM(J8:M8))*85%,0)</f>
        <v>9296072</v>
      </c>
      <c r="O8" s="79">
        <v>0.98499999999999999</v>
      </c>
      <c r="P8" s="80">
        <v>8545</v>
      </c>
      <c r="Q8" s="80" t="s">
        <v>862</v>
      </c>
      <c r="R8" s="81"/>
      <c r="S8" s="78">
        <f t="shared" ref="S8:S71" si="0">I8*J8*40%*O8</f>
        <v>0</v>
      </c>
      <c r="T8" s="78">
        <f t="shared" ref="T8:T71" si="1">IF(P8&gt;=6750,(I8*J8*40%),0)</f>
        <v>0</v>
      </c>
      <c r="U8" s="78">
        <f t="shared" ref="U8:U71" si="2">IF(P8&lt;6750,0,IF(Q8="kurang",I8*J8*10%,I8*J8*20%))</f>
        <v>0</v>
      </c>
      <c r="V8" s="78">
        <f>ROUND(SUM(S8:U8)*85%,0)</f>
        <v>0</v>
      </c>
      <c r="W8" s="78">
        <f t="shared" ref="W8:W71" si="3">I8*K8*40%*O8</f>
        <v>1861914.7679999999</v>
      </c>
      <c r="X8" s="78">
        <f t="shared" ref="X8:X71" si="4">IF(P8&gt;=6750,(I8*K8*40%),0)</f>
        <v>1890268.8</v>
      </c>
      <c r="Y8" s="78">
        <f t="shared" ref="Y8:Y71" si="5">IF(P8&lt;6750,0,IF(Q8="kurang",I8*K8*10%,I8*K8*20%))</f>
        <v>945134.4</v>
      </c>
      <c r="Z8" s="78">
        <f>ROUND(SUM(W8:Y8)*85%,0)</f>
        <v>3992720</v>
      </c>
      <c r="AA8" s="78">
        <f t="shared" ref="AA8:AA71" si="6">I8*L8</f>
        <v>6210883.2000000002</v>
      </c>
      <c r="AB8" s="78">
        <f>ROUND(AA8 * 85%,0)</f>
        <v>5279251</v>
      </c>
      <c r="AC8" s="78">
        <f t="shared" ref="AC8:AC71" si="7">I8*M8</f>
        <v>0</v>
      </c>
      <c r="AD8" s="78">
        <f>ROUND(AC8*85%,0)</f>
        <v>0</v>
      </c>
      <c r="AE8" s="82">
        <f t="shared" ref="AE8:AE71" si="8">ROUND((V8+Z8+AB8+AD8),0)</f>
        <v>9271971</v>
      </c>
      <c r="AF8" s="82"/>
      <c r="AG8" s="82"/>
      <c r="AH8" s="82"/>
      <c r="AI8" s="82"/>
      <c r="AJ8" s="82"/>
      <c r="AK8" s="83"/>
      <c r="AL8" s="83"/>
      <c r="AM8" s="78"/>
      <c r="AN8" s="84">
        <v>1</v>
      </c>
      <c r="AO8" s="85"/>
      <c r="AP8" s="86" t="s">
        <v>863</v>
      </c>
    </row>
    <row r="9" spans="1:42" ht="48" customHeight="1" x14ac:dyDescent="0.4">
      <c r="A9" s="70" t="s">
        <v>49</v>
      </c>
      <c r="B9" s="37" t="s">
        <v>864</v>
      </c>
      <c r="C9" s="87" t="s">
        <v>865</v>
      </c>
      <c r="D9" s="88" t="s">
        <v>45</v>
      </c>
      <c r="E9" s="37" t="s">
        <v>861</v>
      </c>
      <c r="F9" s="29" t="s">
        <v>54</v>
      </c>
      <c r="G9" s="29">
        <v>12</v>
      </c>
      <c r="H9" s="30"/>
      <c r="I9" s="74">
        <f>VLOOKUP(G9,'Basic TPP'!$A$2:$B$16,2,0)</f>
        <v>13501920</v>
      </c>
      <c r="J9" s="75">
        <v>0</v>
      </c>
      <c r="K9" s="76">
        <v>0.35</v>
      </c>
      <c r="L9" s="77">
        <v>0.46</v>
      </c>
      <c r="M9" s="77">
        <v>0</v>
      </c>
      <c r="N9" s="78">
        <f t="shared" ref="N9:N72" si="9">ROUND(I9*(SUM(J9:M9))*85%,0)</f>
        <v>9296072</v>
      </c>
      <c r="O9" s="79">
        <v>0.99</v>
      </c>
      <c r="P9" s="80">
        <v>9404</v>
      </c>
      <c r="Q9" s="89" t="s">
        <v>862</v>
      </c>
      <c r="R9" s="81"/>
      <c r="S9" s="78">
        <f t="shared" si="0"/>
        <v>0</v>
      </c>
      <c r="T9" s="78">
        <f t="shared" si="1"/>
        <v>0</v>
      </c>
      <c r="U9" s="78">
        <f t="shared" si="2"/>
        <v>0</v>
      </c>
      <c r="V9" s="78">
        <f t="shared" ref="V9:V72" si="10">ROUND(SUM(S9:U9)*85%,0)</f>
        <v>0</v>
      </c>
      <c r="W9" s="78">
        <f t="shared" si="3"/>
        <v>1871366.112</v>
      </c>
      <c r="X9" s="78">
        <f t="shared" si="4"/>
        <v>1890268.8</v>
      </c>
      <c r="Y9" s="78">
        <f t="shared" si="5"/>
        <v>945134.4</v>
      </c>
      <c r="Z9" s="78">
        <f t="shared" ref="Z9:Z72" si="11">ROUND(SUM(W9:Y9)*85%,0)</f>
        <v>4000754</v>
      </c>
      <c r="AA9" s="78">
        <f t="shared" si="6"/>
        <v>6210883.2000000002</v>
      </c>
      <c r="AB9" s="78">
        <f t="shared" ref="AB9:AB72" si="12">ROUND(AA9 * 85%,0)</f>
        <v>5279251</v>
      </c>
      <c r="AC9" s="78">
        <f t="shared" si="7"/>
        <v>0</v>
      </c>
      <c r="AD9" s="78">
        <f t="shared" ref="AD9:AD72" si="13">ROUND(AC9*85%,0)</f>
        <v>0</v>
      </c>
      <c r="AE9" s="82">
        <f t="shared" si="8"/>
        <v>9280005</v>
      </c>
      <c r="AF9" s="82"/>
      <c r="AG9" s="82"/>
      <c r="AH9" s="82"/>
      <c r="AI9" s="82"/>
      <c r="AJ9" s="82"/>
      <c r="AK9" s="83"/>
      <c r="AL9" s="83"/>
      <c r="AM9" s="78"/>
      <c r="AN9" s="84">
        <v>2</v>
      </c>
      <c r="AO9" s="85"/>
      <c r="AP9" s="86" t="s">
        <v>863</v>
      </c>
    </row>
    <row r="10" spans="1:42" ht="48" customHeight="1" x14ac:dyDescent="0.4">
      <c r="A10" s="70" t="s">
        <v>55</v>
      </c>
      <c r="B10" s="37" t="s">
        <v>866</v>
      </c>
      <c r="C10" s="87" t="s">
        <v>867</v>
      </c>
      <c r="D10" s="88" t="s">
        <v>45</v>
      </c>
      <c r="E10" s="30" t="s">
        <v>868</v>
      </c>
      <c r="F10" s="29" t="s">
        <v>54</v>
      </c>
      <c r="G10" s="29">
        <v>12</v>
      </c>
      <c r="H10" s="93" t="s">
        <v>2659</v>
      </c>
      <c r="I10" s="74">
        <f>VLOOKUP(G10,'Basic TPP'!$A$2:$B$16,2,0)</f>
        <v>13501920</v>
      </c>
      <c r="J10" s="75">
        <v>0</v>
      </c>
      <c r="K10" s="76">
        <v>0.35</v>
      </c>
      <c r="L10" s="77">
        <v>0.56999999999999995</v>
      </c>
      <c r="M10" s="77">
        <v>0</v>
      </c>
      <c r="N10" s="78">
        <f t="shared" si="9"/>
        <v>10558501</v>
      </c>
      <c r="O10" s="79">
        <v>0.99</v>
      </c>
      <c r="P10" s="80">
        <v>10952</v>
      </c>
      <c r="Q10" s="80" t="s">
        <v>862</v>
      </c>
      <c r="R10" s="81"/>
      <c r="S10" s="78">
        <f t="shared" si="0"/>
        <v>0</v>
      </c>
      <c r="T10" s="78">
        <f t="shared" si="1"/>
        <v>0</v>
      </c>
      <c r="U10" s="78">
        <f t="shared" si="2"/>
        <v>0</v>
      </c>
      <c r="V10" s="78">
        <f t="shared" si="10"/>
        <v>0</v>
      </c>
      <c r="W10" s="78">
        <f t="shared" si="3"/>
        <v>1871366.112</v>
      </c>
      <c r="X10" s="78">
        <f t="shared" si="4"/>
        <v>1890268.8</v>
      </c>
      <c r="Y10" s="78">
        <f t="shared" si="5"/>
        <v>945134.4</v>
      </c>
      <c r="Z10" s="78">
        <f t="shared" si="11"/>
        <v>4000754</v>
      </c>
      <c r="AA10" s="78">
        <f t="shared" si="6"/>
        <v>7696094.3999999994</v>
      </c>
      <c r="AB10" s="78">
        <f t="shared" si="12"/>
        <v>6541680</v>
      </c>
      <c r="AC10" s="78">
        <f t="shared" si="7"/>
        <v>0</v>
      </c>
      <c r="AD10" s="78">
        <f t="shared" si="13"/>
        <v>0</v>
      </c>
      <c r="AE10" s="82">
        <f t="shared" si="8"/>
        <v>10542434</v>
      </c>
      <c r="AF10" s="82"/>
      <c r="AG10" s="82"/>
      <c r="AH10" s="82"/>
      <c r="AI10" s="82"/>
      <c r="AJ10" s="82"/>
      <c r="AK10" s="83"/>
      <c r="AL10" s="83"/>
      <c r="AM10" s="78"/>
      <c r="AN10" s="84">
        <v>3</v>
      </c>
      <c r="AO10" s="85"/>
      <c r="AP10" s="86" t="s">
        <v>863</v>
      </c>
    </row>
    <row r="11" spans="1:42" ht="48" customHeight="1" x14ac:dyDescent="0.4">
      <c r="A11" s="70" t="s">
        <v>58</v>
      </c>
      <c r="B11" s="90" t="s">
        <v>869</v>
      </c>
      <c r="C11" s="87" t="s">
        <v>870</v>
      </c>
      <c r="D11" s="88" t="s">
        <v>45</v>
      </c>
      <c r="E11" s="30" t="s">
        <v>871</v>
      </c>
      <c r="F11" s="29" t="s">
        <v>54</v>
      </c>
      <c r="G11" s="29">
        <v>12</v>
      </c>
      <c r="H11" s="30"/>
      <c r="I11" s="74">
        <f>VLOOKUP(G11,'Basic TPP'!$A$2:$B$16,2,0)</f>
        <v>13501920</v>
      </c>
      <c r="J11" s="75">
        <v>0</v>
      </c>
      <c r="K11" s="76">
        <v>0.35</v>
      </c>
      <c r="L11" s="77">
        <v>0.46</v>
      </c>
      <c r="M11" s="77">
        <v>0</v>
      </c>
      <c r="N11" s="78">
        <f t="shared" si="9"/>
        <v>9296072</v>
      </c>
      <c r="O11" s="79">
        <v>1</v>
      </c>
      <c r="P11" s="80">
        <v>14048</v>
      </c>
      <c r="Q11" s="80" t="s">
        <v>862</v>
      </c>
      <c r="R11" s="81"/>
      <c r="S11" s="78">
        <f t="shared" si="0"/>
        <v>0</v>
      </c>
      <c r="T11" s="78">
        <f t="shared" si="1"/>
        <v>0</v>
      </c>
      <c r="U11" s="78">
        <f t="shared" si="2"/>
        <v>0</v>
      </c>
      <c r="V11" s="78">
        <f t="shared" si="10"/>
        <v>0</v>
      </c>
      <c r="W11" s="78">
        <f t="shared" si="3"/>
        <v>1890268.8</v>
      </c>
      <c r="X11" s="78">
        <f t="shared" si="4"/>
        <v>1890268.8</v>
      </c>
      <c r="Y11" s="78">
        <f t="shared" si="5"/>
        <v>945134.4</v>
      </c>
      <c r="Z11" s="78">
        <f t="shared" si="11"/>
        <v>4016821</v>
      </c>
      <c r="AA11" s="78">
        <f t="shared" si="6"/>
        <v>6210883.2000000002</v>
      </c>
      <c r="AB11" s="78">
        <f t="shared" si="12"/>
        <v>5279251</v>
      </c>
      <c r="AC11" s="78">
        <f t="shared" si="7"/>
        <v>0</v>
      </c>
      <c r="AD11" s="78">
        <f t="shared" si="13"/>
        <v>0</v>
      </c>
      <c r="AE11" s="82">
        <f t="shared" si="8"/>
        <v>9296072</v>
      </c>
      <c r="AF11" s="82"/>
      <c r="AG11" s="82"/>
      <c r="AH11" s="82"/>
      <c r="AI11" s="82"/>
      <c r="AJ11" s="82"/>
      <c r="AK11" s="83"/>
      <c r="AL11" s="83"/>
      <c r="AM11" s="78"/>
      <c r="AN11" s="84">
        <v>4</v>
      </c>
      <c r="AO11" s="85"/>
      <c r="AP11" s="86" t="s">
        <v>863</v>
      </c>
    </row>
    <row r="12" spans="1:42" ht="48" customHeight="1" x14ac:dyDescent="0.4">
      <c r="A12" s="70" t="s">
        <v>61</v>
      </c>
      <c r="B12" s="90" t="s">
        <v>872</v>
      </c>
      <c r="C12" s="87" t="s">
        <v>873</v>
      </c>
      <c r="D12" s="88" t="s">
        <v>108</v>
      </c>
      <c r="E12" s="30" t="s">
        <v>874</v>
      </c>
      <c r="F12" s="29" t="s">
        <v>54</v>
      </c>
      <c r="G12" s="29">
        <v>10</v>
      </c>
      <c r="H12" s="30"/>
      <c r="I12" s="74">
        <f>VLOOKUP(G12,'Basic TPP'!$A$2:$B$16,2,0)</f>
        <v>9080041.1999999993</v>
      </c>
      <c r="J12" s="75">
        <v>0</v>
      </c>
      <c r="K12" s="76">
        <v>0.35</v>
      </c>
      <c r="L12" s="77">
        <v>0.46</v>
      </c>
      <c r="M12" s="77">
        <v>0</v>
      </c>
      <c r="N12" s="78">
        <f t="shared" si="9"/>
        <v>6251608</v>
      </c>
      <c r="O12" s="79">
        <v>0.98499999999999999</v>
      </c>
      <c r="P12" s="80">
        <v>8543</v>
      </c>
      <c r="Q12" s="80" t="s">
        <v>862</v>
      </c>
      <c r="R12" s="81"/>
      <c r="S12" s="78">
        <f t="shared" si="0"/>
        <v>0</v>
      </c>
      <c r="T12" s="78">
        <f t="shared" si="1"/>
        <v>0</v>
      </c>
      <c r="U12" s="78">
        <f t="shared" si="2"/>
        <v>0</v>
      </c>
      <c r="V12" s="78">
        <f t="shared" si="10"/>
        <v>0</v>
      </c>
      <c r="W12" s="78">
        <f t="shared" si="3"/>
        <v>1252137.6814799998</v>
      </c>
      <c r="X12" s="78">
        <f t="shared" si="4"/>
        <v>1271205.7679999999</v>
      </c>
      <c r="Y12" s="78">
        <f t="shared" si="5"/>
        <v>635602.88399999996</v>
      </c>
      <c r="Z12" s="78">
        <f t="shared" si="11"/>
        <v>2685104</v>
      </c>
      <c r="AA12" s="78">
        <f t="shared" si="6"/>
        <v>4176818.952</v>
      </c>
      <c r="AB12" s="78">
        <f t="shared" si="12"/>
        <v>3550296</v>
      </c>
      <c r="AC12" s="78">
        <f t="shared" si="7"/>
        <v>0</v>
      </c>
      <c r="AD12" s="78">
        <f t="shared" si="13"/>
        <v>0</v>
      </c>
      <c r="AE12" s="82">
        <f t="shared" si="8"/>
        <v>6235400</v>
      </c>
      <c r="AF12" s="82"/>
      <c r="AG12" s="82"/>
      <c r="AH12" s="82"/>
      <c r="AI12" s="82"/>
      <c r="AJ12" s="82"/>
      <c r="AK12" s="83"/>
      <c r="AL12" s="83"/>
      <c r="AM12" s="78"/>
      <c r="AN12" s="84">
        <v>5</v>
      </c>
      <c r="AO12" s="85"/>
      <c r="AP12" s="86" t="s">
        <v>863</v>
      </c>
    </row>
    <row r="13" spans="1:42" ht="48" customHeight="1" x14ac:dyDescent="0.4">
      <c r="A13" s="70" t="s">
        <v>64</v>
      </c>
      <c r="B13" s="90" t="s">
        <v>875</v>
      </c>
      <c r="C13" s="87" t="s">
        <v>876</v>
      </c>
      <c r="D13" s="88" t="s">
        <v>95</v>
      </c>
      <c r="E13" s="30" t="s">
        <v>877</v>
      </c>
      <c r="F13" s="29" t="s">
        <v>54</v>
      </c>
      <c r="G13" s="29">
        <v>9</v>
      </c>
      <c r="H13" s="30"/>
      <c r="I13" s="74">
        <f>VLOOKUP(G13,'Basic TPP'!$A$2:$B$16,2,0)</f>
        <v>7898623.2000000002</v>
      </c>
      <c r="J13" s="75">
        <v>0</v>
      </c>
      <c r="K13" s="76">
        <v>0.35</v>
      </c>
      <c r="L13" s="77">
        <v>0.46</v>
      </c>
      <c r="M13" s="77">
        <v>0</v>
      </c>
      <c r="N13" s="78">
        <f t="shared" si="9"/>
        <v>5438202</v>
      </c>
      <c r="O13" s="79">
        <v>1</v>
      </c>
      <c r="P13" s="80">
        <v>9717</v>
      </c>
      <c r="Q13" s="80" t="s">
        <v>862</v>
      </c>
      <c r="R13" s="81"/>
      <c r="S13" s="78">
        <f t="shared" si="0"/>
        <v>0</v>
      </c>
      <c r="T13" s="78">
        <f t="shared" si="1"/>
        <v>0</v>
      </c>
      <c r="U13" s="78">
        <f t="shared" si="2"/>
        <v>0</v>
      </c>
      <c r="V13" s="78">
        <f t="shared" si="10"/>
        <v>0</v>
      </c>
      <c r="W13" s="78">
        <f t="shared" si="3"/>
        <v>1105807.2480000001</v>
      </c>
      <c r="X13" s="78">
        <f t="shared" si="4"/>
        <v>1105807.2480000001</v>
      </c>
      <c r="Y13" s="78">
        <f t="shared" si="5"/>
        <v>552903.62400000007</v>
      </c>
      <c r="Z13" s="78">
        <f t="shared" si="11"/>
        <v>2349840</v>
      </c>
      <c r="AA13" s="78">
        <f t="shared" si="6"/>
        <v>3633366.6720000003</v>
      </c>
      <c r="AB13" s="78">
        <f t="shared" si="12"/>
        <v>3088362</v>
      </c>
      <c r="AC13" s="78">
        <f t="shared" si="7"/>
        <v>0</v>
      </c>
      <c r="AD13" s="78">
        <f t="shared" si="13"/>
        <v>0</v>
      </c>
      <c r="AE13" s="82">
        <f t="shared" si="8"/>
        <v>5438202</v>
      </c>
      <c r="AF13" s="82"/>
      <c r="AG13" s="82"/>
      <c r="AH13" s="82"/>
      <c r="AI13" s="82"/>
      <c r="AJ13" s="82"/>
      <c r="AK13" s="83"/>
      <c r="AL13" s="83"/>
      <c r="AM13" s="78"/>
      <c r="AN13" s="84">
        <v>6</v>
      </c>
      <c r="AO13" s="85"/>
      <c r="AP13" s="86" t="s">
        <v>863</v>
      </c>
    </row>
    <row r="14" spans="1:42" ht="48" customHeight="1" x14ac:dyDescent="0.4">
      <c r="A14" s="70" t="s">
        <v>67</v>
      </c>
      <c r="B14" s="90" t="s">
        <v>878</v>
      </c>
      <c r="C14" s="87" t="s">
        <v>879</v>
      </c>
      <c r="D14" s="88" t="s">
        <v>108</v>
      </c>
      <c r="E14" s="30" t="s">
        <v>880</v>
      </c>
      <c r="F14" s="29" t="s">
        <v>54</v>
      </c>
      <c r="G14" s="29">
        <v>9</v>
      </c>
      <c r="H14" s="30"/>
      <c r="I14" s="74">
        <f>VLOOKUP(G14,'Basic TPP'!$A$2:$B$16,2,0)</f>
        <v>7898623.2000000002</v>
      </c>
      <c r="J14" s="75">
        <v>0</v>
      </c>
      <c r="K14" s="76">
        <v>0.35</v>
      </c>
      <c r="L14" s="77">
        <v>0.46</v>
      </c>
      <c r="M14" s="77">
        <v>0</v>
      </c>
      <c r="N14" s="78">
        <f t="shared" si="9"/>
        <v>5438202</v>
      </c>
      <c r="O14" s="79">
        <v>0.995</v>
      </c>
      <c r="P14" s="80">
        <v>10428</v>
      </c>
      <c r="Q14" s="80" t="s">
        <v>862</v>
      </c>
      <c r="R14" s="81"/>
      <c r="S14" s="78">
        <f t="shared" si="0"/>
        <v>0</v>
      </c>
      <c r="T14" s="78">
        <f t="shared" si="1"/>
        <v>0</v>
      </c>
      <c r="U14" s="78">
        <f t="shared" si="2"/>
        <v>0</v>
      </c>
      <c r="V14" s="78">
        <f t="shared" si="10"/>
        <v>0</v>
      </c>
      <c r="W14" s="78">
        <f t="shared" si="3"/>
        <v>1100278.2117600001</v>
      </c>
      <c r="X14" s="78">
        <f t="shared" si="4"/>
        <v>1105807.2480000001</v>
      </c>
      <c r="Y14" s="78">
        <f t="shared" si="5"/>
        <v>552903.62400000007</v>
      </c>
      <c r="Z14" s="78">
        <f t="shared" si="11"/>
        <v>2345141</v>
      </c>
      <c r="AA14" s="78">
        <f t="shared" si="6"/>
        <v>3633366.6720000003</v>
      </c>
      <c r="AB14" s="78">
        <f t="shared" si="12"/>
        <v>3088362</v>
      </c>
      <c r="AC14" s="78">
        <f t="shared" si="7"/>
        <v>0</v>
      </c>
      <c r="AD14" s="78">
        <f t="shared" si="13"/>
        <v>0</v>
      </c>
      <c r="AE14" s="82">
        <f t="shared" si="8"/>
        <v>5433503</v>
      </c>
      <c r="AF14" s="82"/>
      <c r="AG14" s="82"/>
      <c r="AH14" s="82"/>
      <c r="AI14" s="82"/>
      <c r="AJ14" s="82"/>
      <c r="AK14" s="83"/>
      <c r="AL14" s="83"/>
      <c r="AM14" s="78"/>
      <c r="AN14" s="84">
        <v>7</v>
      </c>
      <c r="AO14" s="85"/>
      <c r="AP14" s="86" t="s">
        <v>863</v>
      </c>
    </row>
    <row r="15" spans="1:42" ht="48" customHeight="1" x14ac:dyDescent="0.4">
      <c r="A15" s="70" t="s">
        <v>70</v>
      </c>
      <c r="B15" s="90" t="s">
        <v>881</v>
      </c>
      <c r="C15" s="87" t="s">
        <v>882</v>
      </c>
      <c r="D15" s="88" t="s">
        <v>95</v>
      </c>
      <c r="E15" s="30" t="s">
        <v>272</v>
      </c>
      <c r="F15" s="29" t="s">
        <v>54</v>
      </c>
      <c r="G15" s="29">
        <v>8</v>
      </c>
      <c r="H15" s="30"/>
      <c r="I15" s="74">
        <f>VLOOKUP(G15,'Basic TPP'!$A$2:$B$16,2,0)</f>
        <v>6348434.0099999998</v>
      </c>
      <c r="J15" s="75">
        <v>0</v>
      </c>
      <c r="K15" s="76">
        <v>0.35</v>
      </c>
      <c r="L15" s="77">
        <v>0.46</v>
      </c>
      <c r="M15" s="77">
        <v>0</v>
      </c>
      <c r="N15" s="78">
        <f t="shared" si="9"/>
        <v>4370897</v>
      </c>
      <c r="O15" s="79">
        <v>0.96950000000000003</v>
      </c>
      <c r="P15" s="80">
        <v>11247</v>
      </c>
      <c r="Q15" s="80" t="s">
        <v>862</v>
      </c>
      <c r="R15" s="81"/>
      <c r="S15" s="78">
        <f t="shared" si="0"/>
        <v>0</v>
      </c>
      <c r="T15" s="78">
        <f t="shared" si="1"/>
        <v>0</v>
      </c>
      <c r="U15" s="78">
        <f t="shared" si="2"/>
        <v>0</v>
      </c>
      <c r="V15" s="78">
        <f t="shared" si="10"/>
        <v>0</v>
      </c>
      <c r="W15" s="78">
        <f t="shared" si="3"/>
        <v>861672.94817729993</v>
      </c>
      <c r="X15" s="78">
        <f t="shared" si="4"/>
        <v>888780.76139999984</v>
      </c>
      <c r="Y15" s="78">
        <f t="shared" si="5"/>
        <v>444390.38069999992</v>
      </c>
      <c r="Z15" s="78">
        <f t="shared" si="11"/>
        <v>1865617</v>
      </c>
      <c r="AA15" s="78">
        <f t="shared" si="6"/>
        <v>2920279.6446000002</v>
      </c>
      <c r="AB15" s="78">
        <f t="shared" si="12"/>
        <v>2482238</v>
      </c>
      <c r="AC15" s="78">
        <f t="shared" si="7"/>
        <v>0</v>
      </c>
      <c r="AD15" s="78">
        <f t="shared" si="13"/>
        <v>0</v>
      </c>
      <c r="AE15" s="82">
        <f t="shared" si="8"/>
        <v>4347855</v>
      </c>
      <c r="AF15" s="82"/>
      <c r="AG15" s="82"/>
      <c r="AH15" s="82"/>
      <c r="AI15" s="82"/>
      <c r="AJ15" s="82"/>
      <c r="AK15" s="83"/>
      <c r="AL15" s="83"/>
      <c r="AM15" s="78"/>
      <c r="AN15" s="84">
        <v>8</v>
      </c>
      <c r="AO15" s="85"/>
      <c r="AP15" s="86" t="s">
        <v>863</v>
      </c>
    </row>
    <row r="16" spans="1:42" ht="48" customHeight="1" x14ac:dyDescent="0.4">
      <c r="A16" s="70" t="s">
        <v>73</v>
      </c>
      <c r="B16" s="90" t="s">
        <v>883</v>
      </c>
      <c r="C16" s="87" t="s">
        <v>884</v>
      </c>
      <c r="D16" s="88" t="s">
        <v>95</v>
      </c>
      <c r="E16" s="30" t="s">
        <v>885</v>
      </c>
      <c r="F16" s="29" t="s">
        <v>54</v>
      </c>
      <c r="G16" s="29">
        <v>8</v>
      </c>
      <c r="H16" s="30"/>
      <c r="I16" s="74">
        <f>VLOOKUP(G16,'Basic TPP'!$A$2:$B$16,2,0)</f>
        <v>6348434.0099999998</v>
      </c>
      <c r="J16" s="75">
        <v>0</v>
      </c>
      <c r="K16" s="76">
        <v>0.35</v>
      </c>
      <c r="L16" s="77">
        <v>0.46</v>
      </c>
      <c r="M16" s="77">
        <v>0</v>
      </c>
      <c r="N16" s="78">
        <f t="shared" si="9"/>
        <v>4370897</v>
      </c>
      <c r="O16" s="79">
        <v>0.98750000000000004</v>
      </c>
      <c r="P16" s="80">
        <v>10411</v>
      </c>
      <c r="Q16" s="80" t="s">
        <v>862</v>
      </c>
      <c r="R16" s="81"/>
      <c r="S16" s="78">
        <f t="shared" si="0"/>
        <v>0</v>
      </c>
      <c r="T16" s="78">
        <f t="shared" si="1"/>
        <v>0</v>
      </c>
      <c r="U16" s="78">
        <f t="shared" si="2"/>
        <v>0</v>
      </c>
      <c r="V16" s="78">
        <f t="shared" si="10"/>
        <v>0</v>
      </c>
      <c r="W16" s="78">
        <f t="shared" si="3"/>
        <v>877671.0018824999</v>
      </c>
      <c r="X16" s="78">
        <f t="shared" si="4"/>
        <v>888780.76139999984</v>
      </c>
      <c r="Y16" s="78">
        <f t="shared" si="5"/>
        <v>444390.38069999992</v>
      </c>
      <c r="Z16" s="78">
        <f t="shared" si="11"/>
        <v>1879216</v>
      </c>
      <c r="AA16" s="78">
        <f t="shared" si="6"/>
        <v>2920279.6446000002</v>
      </c>
      <c r="AB16" s="78">
        <f t="shared" si="12"/>
        <v>2482238</v>
      </c>
      <c r="AC16" s="78">
        <f t="shared" si="7"/>
        <v>0</v>
      </c>
      <c r="AD16" s="78">
        <f t="shared" si="13"/>
        <v>0</v>
      </c>
      <c r="AE16" s="82">
        <f t="shared" si="8"/>
        <v>4361454</v>
      </c>
      <c r="AF16" s="82"/>
      <c r="AG16" s="82"/>
      <c r="AH16" s="82"/>
      <c r="AI16" s="82"/>
      <c r="AJ16" s="82"/>
      <c r="AK16" s="83"/>
      <c r="AL16" s="83"/>
      <c r="AM16" s="78"/>
      <c r="AN16" s="84">
        <v>9</v>
      </c>
      <c r="AO16" s="91"/>
      <c r="AP16" s="86" t="s">
        <v>863</v>
      </c>
    </row>
    <row r="17" spans="1:42" ht="48" customHeight="1" x14ac:dyDescent="0.4">
      <c r="A17" s="70" t="s">
        <v>77</v>
      </c>
      <c r="B17" s="90" t="s">
        <v>886</v>
      </c>
      <c r="C17" s="87" t="s">
        <v>887</v>
      </c>
      <c r="D17" s="88" t="s">
        <v>95</v>
      </c>
      <c r="E17" s="30" t="s">
        <v>888</v>
      </c>
      <c r="F17" s="29" t="s">
        <v>54</v>
      </c>
      <c r="G17" s="29">
        <v>8</v>
      </c>
      <c r="H17" s="30"/>
      <c r="I17" s="74">
        <f>VLOOKUP(G17,'Basic TPP'!$A$2:$B$16,2,0)</f>
        <v>6348434.0099999998</v>
      </c>
      <c r="J17" s="75">
        <v>0</v>
      </c>
      <c r="K17" s="76">
        <v>0.35</v>
      </c>
      <c r="L17" s="77">
        <v>0.46</v>
      </c>
      <c r="M17" s="77">
        <v>0</v>
      </c>
      <c r="N17" s="78">
        <f t="shared" si="9"/>
        <v>4370897</v>
      </c>
      <c r="O17" s="79">
        <v>0.995</v>
      </c>
      <c r="P17" s="80">
        <v>11185</v>
      </c>
      <c r="Q17" s="80" t="s">
        <v>862</v>
      </c>
      <c r="R17" s="81"/>
      <c r="S17" s="78">
        <f t="shared" si="0"/>
        <v>0</v>
      </c>
      <c r="T17" s="78">
        <f t="shared" si="1"/>
        <v>0</v>
      </c>
      <c r="U17" s="78">
        <f t="shared" si="2"/>
        <v>0</v>
      </c>
      <c r="V17" s="78">
        <f t="shared" si="10"/>
        <v>0</v>
      </c>
      <c r="W17" s="78">
        <f t="shared" si="3"/>
        <v>884336.85759299982</v>
      </c>
      <c r="X17" s="78">
        <f t="shared" si="4"/>
        <v>888780.76139999984</v>
      </c>
      <c r="Y17" s="78">
        <f t="shared" si="5"/>
        <v>444390.38069999992</v>
      </c>
      <c r="Z17" s="78">
        <f t="shared" si="11"/>
        <v>1884882</v>
      </c>
      <c r="AA17" s="78">
        <f t="shared" si="6"/>
        <v>2920279.6446000002</v>
      </c>
      <c r="AB17" s="78">
        <f t="shared" si="12"/>
        <v>2482238</v>
      </c>
      <c r="AC17" s="78">
        <f t="shared" si="7"/>
        <v>0</v>
      </c>
      <c r="AD17" s="78">
        <f t="shared" si="13"/>
        <v>0</v>
      </c>
      <c r="AE17" s="82">
        <f t="shared" si="8"/>
        <v>4367120</v>
      </c>
      <c r="AF17" s="82"/>
      <c r="AG17" s="82"/>
      <c r="AH17" s="82"/>
      <c r="AI17" s="82"/>
      <c r="AJ17" s="82"/>
      <c r="AK17" s="83"/>
      <c r="AL17" s="83"/>
      <c r="AM17" s="78"/>
      <c r="AN17" s="84">
        <v>10</v>
      </c>
      <c r="AO17" s="85"/>
      <c r="AP17" s="86" t="s">
        <v>863</v>
      </c>
    </row>
    <row r="18" spans="1:42" ht="48" customHeight="1" x14ac:dyDescent="0.4">
      <c r="A18" s="70" t="s">
        <v>80</v>
      </c>
      <c r="B18" s="90" t="s">
        <v>889</v>
      </c>
      <c r="C18" s="87" t="s">
        <v>890</v>
      </c>
      <c r="D18" s="88" t="s">
        <v>95</v>
      </c>
      <c r="E18" s="30" t="s">
        <v>891</v>
      </c>
      <c r="F18" s="29" t="s">
        <v>54</v>
      </c>
      <c r="G18" s="29">
        <v>8</v>
      </c>
      <c r="H18" s="30"/>
      <c r="I18" s="74">
        <f>VLOOKUP(G18,'Basic TPP'!$A$2:$B$16,2,0)</f>
        <v>6348434.0099999998</v>
      </c>
      <c r="J18" s="75">
        <v>0</v>
      </c>
      <c r="K18" s="76">
        <v>0.35</v>
      </c>
      <c r="L18" s="77">
        <v>0.46</v>
      </c>
      <c r="M18" s="77">
        <v>0</v>
      </c>
      <c r="N18" s="78">
        <f t="shared" si="9"/>
        <v>4370897</v>
      </c>
      <c r="O18" s="79">
        <v>1</v>
      </c>
      <c r="P18" s="80">
        <v>15085</v>
      </c>
      <c r="Q18" s="80" t="s">
        <v>862</v>
      </c>
      <c r="R18" s="81"/>
      <c r="S18" s="78">
        <f t="shared" si="0"/>
        <v>0</v>
      </c>
      <c r="T18" s="78">
        <f t="shared" si="1"/>
        <v>0</v>
      </c>
      <c r="U18" s="78">
        <f t="shared" si="2"/>
        <v>0</v>
      </c>
      <c r="V18" s="78">
        <f t="shared" si="10"/>
        <v>0</v>
      </c>
      <c r="W18" s="78">
        <f t="shared" si="3"/>
        <v>888780.76139999984</v>
      </c>
      <c r="X18" s="78">
        <f t="shared" si="4"/>
        <v>888780.76139999984</v>
      </c>
      <c r="Y18" s="78">
        <f t="shared" si="5"/>
        <v>444390.38069999992</v>
      </c>
      <c r="Z18" s="78">
        <f t="shared" si="11"/>
        <v>1888659</v>
      </c>
      <c r="AA18" s="78">
        <f t="shared" si="6"/>
        <v>2920279.6446000002</v>
      </c>
      <c r="AB18" s="78">
        <f t="shared" si="12"/>
        <v>2482238</v>
      </c>
      <c r="AC18" s="78">
        <f t="shared" si="7"/>
        <v>0</v>
      </c>
      <c r="AD18" s="78">
        <f t="shared" si="13"/>
        <v>0</v>
      </c>
      <c r="AE18" s="82">
        <f t="shared" si="8"/>
        <v>4370897</v>
      </c>
      <c r="AF18" s="82"/>
      <c r="AG18" s="82"/>
      <c r="AH18" s="82"/>
      <c r="AI18" s="82"/>
      <c r="AJ18" s="82"/>
      <c r="AK18" s="83"/>
      <c r="AL18" s="83"/>
      <c r="AM18" s="78"/>
      <c r="AN18" s="84">
        <v>11</v>
      </c>
      <c r="AO18" s="91"/>
      <c r="AP18" s="86" t="s">
        <v>863</v>
      </c>
    </row>
    <row r="19" spans="1:42" ht="48" customHeight="1" x14ac:dyDescent="0.4">
      <c r="A19" s="70" t="s">
        <v>83</v>
      </c>
      <c r="B19" s="90" t="s">
        <v>892</v>
      </c>
      <c r="C19" s="87" t="s">
        <v>893</v>
      </c>
      <c r="D19" s="88" t="s">
        <v>108</v>
      </c>
      <c r="E19" s="30" t="s">
        <v>272</v>
      </c>
      <c r="F19" s="29" t="s">
        <v>54</v>
      </c>
      <c r="G19" s="29">
        <v>8</v>
      </c>
      <c r="H19" s="30"/>
      <c r="I19" s="74">
        <f>VLOOKUP(G19,'Basic TPP'!$A$2:$B$16,2,0)</f>
        <v>6348434.0099999998</v>
      </c>
      <c r="J19" s="75">
        <v>0</v>
      </c>
      <c r="K19" s="76">
        <v>0.35</v>
      </c>
      <c r="L19" s="77">
        <v>0.46</v>
      </c>
      <c r="M19" s="77">
        <v>0</v>
      </c>
      <c r="N19" s="78">
        <f t="shared" si="9"/>
        <v>4370897</v>
      </c>
      <c r="O19" s="79">
        <v>0.995</v>
      </c>
      <c r="P19" s="80">
        <v>9843</v>
      </c>
      <c r="Q19" s="80" t="s">
        <v>862</v>
      </c>
      <c r="R19" s="81"/>
      <c r="S19" s="78">
        <f t="shared" si="0"/>
        <v>0</v>
      </c>
      <c r="T19" s="78">
        <f t="shared" si="1"/>
        <v>0</v>
      </c>
      <c r="U19" s="78">
        <f t="shared" si="2"/>
        <v>0</v>
      </c>
      <c r="V19" s="78">
        <f t="shared" si="10"/>
        <v>0</v>
      </c>
      <c r="W19" s="78">
        <f t="shared" si="3"/>
        <v>884336.85759299982</v>
      </c>
      <c r="X19" s="78">
        <f t="shared" si="4"/>
        <v>888780.76139999984</v>
      </c>
      <c r="Y19" s="78">
        <f t="shared" si="5"/>
        <v>444390.38069999992</v>
      </c>
      <c r="Z19" s="78">
        <f t="shared" si="11"/>
        <v>1884882</v>
      </c>
      <c r="AA19" s="78">
        <f t="shared" si="6"/>
        <v>2920279.6446000002</v>
      </c>
      <c r="AB19" s="78">
        <f t="shared" si="12"/>
        <v>2482238</v>
      </c>
      <c r="AC19" s="78">
        <f t="shared" si="7"/>
        <v>0</v>
      </c>
      <c r="AD19" s="78">
        <f t="shared" si="13"/>
        <v>0</v>
      </c>
      <c r="AE19" s="82">
        <f t="shared" si="8"/>
        <v>4367120</v>
      </c>
      <c r="AF19" s="82"/>
      <c r="AG19" s="82"/>
      <c r="AH19" s="82"/>
      <c r="AI19" s="82"/>
      <c r="AJ19" s="82"/>
      <c r="AK19" s="83"/>
      <c r="AL19" s="83"/>
      <c r="AM19" s="78"/>
      <c r="AN19" s="84">
        <v>12</v>
      </c>
      <c r="AO19" s="85"/>
      <c r="AP19" s="86" t="s">
        <v>863</v>
      </c>
    </row>
    <row r="20" spans="1:42" ht="48" customHeight="1" x14ac:dyDescent="0.4">
      <c r="A20" s="70" t="s">
        <v>86</v>
      </c>
      <c r="B20" s="90" t="s">
        <v>894</v>
      </c>
      <c r="C20" s="87" t="s">
        <v>895</v>
      </c>
      <c r="D20" s="88" t="s">
        <v>108</v>
      </c>
      <c r="E20" s="30" t="s">
        <v>272</v>
      </c>
      <c r="F20" s="29" t="s">
        <v>54</v>
      </c>
      <c r="G20" s="29">
        <v>8</v>
      </c>
      <c r="H20" s="30"/>
      <c r="I20" s="74">
        <f>VLOOKUP(G20,'Basic TPP'!$A$2:$B$16,2,0)</f>
        <v>6348434.0099999998</v>
      </c>
      <c r="J20" s="75">
        <v>0</v>
      </c>
      <c r="K20" s="76">
        <v>0.35</v>
      </c>
      <c r="L20" s="77">
        <v>0.46</v>
      </c>
      <c r="M20" s="77">
        <v>0</v>
      </c>
      <c r="N20" s="78">
        <f t="shared" si="9"/>
        <v>4370897</v>
      </c>
      <c r="O20" s="79">
        <v>1</v>
      </c>
      <c r="P20" s="80">
        <v>11142</v>
      </c>
      <c r="Q20" s="80" t="s">
        <v>862</v>
      </c>
      <c r="R20" s="81"/>
      <c r="S20" s="78">
        <f t="shared" si="0"/>
        <v>0</v>
      </c>
      <c r="T20" s="78">
        <f t="shared" si="1"/>
        <v>0</v>
      </c>
      <c r="U20" s="78">
        <f t="shared" si="2"/>
        <v>0</v>
      </c>
      <c r="V20" s="78">
        <f t="shared" si="10"/>
        <v>0</v>
      </c>
      <c r="W20" s="78">
        <f t="shared" si="3"/>
        <v>888780.76139999984</v>
      </c>
      <c r="X20" s="78">
        <f t="shared" si="4"/>
        <v>888780.76139999984</v>
      </c>
      <c r="Y20" s="78">
        <f t="shared" si="5"/>
        <v>444390.38069999992</v>
      </c>
      <c r="Z20" s="78">
        <f t="shared" si="11"/>
        <v>1888659</v>
      </c>
      <c r="AA20" s="78">
        <f t="shared" si="6"/>
        <v>2920279.6446000002</v>
      </c>
      <c r="AB20" s="78">
        <f t="shared" si="12"/>
        <v>2482238</v>
      </c>
      <c r="AC20" s="78">
        <f t="shared" si="7"/>
        <v>0</v>
      </c>
      <c r="AD20" s="78">
        <f t="shared" si="13"/>
        <v>0</v>
      </c>
      <c r="AE20" s="82">
        <f t="shared" si="8"/>
        <v>4370897</v>
      </c>
      <c r="AF20" s="82"/>
      <c r="AG20" s="82"/>
      <c r="AH20" s="82"/>
      <c r="AI20" s="82"/>
      <c r="AJ20" s="82"/>
      <c r="AK20" s="83"/>
      <c r="AL20" s="83"/>
      <c r="AM20" s="78"/>
      <c r="AN20" s="84">
        <v>13</v>
      </c>
      <c r="AO20" s="85"/>
      <c r="AP20" s="86" t="s">
        <v>863</v>
      </c>
    </row>
    <row r="21" spans="1:42" ht="48" customHeight="1" x14ac:dyDescent="0.4">
      <c r="A21" s="70" t="s">
        <v>89</v>
      </c>
      <c r="B21" s="90" t="s">
        <v>896</v>
      </c>
      <c r="C21" s="87" t="s">
        <v>897</v>
      </c>
      <c r="D21" s="88" t="s">
        <v>328</v>
      </c>
      <c r="E21" s="30" t="s">
        <v>898</v>
      </c>
      <c r="F21" s="29" t="s">
        <v>54</v>
      </c>
      <c r="G21" s="29">
        <v>8</v>
      </c>
      <c r="H21" s="30"/>
      <c r="I21" s="74">
        <f>VLOOKUP(G21,'Basic TPP'!$A$2:$B$16,2,0)</f>
        <v>6348434.0099999998</v>
      </c>
      <c r="J21" s="75">
        <v>0</v>
      </c>
      <c r="K21" s="76">
        <v>0.35</v>
      </c>
      <c r="L21" s="77">
        <v>0.46</v>
      </c>
      <c r="M21" s="77">
        <v>0</v>
      </c>
      <c r="N21" s="78">
        <f t="shared" si="9"/>
        <v>4370897</v>
      </c>
      <c r="O21" s="79">
        <v>0.995</v>
      </c>
      <c r="P21" s="80">
        <v>8918</v>
      </c>
      <c r="Q21" s="80" t="s">
        <v>862</v>
      </c>
      <c r="R21" s="81"/>
      <c r="S21" s="78">
        <f t="shared" si="0"/>
        <v>0</v>
      </c>
      <c r="T21" s="78">
        <f t="shared" si="1"/>
        <v>0</v>
      </c>
      <c r="U21" s="78">
        <f t="shared" si="2"/>
        <v>0</v>
      </c>
      <c r="V21" s="78">
        <f t="shared" si="10"/>
        <v>0</v>
      </c>
      <c r="W21" s="78">
        <f t="shared" si="3"/>
        <v>884336.85759299982</v>
      </c>
      <c r="X21" s="78">
        <f t="shared" si="4"/>
        <v>888780.76139999984</v>
      </c>
      <c r="Y21" s="78">
        <f t="shared" si="5"/>
        <v>444390.38069999992</v>
      </c>
      <c r="Z21" s="78">
        <f t="shared" si="11"/>
        <v>1884882</v>
      </c>
      <c r="AA21" s="78">
        <f t="shared" si="6"/>
        <v>2920279.6446000002</v>
      </c>
      <c r="AB21" s="78">
        <f t="shared" si="12"/>
        <v>2482238</v>
      </c>
      <c r="AC21" s="78">
        <f t="shared" si="7"/>
        <v>0</v>
      </c>
      <c r="AD21" s="78">
        <f t="shared" si="13"/>
        <v>0</v>
      </c>
      <c r="AE21" s="82">
        <f t="shared" si="8"/>
        <v>4367120</v>
      </c>
      <c r="AF21" s="82"/>
      <c r="AG21" s="82"/>
      <c r="AH21" s="82"/>
      <c r="AI21" s="82"/>
      <c r="AJ21" s="82"/>
      <c r="AK21" s="83"/>
      <c r="AL21" s="83"/>
      <c r="AM21" s="78"/>
      <c r="AN21" s="84">
        <v>14</v>
      </c>
      <c r="AO21" s="85"/>
      <c r="AP21" s="86" t="s">
        <v>863</v>
      </c>
    </row>
    <row r="22" spans="1:42" ht="48" customHeight="1" x14ac:dyDescent="0.4">
      <c r="A22" s="70" t="s">
        <v>92</v>
      </c>
      <c r="B22" s="90" t="s">
        <v>899</v>
      </c>
      <c r="C22" s="87" t="s">
        <v>900</v>
      </c>
      <c r="D22" s="88" t="s">
        <v>108</v>
      </c>
      <c r="E22" s="30" t="s">
        <v>272</v>
      </c>
      <c r="F22" s="29"/>
      <c r="G22" s="29">
        <v>8</v>
      </c>
      <c r="H22" s="30"/>
      <c r="I22" s="74">
        <f>VLOOKUP(G22,'Basic TPP'!$A$2:$B$16,2,0)</f>
        <v>6348434.0099999998</v>
      </c>
      <c r="J22" s="75">
        <v>0</v>
      </c>
      <c r="K22" s="76">
        <v>0.35</v>
      </c>
      <c r="L22" s="77">
        <v>0.46</v>
      </c>
      <c r="M22" s="77">
        <v>0</v>
      </c>
      <c r="N22" s="78">
        <f t="shared" si="9"/>
        <v>4370897</v>
      </c>
      <c r="O22" s="79">
        <v>1</v>
      </c>
      <c r="P22" s="80">
        <v>8989</v>
      </c>
      <c r="Q22" s="80" t="s">
        <v>862</v>
      </c>
      <c r="R22" s="81"/>
      <c r="S22" s="78">
        <f t="shared" si="0"/>
        <v>0</v>
      </c>
      <c r="T22" s="78">
        <f t="shared" si="1"/>
        <v>0</v>
      </c>
      <c r="U22" s="78">
        <f t="shared" si="2"/>
        <v>0</v>
      </c>
      <c r="V22" s="78">
        <f t="shared" si="10"/>
        <v>0</v>
      </c>
      <c r="W22" s="78">
        <f t="shared" si="3"/>
        <v>888780.76139999984</v>
      </c>
      <c r="X22" s="78">
        <f t="shared" si="4"/>
        <v>888780.76139999984</v>
      </c>
      <c r="Y22" s="78">
        <f t="shared" si="5"/>
        <v>444390.38069999992</v>
      </c>
      <c r="Z22" s="78">
        <f t="shared" si="11"/>
        <v>1888659</v>
      </c>
      <c r="AA22" s="78">
        <f t="shared" si="6"/>
        <v>2920279.6446000002</v>
      </c>
      <c r="AB22" s="78">
        <f t="shared" si="12"/>
        <v>2482238</v>
      </c>
      <c r="AC22" s="78">
        <f t="shared" si="7"/>
        <v>0</v>
      </c>
      <c r="AD22" s="78">
        <f t="shared" si="13"/>
        <v>0</v>
      </c>
      <c r="AE22" s="82">
        <f t="shared" si="8"/>
        <v>4370897</v>
      </c>
      <c r="AF22" s="82"/>
      <c r="AG22" s="82"/>
      <c r="AH22" s="82"/>
      <c r="AI22" s="82"/>
      <c r="AJ22" s="82"/>
      <c r="AK22" s="83"/>
      <c r="AL22" s="83"/>
      <c r="AM22" s="78"/>
      <c r="AN22" s="84">
        <v>15</v>
      </c>
      <c r="AO22" s="85"/>
      <c r="AP22" s="86" t="s">
        <v>863</v>
      </c>
    </row>
    <row r="23" spans="1:42" ht="48" customHeight="1" x14ac:dyDescent="0.4">
      <c r="A23" s="70" t="s">
        <v>97</v>
      </c>
      <c r="B23" s="90" t="s">
        <v>901</v>
      </c>
      <c r="C23" s="87" t="s">
        <v>902</v>
      </c>
      <c r="D23" s="88" t="s">
        <v>138</v>
      </c>
      <c r="E23" s="30" t="s">
        <v>903</v>
      </c>
      <c r="F23" s="29" t="s">
        <v>54</v>
      </c>
      <c r="G23" s="29">
        <v>7</v>
      </c>
      <c r="H23" s="30"/>
      <c r="I23" s="74">
        <f>VLOOKUP(G23,'Basic TPP'!$A$2:$B$16,2,0)</f>
        <v>5597389.71</v>
      </c>
      <c r="J23" s="75">
        <v>0</v>
      </c>
      <c r="K23" s="76">
        <v>0.35</v>
      </c>
      <c r="L23" s="77">
        <v>0.46</v>
      </c>
      <c r="M23" s="77">
        <v>0</v>
      </c>
      <c r="N23" s="78">
        <f t="shared" si="9"/>
        <v>3853803</v>
      </c>
      <c r="O23" s="79">
        <v>0.97950000000000004</v>
      </c>
      <c r="P23" s="80">
        <v>10781</v>
      </c>
      <c r="Q23" s="80" t="s">
        <v>862</v>
      </c>
      <c r="R23" s="81"/>
      <c r="S23" s="78">
        <f t="shared" si="0"/>
        <v>0</v>
      </c>
      <c r="T23" s="78">
        <f t="shared" si="1"/>
        <v>0</v>
      </c>
      <c r="U23" s="78">
        <f t="shared" si="2"/>
        <v>0</v>
      </c>
      <c r="V23" s="78">
        <f t="shared" si="10"/>
        <v>0</v>
      </c>
      <c r="W23" s="78">
        <f t="shared" si="3"/>
        <v>767570.05093230004</v>
      </c>
      <c r="X23" s="78">
        <f t="shared" si="4"/>
        <v>783634.55940000003</v>
      </c>
      <c r="Y23" s="78">
        <f t="shared" si="5"/>
        <v>391817.27970000001</v>
      </c>
      <c r="Z23" s="78">
        <f t="shared" si="11"/>
        <v>1651569</v>
      </c>
      <c r="AA23" s="78">
        <f t="shared" si="6"/>
        <v>2574799.2666000002</v>
      </c>
      <c r="AB23" s="78">
        <f t="shared" si="12"/>
        <v>2188579</v>
      </c>
      <c r="AC23" s="78">
        <f t="shared" si="7"/>
        <v>0</v>
      </c>
      <c r="AD23" s="78">
        <f t="shared" si="13"/>
        <v>0</v>
      </c>
      <c r="AE23" s="82">
        <f t="shared" si="8"/>
        <v>3840148</v>
      </c>
      <c r="AF23" s="82"/>
      <c r="AG23" s="82"/>
      <c r="AH23" s="82"/>
      <c r="AI23" s="82"/>
      <c r="AJ23" s="82"/>
      <c r="AK23" s="83"/>
      <c r="AL23" s="83"/>
      <c r="AM23" s="78"/>
      <c r="AN23" s="84">
        <v>16</v>
      </c>
      <c r="AO23" s="85"/>
      <c r="AP23" s="86" t="s">
        <v>863</v>
      </c>
    </row>
    <row r="24" spans="1:42" ht="48" customHeight="1" x14ac:dyDescent="0.4">
      <c r="A24" s="70" t="s">
        <v>101</v>
      </c>
      <c r="B24" s="90" t="s">
        <v>904</v>
      </c>
      <c r="C24" s="87" t="s">
        <v>905</v>
      </c>
      <c r="D24" s="88" t="s">
        <v>138</v>
      </c>
      <c r="E24" s="30" t="s">
        <v>395</v>
      </c>
      <c r="F24" s="29" t="s">
        <v>54</v>
      </c>
      <c r="G24" s="29">
        <v>7</v>
      </c>
      <c r="H24" s="30"/>
      <c r="I24" s="74">
        <f>VLOOKUP(G24,'Basic TPP'!$A$2:$B$16,2,0)</f>
        <v>5597389.71</v>
      </c>
      <c r="J24" s="75">
        <v>0</v>
      </c>
      <c r="K24" s="76">
        <v>0.35</v>
      </c>
      <c r="L24" s="77">
        <v>0.46</v>
      </c>
      <c r="M24" s="77">
        <v>0</v>
      </c>
      <c r="N24" s="78">
        <f t="shared" si="9"/>
        <v>3853803</v>
      </c>
      <c r="O24" s="79">
        <v>0.98750000000000004</v>
      </c>
      <c r="P24" s="80">
        <v>12522</v>
      </c>
      <c r="Q24" s="80" t="s">
        <v>862</v>
      </c>
      <c r="R24" s="81"/>
      <c r="S24" s="78">
        <f t="shared" si="0"/>
        <v>0</v>
      </c>
      <c r="T24" s="78">
        <f t="shared" si="1"/>
        <v>0</v>
      </c>
      <c r="U24" s="78">
        <f t="shared" si="2"/>
        <v>0</v>
      </c>
      <c r="V24" s="78">
        <f t="shared" si="10"/>
        <v>0</v>
      </c>
      <c r="W24" s="78">
        <f t="shared" si="3"/>
        <v>773839.12740750005</v>
      </c>
      <c r="X24" s="78">
        <f t="shared" si="4"/>
        <v>783634.55940000003</v>
      </c>
      <c r="Y24" s="78">
        <f t="shared" si="5"/>
        <v>391817.27970000001</v>
      </c>
      <c r="Z24" s="78">
        <f t="shared" si="11"/>
        <v>1656897</v>
      </c>
      <c r="AA24" s="78">
        <f t="shared" si="6"/>
        <v>2574799.2666000002</v>
      </c>
      <c r="AB24" s="78">
        <f t="shared" si="12"/>
        <v>2188579</v>
      </c>
      <c r="AC24" s="78">
        <f t="shared" si="7"/>
        <v>0</v>
      </c>
      <c r="AD24" s="78">
        <f t="shared" si="13"/>
        <v>0</v>
      </c>
      <c r="AE24" s="82">
        <f t="shared" si="8"/>
        <v>3845476</v>
      </c>
      <c r="AF24" s="82"/>
      <c r="AG24" s="82"/>
      <c r="AH24" s="82"/>
      <c r="AI24" s="82"/>
      <c r="AJ24" s="82"/>
      <c r="AK24" s="83"/>
      <c r="AL24" s="83"/>
      <c r="AM24" s="78"/>
      <c r="AN24" s="84">
        <v>17</v>
      </c>
      <c r="AO24" s="85"/>
      <c r="AP24" s="86" t="s">
        <v>863</v>
      </c>
    </row>
    <row r="25" spans="1:42" ht="48" customHeight="1" x14ac:dyDescent="0.4">
      <c r="A25" s="70" t="s">
        <v>105</v>
      </c>
      <c r="B25" s="90" t="s">
        <v>906</v>
      </c>
      <c r="C25" s="87" t="s">
        <v>907</v>
      </c>
      <c r="D25" s="88" t="s">
        <v>138</v>
      </c>
      <c r="E25" s="30" t="s">
        <v>903</v>
      </c>
      <c r="F25" s="29" t="s">
        <v>54</v>
      </c>
      <c r="G25" s="29">
        <v>7</v>
      </c>
      <c r="H25" s="30"/>
      <c r="I25" s="74">
        <f>VLOOKUP(G25,'Basic TPP'!$A$2:$B$16,2,0)</f>
        <v>5597389.71</v>
      </c>
      <c r="J25" s="75">
        <v>0</v>
      </c>
      <c r="K25" s="76">
        <v>0.35</v>
      </c>
      <c r="L25" s="77">
        <v>0.46</v>
      </c>
      <c r="M25" s="77">
        <v>0</v>
      </c>
      <c r="N25" s="78">
        <f t="shared" si="9"/>
        <v>3853803</v>
      </c>
      <c r="O25" s="79">
        <v>0.97950000000000004</v>
      </c>
      <c r="P25" s="80">
        <v>10464</v>
      </c>
      <c r="Q25" s="80" t="s">
        <v>862</v>
      </c>
      <c r="R25" s="81"/>
      <c r="S25" s="78">
        <f t="shared" si="0"/>
        <v>0</v>
      </c>
      <c r="T25" s="78">
        <f t="shared" si="1"/>
        <v>0</v>
      </c>
      <c r="U25" s="78">
        <f t="shared" si="2"/>
        <v>0</v>
      </c>
      <c r="V25" s="78">
        <f t="shared" si="10"/>
        <v>0</v>
      </c>
      <c r="W25" s="78">
        <f t="shared" si="3"/>
        <v>767570.05093230004</v>
      </c>
      <c r="X25" s="78">
        <f t="shared" si="4"/>
        <v>783634.55940000003</v>
      </c>
      <c r="Y25" s="78">
        <f t="shared" si="5"/>
        <v>391817.27970000001</v>
      </c>
      <c r="Z25" s="78">
        <f t="shared" si="11"/>
        <v>1651569</v>
      </c>
      <c r="AA25" s="78">
        <f t="shared" si="6"/>
        <v>2574799.2666000002</v>
      </c>
      <c r="AB25" s="78">
        <f t="shared" si="12"/>
        <v>2188579</v>
      </c>
      <c r="AC25" s="78">
        <f t="shared" si="7"/>
        <v>0</v>
      </c>
      <c r="AD25" s="78">
        <f t="shared" si="13"/>
        <v>0</v>
      </c>
      <c r="AE25" s="82">
        <f t="shared" si="8"/>
        <v>3840148</v>
      </c>
      <c r="AF25" s="82"/>
      <c r="AG25" s="82"/>
      <c r="AH25" s="82"/>
      <c r="AI25" s="82"/>
      <c r="AJ25" s="82"/>
      <c r="AK25" s="83"/>
      <c r="AL25" s="83"/>
      <c r="AM25" s="78"/>
      <c r="AN25" s="84">
        <v>18</v>
      </c>
      <c r="AO25" s="91"/>
      <c r="AP25" s="86" t="s">
        <v>863</v>
      </c>
    </row>
    <row r="26" spans="1:42" ht="48" customHeight="1" x14ac:dyDescent="0.4">
      <c r="A26" s="70" t="s">
        <v>110</v>
      </c>
      <c r="B26" s="90" t="s">
        <v>908</v>
      </c>
      <c r="C26" s="87" t="s">
        <v>909</v>
      </c>
      <c r="D26" s="88" t="s">
        <v>138</v>
      </c>
      <c r="E26" s="30" t="s">
        <v>910</v>
      </c>
      <c r="F26" s="29" t="s">
        <v>54</v>
      </c>
      <c r="G26" s="29">
        <v>7</v>
      </c>
      <c r="H26" s="30"/>
      <c r="I26" s="74">
        <f>VLOOKUP(G26,'Basic TPP'!$A$2:$B$16,2,0)</f>
        <v>5597389.71</v>
      </c>
      <c r="J26" s="75">
        <v>0</v>
      </c>
      <c r="K26" s="76">
        <v>0.35</v>
      </c>
      <c r="L26" s="77">
        <v>0.46</v>
      </c>
      <c r="M26" s="77">
        <v>0</v>
      </c>
      <c r="N26" s="78">
        <f t="shared" si="9"/>
        <v>3853803</v>
      </c>
      <c r="O26" s="79">
        <v>0.96950000000000003</v>
      </c>
      <c r="P26" s="80">
        <v>10140</v>
      </c>
      <c r="Q26" s="80" t="s">
        <v>862</v>
      </c>
      <c r="R26" s="81"/>
      <c r="S26" s="78">
        <f t="shared" si="0"/>
        <v>0</v>
      </c>
      <c r="T26" s="78">
        <f t="shared" si="1"/>
        <v>0</v>
      </c>
      <c r="U26" s="78">
        <f t="shared" si="2"/>
        <v>0</v>
      </c>
      <c r="V26" s="78">
        <f t="shared" si="10"/>
        <v>0</v>
      </c>
      <c r="W26" s="78">
        <f t="shared" si="3"/>
        <v>759733.70533830009</v>
      </c>
      <c r="X26" s="78">
        <f t="shared" si="4"/>
        <v>783634.55940000003</v>
      </c>
      <c r="Y26" s="78">
        <f t="shared" si="5"/>
        <v>391817.27970000001</v>
      </c>
      <c r="Z26" s="78">
        <f t="shared" si="11"/>
        <v>1644908</v>
      </c>
      <c r="AA26" s="78">
        <f t="shared" si="6"/>
        <v>2574799.2666000002</v>
      </c>
      <c r="AB26" s="78">
        <f t="shared" si="12"/>
        <v>2188579</v>
      </c>
      <c r="AC26" s="78">
        <f t="shared" si="7"/>
        <v>0</v>
      </c>
      <c r="AD26" s="78">
        <f t="shared" si="13"/>
        <v>0</v>
      </c>
      <c r="AE26" s="82">
        <f t="shared" si="8"/>
        <v>3833487</v>
      </c>
      <c r="AF26" s="82"/>
      <c r="AG26" s="82"/>
      <c r="AH26" s="82"/>
      <c r="AI26" s="82"/>
      <c r="AJ26" s="82"/>
      <c r="AK26" s="83"/>
      <c r="AL26" s="83"/>
      <c r="AM26" s="78"/>
      <c r="AN26" s="84">
        <v>19</v>
      </c>
      <c r="AO26" s="85"/>
      <c r="AP26" s="86" t="s">
        <v>863</v>
      </c>
    </row>
    <row r="27" spans="1:42" ht="48" customHeight="1" x14ac:dyDescent="0.4">
      <c r="A27" s="70" t="s">
        <v>114</v>
      </c>
      <c r="B27" s="90" t="s">
        <v>911</v>
      </c>
      <c r="C27" s="87" t="s">
        <v>912</v>
      </c>
      <c r="D27" s="88" t="s">
        <v>328</v>
      </c>
      <c r="E27" s="30" t="s">
        <v>903</v>
      </c>
      <c r="F27" s="29" t="s">
        <v>54</v>
      </c>
      <c r="G27" s="29">
        <v>7</v>
      </c>
      <c r="H27" s="30"/>
      <c r="I27" s="74">
        <f>VLOOKUP(G27,'Basic TPP'!$A$2:$B$16,2,0)</f>
        <v>5597389.71</v>
      </c>
      <c r="J27" s="75">
        <v>0</v>
      </c>
      <c r="K27" s="76">
        <v>0.35</v>
      </c>
      <c r="L27" s="77">
        <v>0.46</v>
      </c>
      <c r="M27" s="77">
        <v>0</v>
      </c>
      <c r="N27" s="78">
        <f t="shared" si="9"/>
        <v>3853803</v>
      </c>
      <c r="O27" s="79">
        <v>0.995</v>
      </c>
      <c r="P27" s="80">
        <v>8610</v>
      </c>
      <c r="Q27" s="80" t="s">
        <v>862</v>
      </c>
      <c r="R27" s="81"/>
      <c r="S27" s="78">
        <f t="shared" si="0"/>
        <v>0</v>
      </c>
      <c r="T27" s="78">
        <f t="shared" si="1"/>
        <v>0</v>
      </c>
      <c r="U27" s="78">
        <f t="shared" si="2"/>
        <v>0</v>
      </c>
      <c r="V27" s="78">
        <f t="shared" si="10"/>
        <v>0</v>
      </c>
      <c r="W27" s="78">
        <f t="shared" si="3"/>
        <v>779716.38660299999</v>
      </c>
      <c r="X27" s="78">
        <f t="shared" si="4"/>
        <v>783634.55940000003</v>
      </c>
      <c r="Y27" s="78">
        <f t="shared" si="5"/>
        <v>391817.27970000001</v>
      </c>
      <c r="Z27" s="78">
        <f t="shared" si="11"/>
        <v>1661893</v>
      </c>
      <c r="AA27" s="78">
        <f t="shared" si="6"/>
        <v>2574799.2666000002</v>
      </c>
      <c r="AB27" s="78">
        <f t="shared" si="12"/>
        <v>2188579</v>
      </c>
      <c r="AC27" s="78">
        <f t="shared" si="7"/>
        <v>0</v>
      </c>
      <c r="AD27" s="78">
        <f t="shared" si="13"/>
        <v>0</v>
      </c>
      <c r="AE27" s="82">
        <f t="shared" si="8"/>
        <v>3850472</v>
      </c>
      <c r="AF27" s="82"/>
      <c r="AG27" s="82"/>
      <c r="AH27" s="82"/>
      <c r="AI27" s="82"/>
      <c r="AJ27" s="82"/>
      <c r="AK27" s="83"/>
      <c r="AL27" s="83"/>
      <c r="AM27" s="78"/>
      <c r="AN27" s="84">
        <v>20</v>
      </c>
      <c r="AO27" s="91"/>
      <c r="AP27" s="86" t="s">
        <v>863</v>
      </c>
    </row>
    <row r="28" spans="1:42" ht="48" customHeight="1" x14ac:dyDescent="0.4">
      <c r="A28" s="70" t="s">
        <v>118</v>
      </c>
      <c r="B28" s="90" t="s">
        <v>913</v>
      </c>
      <c r="C28" s="87" t="s">
        <v>914</v>
      </c>
      <c r="D28" s="88" t="s">
        <v>403</v>
      </c>
      <c r="E28" s="30" t="s">
        <v>602</v>
      </c>
      <c r="F28" s="29" t="s">
        <v>54</v>
      </c>
      <c r="G28" s="29">
        <v>6</v>
      </c>
      <c r="H28" s="30"/>
      <c r="I28" s="74">
        <f>VLOOKUP(G28,'Basic TPP'!$A$2:$B$16,2,0)</f>
        <v>4864066.68</v>
      </c>
      <c r="J28" s="75">
        <v>0</v>
      </c>
      <c r="K28" s="76">
        <v>0.35</v>
      </c>
      <c r="L28" s="77">
        <v>0.46</v>
      </c>
      <c r="M28" s="77">
        <v>0</v>
      </c>
      <c r="N28" s="78">
        <f t="shared" si="9"/>
        <v>3348910</v>
      </c>
      <c r="O28" s="79">
        <v>0.94330000000000003</v>
      </c>
      <c r="P28" s="80">
        <v>10324</v>
      </c>
      <c r="Q28" s="80" t="s">
        <v>862</v>
      </c>
      <c r="R28" s="81"/>
      <c r="S28" s="78">
        <f t="shared" si="0"/>
        <v>0</v>
      </c>
      <c r="T28" s="78">
        <f t="shared" si="1"/>
        <v>0</v>
      </c>
      <c r="U28" s="78">
        <f t="shared" si="2"/>
        <v>0</v>
      </c>
      <c r="V28" s="78">
        <f t="shared" si="10"/>
        <v>0</v>
      </c>
      <c r="W28" s="78">
        <f t="shared" si="3"/>
        <v>642358.37389416003</v>
      </c>
      <c r="X28" s="78">
        <f t="shared" si="4"/>
        <v>680969.33519999997</v>
      </c>
      <c r="Y28" s="78">
        <f t="shared" si="5"/>
        <v>340484.66759999999</v>
      </c>
      <c r="Z28" s="78">
        <f t="shared" si="11"/>
        <v>1414241</v>
      </c>
      <c r="AA28" s="78">
        <f t="shared" si="6"/>
        <v>2237470.6727999998</v>
      </c>
      <c r="AB28" s="78">
        <f t="shared" si="12"/>
        <v>1901850</v>
      </c>
      <c r="AC28" s="78">
        <f t="shared" si="7"/>
        <v>0</v>
      </c>
      <c r="AD28" s="78">
        <f t="shared" si="13"/>
        <v>0</v>
      </c>
      <c r="AE28" s="82">
        <f t="shared" si="8"/>
        <v>3316091</v>
      </c>
      <c r="AF28" s="82"/>
      <c r="AG28" s="82"/>
      <c r="AH28" s="82"/>
      <c r="AI28" s="82"/>
      <c r="AJ28" s="82"/>
      <c r="AK28" s="83"/>
      <c r="AL28" s="83"/>
      <c r="AM28" s="78"/>
      <c r="AN28" s="84">
        <v>21</v>
      </c>
      <c r="AO28" s="85"/>
      <c r="AP28" s="86" t="s">
        <v>863</v>
      </c>
    </row>
    <row r="29" spans="1:42" ht="48" customHeight="1" x14ac:dyDescent="0.4">
      <c r="A29" s="70" t="s">
        <v>122</v>
      </c>
      <c r="B29" s="90" t="s">
        <v>915</v>
      </c>
      <c r="C29" s="87" t="s">
        <v>916</v>
      </c>
      <c r="D29" s="88" t="s">
        <v>420</v>
      </c>
      <c r="E29" s="30" t="s">
        <v>451</v>
      </c>
      <c r="F29" s="29" t="s">
        <v>54</v>
      </c>
      <c r="G29" s="29">
        <v>6</v>
      </c>
      <c r="H29" s="30"/>
      <c r="I29" s="74">
        <f>VLOOKUP(G29,'Basic TPP'!$A$2:$B$16,2,0)</f>
        <v>4864066.68</v>
      </c>
      <c r="J29" s="75">
        <v>0</v>
      </c>
      <c r="K29" s="76">
        <v>0.35</v>
      </c>
      <c r="L29" s="77">
        <v>0.46</v>
      </c>
      <c r="M29" s="77">
        <v>0</v>
      </c>
      <c r="N29" s="78">
        <f t="shared" si="9"/>
        <v>3348910</v>
      </c>
      <c r="O29" s="79">
        <v>0.99</v>
      </c>
      <c r="P29" s="80">
        <v>9632</v>
      </c>
      <c r="Q29" s="80" t="s">
        <v>862</v>
      </c>
      <c r="R29" s="81"/>
      <c r="S29" s="78">
        <f t="shared" si="0"/>
        <v>0</v>
      </c>
      <c r="T29" s="78">
        <f t="shared" si="1"/>
        <v>0</v>
      </c>
      <c r="U29" s="78">
        <f t="shared" si="2"/>
        <v>0</v>
      </c>
      <c r="V29" s="78">
        <f t="shared" si="10"/>
        <v>0</v>
      </c>
      <c r="W29" s="78">
        <f t="shared" si="3"/>
        <v>674159.641848</v>
      </c>
      <c r="X29" s="78">
        <f t="shared" si="4"/>
        <v>680969.33519999997</v>
      </c>
      <c r="Y29" s="78">
        <f t="shared" si="5"/>
        <v>340484.66759999999</v>
      </c>
      <c r="Z29" s="78">
        <f t="shared" si="11"/>
        <v>1441272</v>
      </c>
      <c r="AA29" s="78">
        <f t="shared" si="6"/>
        <v>2237470.6727999998</v>
      </c>
      <c r="AB29" s="78">
        <f t="shared" si="12"/>
        <v>1901850</v>
      </c>
      <c r="AC29" s="78">
        <f t="shared" si="7"/>
        <v>0</v>
      </c>
      <c r="AD29" s="78">
        <f t="shared" si="13"/>
        <v>0</v>
      </c>
      <c r="AE29" s="82">
        <f t="shared" si="8"/>
        <v>3343122</v>
      </c>
      <c r="AF29" s="82"/>
      <c r="AG29" s="82"/>
      <c r="AH29" s="82"/>
      <c r="AI29" s="82"/>
      <c r="AJ29" s="82"/>
      <c r="AK29" s="83"/>
      <c r="AL29" s="83"/>
      <c r="AM29" s="78"/>
      <c r="AN29" s="84">
        <v>22</v>
      </c>
      <c r="AO29" s="85"/>
      <c r="AP29" s="86" t="s">
        <v>863</v>
      </c>
    </row>
    <row r="30" spans="1:42" ht="48" customHeight="1" x14ac:dyDescent="0.4">
      <c r="A30" s="70" t="s">
        <v>126</v>
      </c>
      <c r="B30" s="90" t="s">
        <v>917</v>
      </c>
      <c r="C30" s="87" t="s">
        <v>918</v>
      </c>
      <c r="D30" s="88" t="s">
        <v>420</v>
      </c>
      <c r="E30" s="30" t="s">
        <v>526</v>
      </c>
      <c r="F30" s="29" t="s">
        <v>54</v>
      </c>
      <c r="G30" s="29">
        <v>6</v>
      </c>
      <c r="H30" s="30"/>
      <c r="I30" s="74">
        <f>VLOOKUP(G30,'Basic TPP'!$A$2:$B$16,2,0)</f>
        <v>4864066.68</v>
      </c>
      <c r="J30" s="75">
        <v>0</v>
      </c>
      <c r="K30" s="76">
        <v>0.35</v>
      </c>
      <c r="L30" s="77">
        <v>0.46</v>
      </c>
      <c r="M30" s="77">
        <v>0</v>
      </c>
      <c r="N30" s="78">
        <f t="shared" si="9"/>
        <v>3348910</v>
      </c>
      <c r="O30" s="79">
        <v>0.99</v>
      </c>
      <c r="P30" s="80">
        <v>10545</v>
      </c>
      <c r="Q30" s="80" t="s">
        <v>862</v>
      </c>
      <c r="R30" s="81"/>
      <c r="S30" s="78">
        <f t="shared" si="0"/>
        <v>0</v>
      </c>
      <c r="T30" s="78">
        <f t="shared" si="1"/>
        <v>0</v>
      </c>
      <c r="U30" s="78">
        <f t="shared" si="2"/>
        <v>0</v>
      </c>
      <c r="V30" s="78">
        <f t="shared" si="10"/>
        <v>0</v>
      </c>
      <c r="W30" s="78">
        <f t="shared" si="3"/>
        <v>674159.641848</v>
      </c>
      <c r="X30" s="78">
        <f t="shared" si="4"/>
        <v>680969.33519999997</v>
      </c>
      <c r="Y30" s="78">
        <f t="shared" si="5"/>
        <v>340484.66759999999</v>
      </c>
      <c r="Z30" s="78">
        <f t="shared" si="11"/>
        <v>1441272</v>
      </c>
      <c r="AA30" s="78">
        <f t="shared" si="6"/>
        <v>2237470.6727999998</v>
      </c>
      <c r="AB30" s="78">
        <f t="shared" si="12"/>
        <v>1901850</v>
      </c>
      <c r="AC30" s="78">
        <f t="shared" si="7"/>
        <v>0</v>
      </c>
      <c r="AD30" s="78">
        <f t="shared" si="13"/>
        <v>0</v>
      </c>
      <c r="AE30" s="82">
        <f t="shared" si="8"/>
        <v>3343122</v>
      </c>
      <c r="AF30" s="82"/>
      <c r="AG30" s="82"/>
      <c r="AH30" s="82"/>
      <c r="AI30" s="82"/>
      <c r="AJ30" s="82"/>
      <c r="AK30" s="83"/>
      <c r="AL30" s="83"/>
      <c r="AM30" s="78"/>
      <c r="AN30" s="84">
        <v>23</v>
      </c>
      <c r="AO30" s="85"/>
      <c r="AP30" s="86" t="s">
        <v>863</v>
      </c>
    </row>
    <row r="31" spans="1:42" ht="48" customHeight="1" x14ac:dyDescent="0.4">
      <c r="A31" s="70" t="s">
        <v>129</v>
      </c>
      <c r="B31" s="90" t="s">
        <v>919</v>
      </c>
      <c r="C31" s="87" t="s">
        <v>920</v>
      </c>
      <c r="D31" s="88" t="s">
        <v>420</v>
      </c>
      <c r="E31" s="30" t="s">
        <v>526</v>
      </c>
      <c r="F31" s="29" t="s">
        <v>54</v>
      </c>
      <c r="G31" s="29">
        <v>6</v>
      </c>
      <c r="H31" s="30"/>
      <c r="I31" s="74">
        <f>VLOOKUP(G31,'Basic TPP'!$A$2:$B$16,2,0)</f>
        <v>4864066.68</v>
      </c>
      <c r="J31" s="75">
        <v>0</v>
      </c>
      <c r="K31" s="76">
        <v>0.35</v>
      </c>
      <c r="L31" s="77">
        <v>0.46</v>
      </c>
      <c r="M31" s="77">
        <v>0</v>
      </c>
      <c r="N31" s="78">
        <f t="shared" si="9"/>
        <v>3348910</v>
      </c>
      <c r="O31" s="79">
        <v>0.94330000000000003</v>
      </c>
      <c r="P31" s="80">
        <v>10343</v>
      </c>
      <c r="Q31" s="80" t="s">
        <v>862</v>
      </c>
      <c r="R31" s="81"/>
      <c r="S31" s="78">
        <f t="shared" si="0"/>
        <v>0</v>
      </c>
      <c r="T31" s="78">
        <f t="shared" si="1"/>
        <v>0</v>
      </c>
      <c r="U31" s="78">
        <f t="shared" si="2"/>
        <v>0</v>
      </c>
      <c r="V31" s="78">
        <f t="shared" si="10"/>
        <v>0</v>
      </c>
      <c r="W31" s="78">
        <f t="shared" si="3"/>
        <v>642358.37389416003</v>
      </c>
      <c r="X31" s="78">
        <f t="shared" si="4"/>
        <v>680969.33519999997</v>
      </c>
      <c r="Y31" s="78">
        <f t="shared" si="5"/>
        <v>340484.66759999999</v>
      </c>
      <c r="Z31" s="78">
        <f t="shared" si="11"/>
        <v>1414241</v>
      </c>
      <c r="AA31" s="78">
        <f t="shared" si="6"/>
        <v>2237470.6727999998</v>
      </c>
      <c r="AB31" s="78">
        <f t="shared" si="12"/>
        <v>1901850</v>
      </c>
      <c r="AC31" s="78">
        <f t="shared" si="7"/>
        <v>0</v>
      </c>
      <c r="AD31" s="78">
        <f t="shared" si="13"/>
        <v>0</v>
      </c>
      <c r="AE31" s="82">
        <f t="shared" si="8"/>
        <v>3316091</v>
      </c>
      <c r="AF31" s="82"/>
      <c r="AG31" s="82"/>
      <c r="AH31" s="82"/>
      <c r="AI31" s="82"/>
      <c r="AJ31" s="82"/>
      <c r="AK31" s="83"/>
      <c r="AL31" s="83"/>
      <c r="AM31" s="78"/>
      <c r="AN31" s="84">
        <v>24</v>
      </c>
      <c r="AO31" s="85"/>
      <c r="AP31" s="86" t="s">
        <v>863</v>
      </c>
    </row>
    <row r="32" spans="1:42" ht="48" customHeight="1" x14ac:dyDescent="0.4">
      <c r="A32" s="70" t="s">
        <v>132</v>
      </c>
      <c r="B32" s="90" t="s">
        <v>921</v>
      </c>
      <c r="C32" s="87" t="s">
        <v>922</v>
      </c>
      <c r="D32" s="88" t="s">
        <v>95</v>
      </c>
      <c r="E32" s="30" t="s">
        <v>923</v>
      </c>
      <c r="F32" s="29" t="s">
        <v>391</v>
      </c>
      <c r="G32" s="29">
        <v>5</v>
      </c>
      <c r="H32" s="30"/>
      <c r="I32" s="74">
        <f>VLOOKUP(G32,'Basic TPP'!$A$2:$B$16,2,0)</f>
        <v>4056483.09</v>
      </c>
      <c r="J32" s="75">
        <v>0.31</v>
      </c>
      <c r="K32" s="76">
        <v>0.35</v>
      </c>
      <c r="L32" s="77">
        <v>0.15</v>
      </c>
      <c r="M32" s="77">
        <v>0</v>
      </c>
      <c r="N32" s="78">
        <f t="shared" si="9"/>
        <v>2792889</v>
      </c>
      <c r="O32" s="79">
        <v>1</v>
      </c>
      <c r="P32" s="80">
        <v>11795</v>
      </c>
      <c r="Q32" s="80" t="s">
        <v>862</v>
      </c>
      <c r="R32" s="81"/>
      <c r="S32" s="78">
        <f t="shared" si="0"/>
        <v>503003.90315999999</v>
      </c>
      <c r="T32" s="78">
        <f t="shared" si="1"/>
        <v>503003.90315999999</v>
      </c>
      <c r="U32" s="78">
        <f t="shared" si="2"/>
        <v>251501.95157999999</v>
      </c>
      <c r="V32" s="78">
        <f t="shared" si="10"/>
        <v>1068883</v>
      </c>
      <c r="W32" s="78">
        <f t="shared" si="3"/>
        <v>567907.63260000001</v>
      </c>
      <c r="X32" s="78">
        <f t="shared" si="4"/>
        <v>567907.63260000001</v>
      </c>
      <c r="Y32" s="78">
        <f t="shared" si="5"/>
        <v>283953.81630000001</v>
      </c>
      <c r="Z32" s="78">
        <f t="shared" si="11"/>
        <v>1206804</v>
      </c>
      <c r="AA32" s="78">
        <f t="shared" si="6"/>
        <v>608472.46349999995</v>
      </c>
      <c r="AB32" s="78">
        <f t="shared" si="12"/>
        <v>517202</v>
      </c>
      <c r="AC32" s="78">
        <f t="shared" si="7"/>
        <v>0</v>
      </c>
      <c r="AD32" s="78">
        <f t="shared" si="13"/>
        <v>0</v>
      </c>
      <c r="AE32" s="82">
        <f t="shared" si="8"/>
        <v>2792889</v>
      </c>
      <c r="AF32" s="82"/>
      <c r="AG32" s="82"/>
      <c r="AH32" s="82"/>
      <c r="AI32" s="82"/>
      <c r="AJ32" s="82"/>
      <c r="AK32" s="83"/>
      <c r="AL32" s="83"/>
      <c r="AM32" s="78"/>
      <c r="AN32" s="84">
        <v>25</v>
      </c>
      <c r="AO32" s="85"/>
      <c r="AP32" s="86" t="s">
        <v>863</v>
      </c>
    </row>
    <row r="33" spans="1:42" ht="48" customHeight="1" x14ac:dyDescent="0.4">
      <c r="A33" s="70" t="s">
        <v>135</v>
      </c>
      <c r="B33" s="71" t="s">
        <v>924</v>
      </c>
      <c r="C33" s="72" t="s">
        <v>925</v>
      </c>
      <c r="D33" s="73" t="s">
        <v>45</v>
      </c>
      <c r="E33" s="37" t="s">
        <v>861</v>
      </c>
      <c r="F33" s="38" t="s">
        <v>54</v>
      </c>
      <c r="G33" s="38">
        <v>12</v>
      </c>
      <c r="H33" s="37"/>
      <c r="I33" s="74">
        <f>VLOOKUP(G33,'Basic TPP'!$A$2:$B$16,2,0)</f>
        <v>13501920</v>
      </c>
      <c r="J33" s="75">
        <v>0</v>
      </c>
      <c r="K33" s="76">
        <v>0.35</v>
      </c>
      <c r="L33" s="77">
        <v>0.46</v>
      </c>
      <c r="M33" s="77">
        <v>0</v>
      </c>
      <c r="N33" s="78">
        <f t="shared" si="9"/>
        <v>9296072</v>
      </c>
      <c r="O33" s="79">
        <v>1</v>
      </c>
      <c r="P33" s="80">
        <v>9229</v>
      </c>
      <c r="Q33" s="80" t="s">
        <v>862</v>
      </c>
      <c r="R33" s="81"/>
      <c r="S33" s="78">
        <f t="shared" si="0"/>
        <v>0</v>
      </c>
      <c r="T33" s="78">
        <f t="shared" si="1"/>
        <v>0</v>
      </c>
      <c r="U33" s="78">
        <f t="shared" si="2"/>
        <v>0</v>
      </c>
      <c r="V33" s="78">
        <f t="shared" si="10"/>
        <v>0</v>
      </c>
      <c r="W33" s="78">
        <f t="shared" si="3"/>
        <v>1890268.8</v>
      </c>
      <c r="X33" s="78">
        <f t="shared" si="4"/>
        <v>1890268.8</v>
      </c>
      <c r="Y33" s="78">
        <f t="shared" si="5"/>
        <v>945134.4</v>
      </c>
      <c r="Z33" s="78">
        <f t="shared" si="11"/>
        <v>4016821</v>
      </c>
      <c r="AA33" s="78">
        <f t="shared" si="6"/>
        <v>6210883.2000000002</v>
      </c>
      <c r="AB33" s="78">
        <f t="shared" si="12"/>
        <v>5279251</v>
      </c>
      <c r="AC33" s="78">
        <f t="shared" si="7"/>
        <v>0</v>
      </c>
      <c r="AD33" s="78">
        <f t="shared" si="13"/>
        <v>0</v>
      </c>
      <c r="AE33" s="82">
        <f t="shared" si="8"/>
        <v>9296072</v>
      </c>
      <c r="AF33" s="82"/>
      <c r="AG33" s="82"/>
      <c r="AH33" s="82"/>
      <c r="AI33" s="82"/>
      <c r="AJ33" s="82"/>
      <c r="AK33" s="83"/>
      <c r="AL33" s="83"/>
      <c r="AM33" s="78"/>
      <c r="AN33" s="84">
        <v>26</v>
      </c>
      <c r="AO33" s="85"/>
      <c r="AP33" s="86" t="s">
        <v>926</v>
      </c>
    </row>
    <row r="34" spans="1:42" ht="48" customHeight="1" x14ac:dyDescent="0.4">
      <c r="A34" s="70" t="s">
        <v>139</v>
      </c>
      <c r="B34" s="37" t="s">
        <v>927</v>
      </c>
      <c r="C34" s="87" t="s">
        <v>928</v>
      </c>
      <c r="D34" s="88" t="s">
        <v>95</v>
      </c>
      <c r="E34" s="37" t="s">
        <v>929</v>
      </c>
      <c r="F34" s="29" t="s">
        <v>54</v>
      </c>
      <c r="G34" s="29">
        <v>10</v>
      </c>
      <c r="H34" s="30"/>
      <c r="I34" s="74">
        <f>VLOOKUP(G34,'Basic TPP'!$A$2:$B$16,2,0)</f>
        <v>9080041.1999999993</v>
      </c>
      <c r="J34" s="75">
        <v>0</v>
      </c>
      <c r="K34" s="76">
        <v>0.35</v>
      </c>
      <c r="L34" s="77">
        <v>0.46</v>
      </c>
      <c r="M34" s="77">
        <v>0</v>
      </c>
      <c r="N34" s="78">
        <f t="shared" si="9"/>
        <v>6251608</v>
      </c>
      <c r="O34" s="79">
        <v>1</v>
      </c>
      <c r="P34" s="80">
        <v>9321</v>
      </c>
      <c r="Q34" s="89" t="s">
        <v>862</v>
      </c>
      <c r="R34" s="81"/>
      <c r="S34" s="78">
        <f t="shared" si="0"/>
        <v>0</v>
      </c>
      <c r="T34" s="78">
        <f t="shared" si="1"/>
        <v>0</v>
      </c>
      <c r="U34" s="78">
        <f t="shared" si="2"/>
        <v>0</v>
      </c>
      <c r="V34" s="78">
        <f t="shared" si="10"/>
        <v>0</v>
      </c>
      <c r="W34" s="78">
        <f t="shared" si="3"/>
        <v>1271205.7679999999</v>
      </c>
      <c r="X34" s="78">
        <f t="shared" si="4"/>
        <v>1271205.7679999999</v>
      </c>
      <c r="Y34" s="78">
        <f t="shared" si="5"/>
        <v>635602.88399999996</v>
      </c>
      <c r="Z34" s="78">
        <f t="shared" si="11"/>
        <v>2701312</v>
      </c>
      <c r="AA34" s="78">
        <f t="shared" si="6"/>
        <v>4176818.952</v>
      </c>
      <c r="AB34" s="78">
        <f t="shared" si="12"/>
        <v>3550296</v>
      </c>
      <c r="AC34" s="78">
        <f t="shared" si="7"/>
        <v>0</v>
      </c>
      <c r="AD34" s="78">
        <f t="shared" si="13"/>
        <v>0</v>
      </c>
      <c r="AE34" s="82">
        <f t="shared" si="8"/>
        <v>6251608</v>
      </c>
      <c r="AF34" s="82"/>
      <c r="AG34" s="82"/>
      <c r="AH34" s="82"/>
      <c r="AI34" s="82"/>
      <c r="AJ34" s="82"/>
      <c r="AK34" s="83"/>
      <c r="AL34" s="83"/>
      <c r="AM34" s="78"/>
      <c r="AN34" s="84">
        <v>27</v>
      </c>
      <c r="AO34" s="85"/>
      <c r="AP34" s="86" t="s">
        <v>926</v>
      </c>
    </row>
    <row r="35" spans="1:42" ht="48" customHeight="1" x14ac:dyDescent="0.4">
      <c r="A35" s="70" t="s">
        <v>142</v>
      </c>
      <c r="B35" s="37" t="s">
        <v>930</v>
      </c>
      <c r="C35" s="87" t="s">
        <v>931</v>
      </c>
      <c r="D35" s="88" t="s">
        <v>95</v>
      </c>
      <c r="E35" s="30" t="s">
        <v>929</v>
      </c>
      <c r="F35" s="29" t="s">
        <v>54</v>
      </c>
      <c r="G35" s="29">
        <v>10</v>
      </c>
      <c r="H35" s="30"/>
      <c r="I35" s="74">
        <f>VLOOKUP(G35,'Basic TPP'!$A$2:$B$16,2,0)</f>
        <v>9080041.1999999993</v>
      </c>
      <c r="J35" s="75">
        <v>0</v>
      </c>
      <c r="K35" s="76">
        <v>0.35</v>
      </c>
      <c r="L35" s="77">
        <v>0.46</v>
      </c>
      <c r="M35" s="77">
        <v>0</v>
      </c>
      <c r="N35" s="78">
        <f t="shared" si="9"/>
        <v>6251608</v>
      </c>
      <c r="O35" s="79">
        <v>1</v>
      </c>
      <c r="P35" s="80">
        <v>9773</v>
      </c>
      <c r="Q35" s="80" t="s">
        <v>862</v>
      </c>
      <c r="R35" s="81"/>
      <c r="S35" s="78">
        <f t="shared" si="0"/>
        <v>0</v>
      </c>
      <c r="T35" s="78">
        <f t="shared" si="1"/>
        <v>0</v>
      </c>
      <c r="U35" s="78">
        <f t="shared" si="2"/>
        <v>0</v>
      </c>
      <c r="V35" s="78">
        <f t="shared" si="10"/>
        <v>0</v>
      </c>
      <c r="W35" s="78">
        <f t="shared" si="3"/>
        <v>1271205.7679999999</v>
      </c>
      <c r="X35" s="78">
        <f t="shared" si="4"/>
        <v>1271205.7679999999</v>
      </c>
      <c r="Y35" s="78">
        <f t="shared" si="5"/>
        <v>635602.88399999996</v>
      </c>
      <c r="Z35" s="78">
        <f t="shared" si="11"/>
        <v>2701312</v>
      </c>
      <c r="AA35" s="78">
        <f t="shared" si="6"/>
        <v>4176818.952</v>
      </c>
      <c r="AB35" s="78">
        <f t="shared" si="12"/>
        <v>3550296</v>
      </c>
      <c r="AC35" s="78">
        <f t="shared" si="7"/>
        <v>0</v>
      </c>
      <c r="AD35" s="78">
        <f t="shared" si="13"/>
        <v>0</v>
      </c>
      <c r="AE35" s="82">
        <f t="shared" si="8"/>
        <v>6251608</v>
      </c>
      <c r="AF35" s="82"/>
      <c r="AG35" s="82"/>
      <c r="AH35" s="82"/>
      <c r="AI35" s="82"/>
      <c r="AJ35" s="82"/>
      <c r="AK35" s="83"/>
      <c r="AL35" s="83"/>
      <c r="AM35" s="78"/>
      <c r="AN35" s="84">
        <v>28</v>
      </c>
      <c r="AO35" s="85"/>
      <c r="AP35" s="86" t="s">
        <v>926</v>
      </c>
    </row>
    <row r="36" spans="1:42" ht="48" customHeight="1" x14ac:dyDescent="0.4">
      <c r="A36" s="70" t="s">
        <v>145</v>
      </c>
      <c r="B36" s="90" t="s">
        <v>932</v>
      </c>
      <c r="C36" s="87" t="s">
        <v>933</v>
      </c>
      <c r="D36" s="88" t="s">
        <v>95</v>
      </c>
      <c r="E36" s="30" t="s">
        <v>929</v>
      </c>
      <c r="F36" s="29" t="s">
        <v>54</v>
      </c>
      <c r="G36" s="29">
        <v>10</v>
      </c>
      <c r="H36" s="30"/>
      <c r="I36" s="74">
        <f>VLOOKUP(G36,'Basic TPP'!$A$2:$B$16,2,0)</f>
        <v>9080041.1999999993</v>
      </c>
      <c r="J36" s="75">
        <v>0</v>
      </c>
      <c r="K36" s="76">
        <v>0.35</v>
      </c>
      <c r="L36" s="77">
        <v>0.46</v>
      </c>
      <c r="M36" s="77">
        <v>0</v>
      </c>
      <c r="N36" s="78">
        <f t="shared" si="9"/>
        <v>6251608</v>
      </c>
      <c r="O36" s="79">
        <v>0.96950000000000003</v>
      </c>
      <c r="P36" s="80">
        <v>13560</v>
      </c>
      <c r="Q36" s="80" t="s">
        <v>862</v>
      </c>
      <c r="R36" s="81"/>
      <c r="S36" s="78">
        <f t="shared" si="0"/>
        <v>0</v>
      </c>
      <c r="T36" s="78">
        <f t="shared" si="1"/>
        <v>0</v>
      </c>
      <c r="U36" s="78">
        <f t="shared" si="2"/>
        <v>0</v>
      </c>
      <c r="V36" s="78">
        <f t="shared" si="10"/>
        <v>0</v>
      </c>
      <c r="W36" s="78">
        <f t="shared" si="3"/>
        <v>1232433.992076</v>
      </c>
      <c r="X36" s="78">
        <f t="shared" si="4"/>
        <v>1271205.7679999999</v>
      </c>
      <c r="Y36" s="78">
        <f t="shared" si="5"/>
        <v>635602.88399999996</v>
      </c>
      <c r="Z36" s="78">
        <f t="shared" si="11"/>
        <v>2668356</v>
      </c>
      <c r="AA36" s="78">
        <f t="shared" si="6"/>
        <v>4176818.952</v>
      </c>
      <c r="AB36" s="78">
        <f t="shared" si="12"/>
        <v>3550296</v>
      </c>
      <c r="AC36" s="78">
        <f t="shared" si="7"/>
        <v>0</v>
      </c>
      <c r="AD36" s="78">
        <f t="shared" si="13"/>
        <v>0</v>
      </c>
      <c r="AE36" s="82">
        <f t="shared" si="8"/>
        <v>6218652</v>
      </c>
      <c r="AF36" s="82"/>
      <c r="AG36" s="82"/>
      <c r="AH36" s="82"/>
      <c r="AI36" s="82"/>
      <c r="AJ36" s="82"/>
      <c r="AK36" s="83"/>
      <c r="AL36" s="83"/>
      <c r="AM36" s="78"/>
      <c r="AN36" s="84">
        <v>29</v>
      </c>
      <c r="AO36" s="85"/>
      <c r="AP36" s="86" t="s">
        <v>926</v>
      </c>
    </row>
    <row r="37" spans="1:42" ht="48" customHeight="1" x14ac:dyDescent="0.4">
      <c r="A37" s="70" t="s">
        <v>148</v>
      </c>
      <c r="B37" s="90" t="s">
        <v>934</v>
      </c>
      <c r="C37" s="87" t="s">
        <v>935</v>
      </c>
      <c r="D37" s="88" t="s">
        <v>95</v>
      </c>
      <c r="E37" s="30" t="s">
        <v>936</v>
      </c>
      <c r="F37" s="29" t="s">
        <v>54</v>
      </c>
      <c r="G37" s="29">
        <v>9</v>
      </c>
      <c r="H37" s="93" t="s">
        <v>2659</v>
      </c>
      <c r="I37" s="74">
        <f>VLOOKUP(G37,'Basic TPP'!$A$2:$B$16,2,0)</f>
        <v>7898623.2000000002</v>
      </c>
      <c r="J37" s="75">
        <v>0</v>
      </c>
      <c r="K37" s="76">
        <v>0.35</v>
      </c>
      <c r="L37" s="77">
        <v>0.56999999999999995</v>
      </c>
      <c r="M37" s="77">
        <v>0</v>
      </c>
      <c r="N37" s="78">
        <f t="shared" si="9"/>
        <v>6176723</v>
      </c>
      <c r="O37" s="79">
        <v>1</v>
      </c>
      <c r="P37" s="80">
        <v>10783</v>
      </c>
      <c r="Q37" s="80" t="s">
        <v>862</v>
      </c>
      <c r="R37" s="81"/>
      <c r="S37" s="78">
        <f t="shared" si="0"/>
        <v>0</v>
      </c>
      <c r="T37" s="78">
        <f t="shared" si="1"/>
        <v>0</v>
      </c>
      <c r="U37" s="78">
        <f t="shared" si="2"/>
        <v>0</v>
      </c>
      <c r="V37" s="78">
        <f t="shared" si="10"/>
        <v>0</v>
      </c>
      <c r="W37" s="78">
        <f t="shared" si="3"/>
        <v>1105807.2480000001</v>
      </c>
      <c r="X37" s="78">
        <f t="shared" si="4"/>
        <v>1105807.2480000001</v>
      </c>
      <c r="Y37" s="78">
        <f t="shared" si="5"/>
        <v>552903.62400000007</v>
      </c>
      <c r="Z37" s="78">
        <f t="shared" si="11"/>
        <v>2349840</v>
      </c>
      <c r="AA37" s="78">
        <f t="shared" si="6"/>
        <v>4502215.2239999995</v>
      </c>
      <c r="AB37" s="78">
        <f t="shared" si="12"/>
        <v>3826883</v>
      </c>
      <c r="AC37" s="78">
        <f t="shared" si="7"/>
        <v>0</v>
      </c>
      <c r="AD37" s="78">
        <f t="shared" si="13"/>
        <v>0</v>
      </c>
      <c r="AE37" s="82">
        <f t="shared" si="8"/>
        <v>6176723</v>
      </c>
      <c r="AF37" s="82"/>
      <c r="AG37" s="82"/>
      <c r="AH37" s="82"/>
      <c r="AI37" s="82"/>
      <c r="AJ37" s="82"/>
      <c r="AK37" s="83"/>
      <c r="AL37" s="83"/>
      <c r="AM37" s="78"/>
      <c r="AN37" s="84">
        <v>30</v>
      </c>
      <c r="AO37" s="85"/>
      <c r="AP37" s="86" t="s">
        <v>926</v>
      </c>
    </row>
    <row r="38" spans="1:42" ht="48" customHeight="1" x14ac:dyDescent="0.4">
      <c r="A38" s="70" t="s">
        <v>151</v>
      </c>
      <c r="B38" s="90" t="s">
        <v>937</v>
      </c>
      <c r="C38" s="87" t="s">
        <v>938</v>
      </c>
      <c r="D38" s="88" t="s">
        <v>108</v>
      </c>
      <c r="E38" s="30" t="s">
        <v>939</v>
      </c>
      <c r="F38" s="29" t="s">
        <v>54</v>
      </c>
      <c r="G38" s="29">
        <v>9</v>
      </c>
      <c r="H38" s="30"/>
      <c r="I38" s="74">
        <f>VLOOKUP(G38,'Basic TPP'!$A$2:$B$16,2,0)</f>
        <v>7898623.2000000002</v>
      </c>
      <c r="J38" s="75">
        <v>0</v>
      </c>
      <c r="K38" s="76">
        <v>0.35</v>
      </c>
      <c r="L38" s="77">
        <v>0.46</v>
      </c>
      <c r="M38" s="77">
        <v>0</v>
      </c>
      <c r="N38" s="78">
        <f t="shared" si="9"/>
        <v>5438202</v>
      </c>
      <c r="O38" s="79">
        <v>1</v>
      </c>
      <c r="P38" s="80">
        <v>15907</v>
      </c>
      <c r="Q38" s="80" t="s">
        <v>862</v>
      </c>
      <c r="R38" s="81"/>
      <c r="S38" s="78">
        <f t="shared" si="0"/>
        <v>0</v>
      </c>
      <c r="T38" s="78">
        <f t="shared" si="1"/>
        <v>0</v>
      </c>
      <c r="U38" s="78">
        <f t="shared" si="2"/>
        <v>0</v>
      </c>
      <c r="V38" s="78">
        <f t="shared" si="10"/>
        <v>0</v>
      </c>
      <c r="W38" s="78">
        <f t="shared" si="3"/>
        <v>1105807.2480000001</v>
      </c>
      <c r="X38" s="78">
        <f t="shared" si="4"/>
        <v>1105807.2480000001</v>
      </c>
      <c r="Y38" s="78">
        <f t="shared" si="5"/>
        <v>552903.62400000007</v>
      </c>
      <c r="Z38" s="78">
        <f t="shared" si="11"/>
        <v>2349840</v>
      </c>
      <c r="AA38" s="78">
        <f t="shared" si="6"/>
        <v>3633366.6720000003</v>
      </c>
      <c r="AB38" s="78">
        <f t="shared" si="12"/>
        <v>3088362</v>
      </c>
      <c r="AC38" s="78">
        <f t="shared" si="7"/>
        <v>0</v>
      </c>
      <c r="AD38" s="78">
        <f t="shared" si="13"/>
        <v>0</v>
      </c>
      <c r="AE38" s="82">
        <f t="shared" si="8"/>
        <v>5438202</v>
      </c>
      <c r="AF38" s="82"/>
      <c r="AG38" s="82"/>
      <c r="AH38" s="82"/>
      <c r="AI38" s="82"/>
      <c r="AJ38" s="82"/>
      <c r="AK38" s="83"/>
      <c r="AL38" s="83"/>
      <c r="AM38" s="78"/>
      <c r="AN38" s="84">
        <v>31</v>
      </c>
      <c r="AO38" s="85"/>
      <c r="AP38" s="86" t="s">
        <v>926</v>
      </c>
    </row>
    <row r="39" spans="1:42" ht="48" customHeight="1" x14ac:dyDescent="0.4">
      <c r="A39" s="70" t="s">
        <v>154</v>
      </c>
      <c r="B39" s="90" t="s">
        <v>940</v>
      </c>
      <c r="C39" s="87" t="s">
        <v>941</v>
      </c>
      <c r="D39" s="88" t="s">
        <v>95</v>
      </c>
      <c r="E39" s="30" t="s">
        <v>196</v>
      </c>
      <c r="F39" s="29" t="s">
        <v>54</v>
      </c>
      <c r="G39" s="29">
        <v>9</v>
      </c>
      <c r="H39" s="30"/>
      <c r="I39" s="74">
        <f>VLOOKUP(G39,'Basic TPP'!$A$2:$B$16,2,0)</f>
        <v>7898623.2000000002</v>
      </c>
      <c r="J39" s="75">
        <v>0</v>
      </c>
      <c r="K39" s="76">
        <v>0.35</v>
      </c>
      <c r="L39" s="77">
        <v>0.46</v>
      </c>
      <c r="M39" s="77">
        <v>0</v>
      </c>
      <c r="N39" s="78">
        <f t="shared" si="9"/>
        <v>5438202</v>
      </c>
      <c r="O39" s="79">
        <v>0.98499999999999999</v>
      </c>
      <c r="P39" s="80">
        <v>10427</v>
      </c>
      <c r="Q39" s="80" t="s">
        <v>862</v>
      </c>
      <c r="R39" s="81"/>
      <c r="S39" s="78">
        <f t="shared" si="0"/>
        <v>0</v>
      </c>
      <c r="T39" s="78">
        <f t="shared" si="1"/>
        <v>0</v>
      </c>
      <c r="U39" s="78">
        <f t="shared" si="2"/>
        <v>0</v>
      </c>
      <c r="V39" s="78">
        <f t="shared" si="10"/>
        <v>0</v>
      </c>
      <c r="W39" s="78">
        <f t="shared" si="3"/>
        <v>1089220.1392800002</v>
      </c>
      <c r="X39" s="78">
        <f t="shared" si="4"/>
        <v>1105807.2480000001</v>
      </c>
      <c r="Y39" s="78">
        <f t="shared" si="5"/>
        <v>552903.62400000007</v>
      </c>
      <c r="Z39" s="78">
        <f t="shared" si="11"/>
        <v>2335741</v>
      </c>
      <c r="AA39" s="78">
        <f t="shared" si="6"/>
        <v>3633366.6720000003</v>
      </c>
      <c r="AB39" s="78">
        <f t="shared" si="12"/>
        <v>3088362</v>
      </c>
      <c r="AC39" s="78">
        <f t="shared" si="7"/>
        <v>0</v>
      </c>
      <c r="AD39" s="78">
        <f t="shared" si="13"/>
        <v>0</v>
      </c>
      <c r="AE39" s="82">
        <f t="shared" si="8"/>
        <v>5424103</v>
      </c>
      <c r="AF39" s="82"/>
      <c r="AG39" s="82"/>
      <c r="AH39" s="82"/>
      <c r="AI39" s="82"/>
      <c r="AJ39" s="82"/>
      <c r="AK39" s="83"/>
      <c r="AL39" s="83"/>
      <c r="AM39" s="78"/>
      <c r="AN39" s="84">
        <v>32</v>
      </c>
      <c r="AO39" s="85"/>
      <c r="AP39" s="86" t="s">
        <v>926</v>
      </c>
    </row>
    <row r="40" spans="1:42" ht="48" customHeight="1" x14ac:dyDescent="0.4">
      <c r="A40" s="70" t="s">
        <v>157</v>
      </c>
      <c r="B40" s="90" t="s">
        <v>942</v>
      </c>
      <c r="C40" s="87" t="s">
        <v>943</v>
      </c>
      <c r="D40" s="88" t="s">
        <v>138</v>
      </c>
      <c r="E40" s="30" t="s">
        <v>944</v>
      </c>
      <c r="F40" s="29" t="s">
        <v>54</v>
      </c>
      <c r="G40" s="29">
        <v>9</v>
      </c>
      <c r="H40" s="30"/>
      <c r="I40" s="74">
        <f>VLOOKUP(G40,'Basic TPP'!$A$2:$B$16,2,0)</f>
        <v>7898623.2000000002</v>
      </c>
      <c r="J40" s="75">
        <v>0</v>
      </c>
      <c r="K40" s="76">
        <v>0.35</v>
      </c>
      <c r="L40" s="77">
        <v>0.46</v>
      </c>
      <c r="M40" s="77">
        <v>0</v>
      </c>
      <c r="N40" s="78">
        <f t="shared" si="9"/>
        <v>5438202</v>
      </c>
      <c r="O40" s="79">
        <v>0.97950000000000004</v>
      </c>
      <c r="P40" s="80">
        <v>8627</v>
      </c>
      <c r="Q40" s="80" t="s">
        <v>862</v>
      </c>
      <c r="R40" s="81"/>
      <c r="S40" s="78">
        <f t="shared" si="0"/>
        <v>0</v>
      </c>
      <c r="T40" s="78">
        <f t="shared" si="1"/>
        <v>0</v>
      </c>
      <c r="U40" s="78">
        <f t="shared" si="2"/>
        <v>0</v>
      </c>
      <c r="V40" s="78">
        <f t="shared" si="10"/>
        <v>0</v>
      </c>
      <c r="W40" s="78">
        <f t="shared" si="3"/>
        <v>1083138.1994160002</v>
      </c>
      <c r="X40" s="78">
        <f t="shared" si="4"/>
        <v>1105807.2480000001</v>
      </c>
      <c r="Y40" s="78">
        <f t="shared" si="5"/>
        <v>552903.62400000007</v>
      </c>
      <c r="Z40" s="78">
        <f t="shared" si="11"/>
        <v>2330572</v>
      </c>
      <c r="AA40" s="78">
        <f t="shared" si="6"/>
        <v>3633366.6720000003</v>
      </c>
      <c r="AB40" s="78">
        <f t="shared" si="12"/>
        <v>3088362</v>
      </c>
      <c r="AC40" s="78">
        <f t="shared" si="7"/>
        <v>0</v>
      </c>
      <c r="AD40" s="78">
        <f t="shared" si="13"/>
        <v>0</v>
      </c>
      <c r="AE40" s="82">
        <f t="shared" si="8"/>
        <v>5418934</v>
      </c>
      <c r="AF40" s="82"/>
      <c r="AG40" s="82"/>
      <c r="AH40" s="82"/>
      <c r="AI40" s="82"/>
      <c r="AJ40" s="82"/>
      <c r="AK40" s="83"/>
      <c r="AL40" s="83"/>
      <c r="AM40" s="78"/>
      <c r="AN40" s="84">
        <v>33</v>
      </c>
      <c r="AO40" s="85"/>
      <c r="AP40" s="86" t="s">
        <v>926</v>
      </c>
    </row>
    <row r="41" spans="1:42" ht="48" customHeight="1" x14ac:dyDescent="0.4">
      <c r="A41" s="70" t="s">
        <v>160</v>
      </c>
      <c r="B41" s="90" t="s">
        <v>945</v>
      </c>
      <c r="C41" s="87" t="s">
        <v>946</v>
      </c>
      <c r="D41" s="88" t="s">
        <v>95</v>
      </c>
      <c r="E41" s="30" t="s">
        <v>272</v>
      </c>
      <c r="F41" s="29" t="s">
        <v>54</v>
      </c>
      <c r="G41" s="29">
        <v>8</v>
      </c>
      <c r="H41" s="30"/>
      <c r="I41" s="74">
        <f>VLOOKUP(G41,'Basic TPP'!$A$2:$B$16,2,0)</f>
        <v>6348434.0099999998</v>
      </c>
      <c r="J41" s="75">
        <v>0</v>
      </c>
      <c r="K41" s="76">
        <v>0.35</v>
      </c>
      <c r="L41" s="77">
        <v>0.46</v>
      </c>
      <c r="M41" s="77">
        <v>0</v>
      </c>
      <c r="N41" s="78">
        <f t="shared" si="9"/>
        <v>4370897</v>
      </c>
      <c r="O41" s="79">
        <v>0.995</v>
      </c>
      <c r="P41" s="80">
        <v>10271</v>
      </c>
      <c r="Q41" s="80" t="s">
        <v>862</v>
      </c>
      <c r="R41" s="81"/>
      <c r="S41" s="78">
        <f t="shared" si="0"/>
        <v>0</v>
      </c>
      <c r="T41" s="78">
        <f t="shared" si="1"/>
        <v>0</v>
      </c>
      <c r="U41" s="78">
        <f t="shared" si="2"/>
        <v>0</v>
      </c>
      <c r="V41" s="78">
        <f t="shared" si="10"/>
        <v>0</v>
      </c>
      <c r="W41" s="78">
        <f t="shared" si="3"/>
        <v>884336.85759299982</v>
      </c>
      <c r="X41" s="78">
        <f t="shared" si="4"/>
        <v>888780.76139999984</v>
      </c>
      <c r="Y41" s="78">
        <f t="shared" si="5"/>
        <v>444390.38069999992</v>
      </c>
      <c r="Z41" s="78">
        <f t="shared" si="11"/>
        <v>1884882</v>
      </c>
      <c r="AA41" s="78">
        <f t="shared" si="6"/>
        <v>2920279.6446000002</v>
      </c>
      <c r="AB41" s="78">
        <f t="shared" si="12"/>
        <v>2482238</v>
      </c>
      <c r="AC41" s="78">
        <f t="shared" si="7"/>
        <v>0</v>
      </c>
      <c r="AD41" s="78">
        <f t="shared" si="13"/>
        <v>0</v>
      </c>
      <c r="AE41" s="82">
        <f t="shared" si="8"/>
        <v>4367120</v>
      </c>
      <c r="AF41" s="82"/>
      <c r="AG41" s="82"/>
      <c r="AH41" s="82"/>
      <c r="AI41" s="82"/>
      <c r="AJ41" s="82"/>
      <c r="AK41" s="83"/>
      <c r="AL41" s="83"/>
      <c r="AM41" s="78"/>
      <c r="AN41" s="84">
        <v>34</v>
      </c>
      <c r="AO41" s="91"/>
      <c r="AP41" s="86" t="s">
        <v>926</v>
      </c>
    </row>
    <row r="42" spans="1:42" ht="48" customHeight="1" x14ac:dyDescent="0.4">
      <c r="A42" s="70" t="s">
        <v>164</v>
      </c>
      <c r="B42" s="90" t="s">
        <v>947</v>
      </c>
      <c r="C42" s="87" t="s">
        <v>948</v>
      </c>
      <c r="D42" s="88" t="s">
        <v>95</v>
      </c>
      <c r="E42" s="30" t="s">
        <v>891</v>
      </c>
      <c r="F42" s="29" t="s">
        <v>54</v>
      </c>
      <c r="G42" s="29">
        <v>8</v>
      </c>
      <c r="H42" s="30"/>
      <c r="I42" s="74">
        <f>VLOOKUP(G42,'Basic TPP'!$A$2:$B$16,2,0)</f>
        <v>6348434.0099999998</v>
      </c>
      <c r="J42" s="75">
        <v>0</v>
      </c>
      <c r="K42" s="76">
        <v>0.35</v>
      </c>
      <c r="L42" s="77">
        <v>0.46</v>
      </c>
      <c r="M42" s="77">
        <v>0</v>
      </c>
      <c r="N42" s="78">
        <f t="shared" si="9"/>
        <v>4370897</v>
      </c>
      <c r="O42" s="79">
        <v>0.995</v>
      </c>
      <c r="P42" s="80">
        <v>10032</v>
      </c>
      <c r="Q42" s="80" t="s">
        <v>862</v>
      </c>
      <c r="R42" s="81"/>
      <c r="S42" s="78">
        <f t="shared" si="0"/>
        <v>0</v>
      </c>
      <c r="T42" s="78">
        <f t="shared" si="1"/>
        <v>0</v>
      </c>
      <c r="U42" s="78">
        <f t="shared" si="2"/>
        <v>0</v>
      </c>
      <c r="V42" s="78">
        <f t="shared" si="10"/>
        <v>0</v>
      </c>
      <c r="W42" s="78">
        <f t="shared" si="3"/>
        <v>884336.85759299982</v>
      </c>
      <c r="X42" s="78">
        <f t="shared" si="4"/>
        <v>888780.76139999984</v>
      </c>
      <c r="Y42" s="78">
        <f t="shared" si="5"/>
        <v>444390.38069999992</v>
      </c>
      <c r="Z42" s="78">
        <f t="shared" si="11"/>
        <v>1884882</v>
      </c>
      <c r="AA42" s="78">
        <f t="shared" si="6"/>
        <v>2920279.6446000002</v>
      </c>
      <c r="AB42" s="78">
        <f t="shared" si="12"/>
        <v>2482238</v>
      </c>
      <c r="AC42" s="78">
        <f t="shared" si="7"/>
        <v>0</v>
      </c>
      <c r="AD42" s="78">
        <f t="shared" si="13"/>
        <v>0</v>
      </c>
      <c r="AE42" s="82">
        <f t="shared" si="8"/>
        <v>4367120</v>
      </c>
      <c r="AF42" s="82"/>
      <c r="AG42" s="82"/>
      <c r="AH42" s="82"/>
      <c r="AI42" s="82"/>
      <c r="AJ42" s="82"/>
      <c r="AK42" s="83"/>
      <c r="AL42" s="83"/>
      <c r="AM42" s="78"/>
      <c r="AN42" s="84">
        <v>35</v>
      </c>
      <c r="AO42" s="85"/>
      <c r="AP42" s="86" t="s">
        <v>926</v>
      </c>
    </row>
    <row r="43" spans="1:42" ht="48" customHeight="1" x14ac:dyDescent="0.4">
      <c r="A43" s="70" t="s">
        <v>168</v>
      </c>
      <c r="B43" s="90" t="s">
        <v>949</v>
      </c>
      <c r="C43" s="87" t="s">
        <v>950</v>
      </c>
      <c r="D43" s="88" t="s">
        <v>95</v>
      </c>
      <c r="E43" s="30" t="s">
        <v>347</v>
      </c>
      <c r="F43" s="29" t="s">
        <v>54</v>
      </c>
      <c r="G43" s="29">
        <v>8</v>
      </c>
      <c r="H43" s="30"/>
      <c r="I43" s="74">
        <f>VLOOKUP(G43,'Basic TPP'!$A$2:$B$16,2,0)</f>
        <v>6348434.0099999998</v>
      </c>
      <c r="J43" s="75">
        <v>0</v>
      </c>
      <c r="K43" s="76">
        <v>0.35</v>
      </c>
      <c r="L43" s="77">
        <v>0.46</v>
      </c>
      <c r="M43" s="77">
        <v>0</v>
      </c>
      <c r="N43" s="78">
        <f t="shared" si="9"/>
        <v>4370897</v>
      </c>
      <c r="O43" s="79">
        <v>0.995</v>
      </c>
      <c r="P43" s="80">
        <v>10001</v>
      </c>
      <c r="Q43" s="80" t="s">
        <v>862</v>
      </c>
      <c r="R43" s="81"/>
      <c r="S43" s="78">
        <f t="shared" si="0"/>
        <v>0</v>
      </c>
      <c r="T43" s="78">
        <f t="shared" si="1"/>
        <v>0</v>
      </c>
      <c r="U43" s="78">
        <f t="shared" si="2"/>
        <v>0</v>
      </c>
      <c r="V43" s="78">
        <f t="shared" si="10"/>
        <v>0</v>
      </c>
      <c r="W43" s="78">
        <f t="shared" si="3"/>
        <v>884336.85759299982</v>
      </c>
      <c r="X43" s="78">
        <f t="shared" si="4"/>
        <v>888780.76139999984</v>
      </c>
      <c r="Y43" s="78">
        <f t="shared" si="5"/>
        <v>444390.38069999992</v>
      </c>
      <c r="Z43" s="78">
        <f t="shared" si="11"/>
        <v>1884882</v>
      </c>
      <c r="AA43" s="78">
        <f t="shared" si="6"/>
        <v>2920279.6446000002</v>
      </c>
      <c r="AB43" s="78">
        <f t="shared" si="12"/>
        <v>2482238</v>
      </c>
      <c r="AC43" s="78">
        <f t="shared" si="7"/>
        <v>0</v>
      </c>
      <c r="AD43" s="78">
        <f t="shared" si="13"/>
        <v>0</v>
      </c>
      <c r="AE43" s="82">
        <f t="shared" si="8"/>
        <v>4367120</v>
      </c>
      <c r="AF43" s="82"/>
      <c r="AG43" s="82"/>
      <c r="AH43" s="82"/>
      <c r="AI43" s="82"/>
      <c r="AJ43" s="82"/>
      <c r="AK43" s="83"/>
      <c r="AL43" s="83"/>
      <c r="AM43" s="78"/>
      <c r="AN43" s="84">
        <v>36</v>
      </c>
      <c r="AO43" s="91"/>
      <c r="AP43" s="86" t="s">
        <v>926</v>
      </c>
    </row>
    <row r="44" spans="1:42" ht="48" customHeight="1" x14ac:dyDescent="0.4">
      <c r="A44" s="70" t="s">
        <v>173</v>
      </c>
      <c r="B44" s="90" t="s">
        <v>951</v>
      </c>
      <c r="C44" s="87" t="s">
        <v>952</v>
      </c>
      <c r="D44" s="88" t="s">
        <v>108</v>
      </c>
      <c r="E44" s="30" t="s">
        <v>885</v>
      </c>
      <c r="F44" s="29" t="s">
        <v>54</v>
      </c>
      <c r="G44" s="29">
        <v>8</v>
      </c>
      <c r="H44" s="30"/>
      <c r="I44" s="74">
        <f>VLOOKUP(G44,'Basic TPP'!$A$2:$B$16,2,0)</f>
        <v>6348434.0099999998</v>
      </c>
      <c r="J44" s="75">
        <v>0</v>
      </c>
      <c r="K44" s="76">
        <v>0.35</v>
      </c>
      <c r="L44" s="77">
        <v>0.46</v>
      </c>
      <c r="M44" s="77">
        <v>0</v>
      </c>
      <c r="N44" s="78">
        <f t="shared" si="9"/>
        <v>4370897</v>
      </c>
      <c r="O44" s="79">
        <v>0.94330000000000003</v>
      </c>
      <c r="P44" s="80">
        <v>9061</v>
      </c>
      <c r="Q44" s="80" t="s">
        <v>862</v>
      </c>
      <c r="R44" s="81"/>
      <c r="S44" s="78">
        <f t="shared" si="0"/>
        <v>0</v>
      </c>
      <c r="T44" s="78">
        <f t="shared" si="1"/>
        <v>0</v>
      </c>
      <c r="U44" s="78">
        <f t="shared" si="2"/>
        <v>0</v>
      </c>
      <c r="V44" s="78">
        <f t="shared" si="10"/>
        <v>0</v>
      </c>
      <c r="W44" s="78">
        <f t="shared" si="3"/>
        <v>838386.89222861989</v>
      </c>
      <c r="X44" s="78">
        <f t="shared" si="4"/>
        <v>888780.76139999984</v>
      </c>
      <c r="Y44" s="78">
        <f t="shared" si="5"/>
        <v>444390.38069999992</v>
      </c>
      <c r="Z44" s="78">
        <f t="shared" si="11"/>
        <v>1845824</v>
      </c>
      <c r="AA44" s="78">
        <f t="shared" si="6"/>
        <v>2920279.6446000002</v>
      </c>
      <c r="AB44" s="78">
        <f t="shared" si="12"/>
        <v>2482238</v>
      </c>
      <c r="AC44" s="78">
        <f t="shared" si="7"/>
        <v>0</v>
      </c>
      <c r="AD44" s="78">
        <f t="shared" si="13"/>
        <v>0</v>
      </c>
      <c r="AE44" s="82">
        <f t="shared" si="8"/>
        <v>4328062</v>
      </c>
      <c r="AF44" s="82"/>
      <c r="AG44" s="82"/>
      <c r="AH44" s="82"/>
      <c r="AI44" s="82"/>
      <c r="AJ44" s="82"/>
      <c r="AK44" s="83"/>
      <c r="AL44" s="83"/>
      <c r="AM44" s="78"/>
      <c r="AN44" s="84">
        <v>37</v>
      </c>
      <c r="AO44" s="85"/>
      <c r="AP44" s="86" t="s">
        <v>926</v>
      </c>
    </row>
    <row r="45" spans="1:42" ht="48" customHeight="1" x14ac:dyDescent="0.4">
      <c r="A45" s="70" t="s">
        <v>177</v>
      </c>
      <c r="B45" s="90" t="s">
        <v>953</v>
      </c>
      <c r="C45" s="87" t="s">
        <v>954</v>
      </c>
      <c r="D45" s="88" t="s">
        <v>95</v>
      </c>
      <c r="E45" s="30" t="s">
        <v>370</v>
      </c>
      <c r="F45" s="29" t="s">
        <v>54</v>
      </c>
      <c r="G45" s="29">
        <v>8</v>
      </c>
      <c r="H45" s="30"/>
      <c r="I45" s="74">
        <f>VLOOKUP(G45,'Basic TPP'!$A$2:$B$16,2,0)</f>
        <v>6348434.0099999998</v>
      </c>
      <c r="J45" s="75">
        <v>0</v>
      </c>
      <c r="K45" s="76">
        <v>0.35</v>
      </c>
      <c r="L45" s="77">
        <v>0.46</v>
      </c>
      <c r="M45" s="77">
        <v>0</v>
      </c>
      <c r="N45" s="78">
        <f t="shared" si="9"/>
        <v>4370897</v>
      </c>
      <c r="O45" s="79">
        <v>0.85450000000000004</v>
      </c>
      <c r="P45" s="80">
        <v>10255</v>
      </c>
      <c r="Q45" s="80" t="s">
        <v>862</v>
      </c>
      <c r="R45" s="81"/>
      <c r="S45" s="78">
        <f t="shared" si="0"/>
        <v>0</v>
      </c>
      <c r="T45" s="78">
        <f t="shared" si="1"/>
        <v>0</v>
      </c>
      <c r="U45" s="78">
        <f t="shared" si="2"/>
        <v>0</v>
      </c>
      <c r="V45" s="78">
        <f t="shared" si="10"/>
        <v>0</v>
      </c>
      <c r="W45" s="78">
        <f t="shared" si="3"/>
        <v>759463.16061629995</v>
      </c>
      <c r="X45" s="78">
        <f t="shared" si="4"/>
        <v>888780.76139999984</v>
      </c>
      <c r="Y45" s="78">
        <f t="shared" si="5"/>
        <v>444390.38069999992</v>
      </c>
      <c r="Z45" s="78">
        <f t="shared" si="11"/>
        <v>1778739</v>
      </c>
      <c r="AA45" s="78">
        <f t="shared" si="6"/>
        <v>2920279.6446000002</v>
      </c>
      <c r="AB45" s="78">
        <f t="shared" si="12"/>
        <v>2482238</v>
      </c>
      <c r="AC45" s="78">
        <f t="shared" si="7"/>
        <v>0</v>
      </c>
      <c r="AD45" s="78">
        <f t="shared" si="13"/>
        <v>0</v>
      </c>
      <c r="AE45" s="82">
        <f t="shared" si="8"/>
        <v>4260977</v>
      </c>
      <c r="AF45" s="82"/>
      <c r="AG45" s="82"/>
      <c r="AH45" s="82"/>
      <c r="AI45" s="82"/>
      <c r="AJ45" s="82"/>
      <c r="AK45" s="83"/>
      <c r="AL45" s="83"/>
      <c r="AM45" s="78"/>
      <c r="AN45" s="84">
        <v>38</v>
      </c>
      <c r="AO45" s="85"/>
      <c r="AP45" s="86" t="s">
        <v>926</v>
      </c>
    </row>
    <row r="46" spans="1:42" ht="48" customHeight="1" x14ac:dyDescent="0.4">
      <c r="A46" s="70" t="s">
        <v>180</v>
      </c>
      <c r="B46" s="90" t="s">
        <v>955</v>
      </c>
      <c r="C46" s="87" t="s">
        <v>956</v>
      </c>
      <c r="D46" s="88" t="s">
        <v>328</v>
      </c>
      <c r="E46" s="30" t="s">
        <v>898</v>
      </c>
      <c r="F46" s="29" t="s">
        <v>54</v>
      </c>
      <c r="G46" s="29">
        <v>8</v>
      </c>
      <c r="H46" s="30"/>
      <c r="I46" s="74">
        <f>VLOOKUP(G46,'Basic TPP'!$A$2:$B$16,2,0)</f>
        <v>6348434.0099999998</v>
      </c>
      <c r="J46" s="75">
        <v>0</v>
      </c>
      <c r="K46" s="76">
        <v>0.35</v>
      </c>
      <c r="L46" s="77">
        <v>0.46</v>
      </c>
      <c r="M46" s="77">
        <v>0</v>
      </c>
      <c r="N46" s="78">
        <f t="shared" si="9"/>
        <v>4370897</v>
      </c>
      <c r="O46" s="79">
        <v>0.98499999999999999</v>
      </c>
      <c r="P46" s="80">
        <v>8106</v>
      </c>
      <c r="Q46" s="80" t="s">
        <v>862</v>
      </c>
      <c r="R46" s="81"/>
      <c r="S46" s="78">
        <f t="shared" si="0"/>
        <v>0</v>
      </c>
      <c r="T46" s="78">
        <f t="shared" si="1"/>
        <v>0</v>
      </c>
      <c r="U46" s="78">
        <f t="shared" si="2"/>
        <v>0</v>
      </c>
      <c r="V46" s="78">
        <f t="shared" si="10"/>
        <v>0</v>
      </c>
      <c r="W46" s="78">
        <f t="shared" si="3"/>
        <v>875449.04997899989</v>
      </c>
      <c r="X46" s="78">
        <f t="shared" si="4"/>
        <v>888780.76139999984</v>
      </c>
      <c r="Y46" s="78">
        <f t="shared" si="5"/>
        <v>444390.38069999992</v>
      </c>
      <c r="Z46" s="78">
        <f t="shared" si="11"/>
        <v>1877327</v>
      </c>
      <c r="AA46" s="78">
        <f t="shared" si="6"/>
        <v>2920279.6446000002</v>
      </c>
      <c r="AB46" s="78">
        <f t="shared" si="12"/>
        <v>2482238</v>
      </c>
      <c r="AC46" s="78">
        <f t="shared" si="7"/>
        <v>0</v>
      </c>
      <c r="AD46" s="78">
        <f t="shared" si="13"/>
        <v>0</v>
      </c>
      <c r="AE46" s="82">
        <f t="shared" si="8"/>
        <v>4359565</v>
      </c>
      <c r="AF46" s="82"/>
      <c r="AG46" s="82"/>
      <c r="AH46" s="82"/>
      <c r="AI46" s="82"/>
      <c r="AJ46" s="82"/>
      <c r="AK46" s="83"/>
      <c r="AL46" s="83"/>
      <c r="AM46" s="78"/>
      <c r="AN46" s="84">
        <v>39</v>
      </c>
      <c r="AO46" s="85"/>
      <c r="AP46" s="86" t="s">
        <v>926</v>
      </c>
    </row>
    <row r="47" spans="1:42" ht="48" customHeight="1" x14ac:dyDescent="0.4">
      <c r="A47" s="70" t="s">
        <v>183</v>
      </c>
      <c r="B47" s="90" t="s">
        <v>957</v>
      </c>
      <c r="C47" s="87" t="s">
        <v>958</v>
      </c>
      <c r="D47" s="88" t="s">
        <v>138</v>
      </c>
      <c r="E47" s="30" t="s">
        <v>395</v>
      </c>
      <c r="F47" s="29" t="s">
        <v>54</v>
      </c>
      <c r="G47" s="29">
        <v>7</v>
      </c>
      <c r="H47" s="30"/>
      <c r="I47" s="74">
        <f>VLOOKUP(G47,'Basic TPP'!$A$2:$B$16,2,0)</f>
        <v>5597389.71</v>
      </c>
      <c r="J47" s="75">
        <v>0</v>
      </c>
      <c r="K47" s="76">
        <v>0.35</v>
      </c>
      <c r="L47" s="77">
        <v>0.46</v>
      </c>
      <c r="M47" s="77">
        <v>0</v>
      </c>
      <c r="N47" s="78">
        <f t="shared" si="9"/>
        <v>3853803</v>
      </c>
      <c r="O47" s="79">
        <v>0.98499999999999999</v>
      </c>
      <c r="P47" s="80">
        <v>9922</v>
      </c>
      <c r="Q47" s="80" t="s">
        <v>862</v>
      </c>
      <c r="R47" s="81"/>
      <c r="S47" s="78">
        <f t="shared" si="0"/>
        <v>0</v>
      </c>
      <c r="T47" s="78">
        <f t="shared" si="1"/>
        <v>0</v>
      </c>
      <c r="U47" s="78">
        <f t="shared" si="2"/>
        <v>0</v>
      </c>
      <c r="V47" s="78">
        <f t="shared" si="10"/>
        <v>0</v>
      </c>
      <c r="W47" s="78">
        <f t="shared" si="3"/>
        <v>771880.04100900004</v>
      </c>
      <c r="X47" s="78">
        <f t="shared" si="4"/>
        <v>783634.55940000003</v>
      </c>
      <c r="Y47" s="78">
        <f t="shared" si="5"/>
        <v>391817.27970000001</v>
      </c>
      <c r="Z47" s="78">
        <f t="shared" si="11"/>
        <v>1655232</v>
      </c>
      <c r="AA47" s="78">
        <f t="shared" si="6"/>
        <v>2574799.2666000002</v>
      </c>
      <c r="AB47" s="78">
        <f t="shared" si="12"/>
        <v>2188579</v>
      </c>
      <c r="AC47" s="78">
        <f t="shared" si="7"/>
        <v>0</v>
      </c>
      <c r="AD47" s="78">
        <f t="shared" si="13"/>
        <v>0</v>
      </c>
      <c r="AE47" s="82">
        <f t="shared" si="8"/>
        <v>3843811</v>
      </c>
      <c r="AF47" s="82"/>
      <c r="AG47" s="82"/>
      <c r="AH47" s="82"/>
      <c r="AI47" s="82"/>
      <c r="AJ47" s="82"/>
      <c r="AK47" s="83"/>
      <c r="AL47" s="83"/>
      <c r="AM47" s="78"/>
      <c r="AN47" s="84">
        <v>40</v>
      </c>
      <c r="AO47" s="85"/>
      <c r="AP47" s="86" t="s">
        <v>926</v>
      </c>
    </row>
    <row r="48" spans="1:42" ht="48" customHeight="1" x14ac:dyDescent="0.4">
      <c r="A48" s="70" t="s">
        <v>186</v>
      </c>
      <c r="B48" s="90" t="s">
        <v>959</v>
      </c>
      <c r="C48" s="87" t="s">
        <v>960</v>
      </c>
      <c r="D48" s="88" t="s">
        <v>328</v>
      </c>
      <c r="E48" s="30" t="s">
        <v>961</v>
      </c>
      <c r="F48" s="29"/>
      <c r="G48" s="29">
        <v>7</v>
      </c>
      <c r="H48" s="30"/>
      <c r="I48" s="74">
        <f>VLOOKUP(G48,'Basic TPP'!$A$2:$B$16,2,0)</f>
        <v>5597389.71</v>
      </c>
      <c r="J48" s="75">
        <v>0</v>
      </c>
      <c r="K48" s="76">
        <v>0.35</v>
      </c>
      <c r="L48" s="77">
        <v>0.46</v>
      </c>
      <c r="M48" s="77">
        <v>0</v>
      </c>
      <c r="N48" s="78">
        <f t="shared" si="9"/>
        <v>3853803</v>
      </c>
      <c r="O48" s="79">
        <v>0.98499999999999999</v>
      </c>
      <c r="P48" s="80">
        <v>8466</v>
      </c>
      <c r="Q48" s="80" t="s">
        <v>862</v>
      </c>
      <c r="R48" s="81"/>
      <c r="S48" s="78">
        <f t="shared" si="0"/>
        <v>0</v>
      </c>
      <c r="T48" s="78">
        <f t="shared" si="1"/>
        <v>0</v>
      </c>
      <c r="U48" s="78">
        <f t="shared" si="2"/>
        <v>0</v>
      </c>
      <c r="V48" s="78">
        <f t="shared" si="10"/>
        <v>0</v>
      </c>
      <c r="W48" s="78">
        <f t="shared" si="3"/>
        <v>771880.04100900004</v>
      </c>
      <c r="X48" s="78">
        <f t="shared" si="4"/>
        <v>783634.55940000003</v>
      </c>
      <c r="Y48" s="78">
        <f t="shared" si="5"/>
        <v>391817.27970000001</v>
      </c>
      <c r="Z48" s="78">
        <f t="shared" si="11"/>
        <v>1655232</v>
      </c>
      <c r="AA48" s="78">
        <f t="shared" si="6"/>
        <v>2574799.2666000002</v>
      </c>
      <c r="AB48" s="78">
        <f t="shared" si="12"/>
        <v>2188579</v>
      </c>
      <c r="AC48" s="78">
        <f t="shared" si="7"/>
        <v>0</v>
      </c>
      <c r="AD48" s="78">
        <f t="shared" si="13"/>
        <v>0</v>
      </c>
      <c r="AE48" s="82">
        <f t="shared" si="8"/>
        <v>3843811</v>
      </c>
      <c r="AF48" s="82"/>
      <c r="AG48" s="82"/>
      <c r="AH48" s="82"/>
      <c r="AI48" s="82"/>
      <c r="AJ48" s="82"/>
      <c r="AK48" s="83"/>
      <c r="AL48" s="83"/>
      <c r="AM48" s="78"/>
      <c r="AN48" s="84">
        <v>41</v>
      </c>
      <c r="AO48" s="85"/>
      <c r="AP48" s="86" t="s">
        <v>926</v>
      </c>
    </row>
    <row r="49" spans="1:42" ht="48" customHeight="1" x14ac:dyDescent="0.4">
      <c r="A49" s="70" t="s">
        <v>189</v>
      </c>
      <c r="B49" s="90" t="s">
        <v>962</v>
      </c>
      <c r="C49" s="87" t="s">
        <v>963</v>
      </c>
      <c r="D49" s="88" t="s">
        <v>328</v>
      </c>
      <c r="E49" s="30" t="s">
        <v>961</v>
      </c>
      <c r="F49" s="29"/>
      <c r="G49" s="29">
        <v>7</v>
      </c>
      <c r="H49" s="30"/>
      <c r="I49" s="74">
        <f>VLOOKUP(G49,'Basic TPP'!$A$2:$B$16,2,0)</f>
        <v>5597389.71</v>
      </c>
      <c r="J49" s="75">
        <v>0</v>
      </c>
      <c r="K49" s="76">
        <v>0.35</v>
      </c>
      <c r="L49" s="77">
        <v>0.46</v>
      </c>
      <c r="M49" s="77">
        <v>0</v>
      </c>
      <c r="N49" s="78">
        <f t="shared" si="9"/>
        <v>3853803</v>
      </c>
      <c r="O49" s="79">
        <v>0.98750000000000004</v>
      </c>
      <c r="P49" s="80">
        <v>8833</v>
      </c>
      <c r="Q49" s="80" t="s">
        <v>862</v>
      </c>
      <c r="R49" s="81"/>
      <c r="S49" s="78">
        <f t="shared" si="0"/>
        <v>0</v>
      </c>
      <c r="T49" s="78">
        <f t="shared" si="1"/>
        <v>0</v>
      </c>
      <c r="U49" s="78">
        <f t="shared" si="2"/>
        <v>0</v>
      </c>
      <c r="V49" s="78">
        <f t="shared" si="10"/>
        <v>0</v>
      </c>
      <c r="W49" s="78">
        <f t="shared" si="3"/>
        <v>773839.12740750005</v>
      </c>
      <c r="X49" s="78">
        <f t="shared" si="4"/>
        <v>783634.55940000003</v>
      </c>
      <c r="Y49" s="78">
        <f t="shared" si="5"/>
        <v>391817.27970000001</v>
      </c>
      <c r="Z49" s="78">
        <f t="shared" si="11"/>
        <v>1656897</v>
      </c>
      <c r="AA49" s="78">
        <f t="shared" si="6"/>
        <v>2574799.2666000002</v>
      </c>
      <c r="AB49" s="78">
        <f t="shared" si="12"/>
        <v>2188579</v>
      </c>
      <c r="AC49" s="78">
        <f t="shared" si="7"/>
        <v>0</v>
      </c>
      <c r="AD49" s="78">
        <f t="shared" si="13"/>
        <v>0</v>
      </c>
      <c r="AE49" s="82">
        <f t="shared" si="8"/>
        <v>3845476</v>
      </c>
      <c r="AF49" s="82"/>
      <c r="AG49" s="82"/>
      <c r="AH49" s="82"/>
      <c r="AI49" s="82"/>
      <c r="AJ49" s="82"/>
      <c r="AK49" s="83"/>
      <c r="AL49" s="83"/>
      <c r="AM49" s="78"/>
      <c r="AN49" s="84">
        <v>42</v>
      </c>
      <c r="AO49" s="85"/>
      <c r="AP49" s="86" t="s">
        <v>926</v>
      </c>
    </row>
    <row r="50" spans="1:42" ht="48" customHeight="1" x14ac:dyDescent="0.4">
      <c r="A50" s="70" t="s">
        <v>193</v>
      </c>
      <c r="B50" s="90" t="s">
        <v>964</v>
      </c>
      <c r="C50" s="87" t="s">
        <v>965</v>
      </c>
      <c r="D50" s="88" t="s">
        <v>138</v>
      </c>
      <c r="E50" s="30" t="s">
        <v>903</v>
      </c>
      <c r="F50" s="29" t="s">
        <v>54</v>
      </c>
      <c r="G50" s="29">
        <v>7</v>
      </c>
      <c r="H50" s="30"/>
      <c r="I50" s="74">
        <f>VLOOKUP(G50,'Basic TPP'!$A$2:$B$16,2,0)</f>
        <v>5597389.71</v>
      </c>
      <c r="J50" s="75">
        <v>0</v>
      </c>
      <c r="K50" s="76">
        <v>0.35</v>
      </c>
      <c r="L50" s="77">
        <v>0.46</v>
      </c>
      <c r="M50" s="77">
        <v>0</v>
      </c>
      <c r="N50" s="78">
        <f t="shared" si="9"/>
        <v>3853803</v>
      </c>
      <c r="O50" s="79">
        <v>0.97950000000000004</v>
      </c>
      <c r="P50" s="80">
        <v>10478</v>
      </c>
      <c r="Q50" s="80" t="s">
        <v>862</v>
      </c>
      <c r="R50" s="81"/>
      <c r="S50" s="78">
        <f t="shared" si="0"/>
        <v>0</v>
      </c>
      <c r="T50" s="78">
        <f t="shared" si="1"/>
        <v>0</v>
      </c>
      <c r="U50" s="78">
        <f t="shared" si="2"/>
        <v>0</v>
      </c>
      <c r="V50" s="78">
        <f t="shared" si="10"/>
        <v>0</v>
      </c>
      <c r="W50" s="78">
        <f t="shared" si="3"/>
        <v>767570.05093230004</v>
      </c>
      <c r="X50" s="78">
        <f t="shared" si="4"/>
        <v>783634.55940000003</v>
      </c>
      <c r="Y50" s="78">
        <f t="shared" si="5"/>
        <v>391817.27970000001</v>
      </c>
      <c r="Z50" s="78">
        <f t="shared" si="11"/>
        <v>1651569</v>
      </c>
      <c r="AA50" s="78">
        <f t="shared" si="6"/>
        <v>2574799.2666000002</v>
      </c>
      <c r="AB50" s="78">
        <f t="shared" si="12"/>
        <v>2188579</v>
      </c>
      <c r="AC50" s="78">
        <f t="shared" si="7"/>
        <v>0</v>
      </c>
      <c r="AD50" s="78">
        <f t="shared" si="13"/>
        <v>0</v>
      </c>
      <c r="AE50" s="82">
        <f t="shared" si="8"/>
        <v>3840148</v>
      </c>
      <c r="AF50" s="82"/>
      <c r="AG50" s="82"/>
      <c r="AH50" s="82"/>
      <c r="AI50" s="82"/>
      <c r="AJ50" s="82"/>
      <c r="AK50" s="83"/>
      <c r="AL50" s="83"/>
      <c r="AM50" s="78"/>
      <c r="AN50" s="84">
        <v>43</v>
      </c>
      <c r="AO50" s="91"/>
      <c r="AP50" s="86" t="s">
        <v>926</v>
      </c>
    </row>
    <row r="51" spans="1:42" ht="48" customHeight="1" x14ac:dyDescent="0.4">
      <c r="A51" s="70" t="s">
        <v>197</v>
      </c>
      <c r="B51" s="90" t="s">
        <v>966</v>
      </c>
      <c r="C51" s="87" t="s">
        <v>967</v>
      </c>
      <c r="D51" s="88" t="s">
        <v>138</v>
      </c>
      <c r="E51" s="30" t="s">
        <v>903</v>
      </c>
      <c r="F51" s="29" t="s">
        <v>54</v>
      </c>
      <c r="G51" s="29">
        <v>7</v>
      </c>
      <c r="H51" s="30"/>
      <c r="I51" s="74">
        <f>VLOOKUP(G51,'Basic TPP'!$A$2:$B$16,2,0)</f>
        <v>5597389.71</v>
      </c>
      <c r="J51" s="75">
        <v>0</v>
      </c>
      <c r="K51" s="76">
        <v>0.35</v>
      </c>
      <c r="L51" s="77">
        <v>0.46</v>
      </c>
      <c r="M51" s="77">
        <v>0</v>
      </c>
      <c r="N51" s="78">
        <f t="shared" si="9"/>
        <v>3853803</v>
      </c>
      <c r="O51" s="79">
        <v>0.995</v>
      </c>
      <c r="P51" s="80">
        <v>7561</v>
      </c>
      <c r="Q51" s="80" t="s">
        <v>862</v>
      </c>
      <c r="R51" s="81"/>
      <c r="S51" s="78">
        <f t="shared" si="0"/>
        <v>0</v>
      </c>
      <c r="T51" s="78">
        <f t="shared" si="1"/>
        <v>0</v>
      </c>
      <c r="U51" s="78">
        <f t="shared" si="2"/>
        <v>0</v>
      </c>
      <c r="V51" s="78">
        <f t="shared" si="10"/>
        <v>0</v>
      </c>
      <c r="W51" s="78">
        <f t="shared" si="3"/>
        <v>779716.38660299999</v>
      </c>
      <c r="X51" s="78">
        <f t="shared" si="4"/>
        <v>783634.55940000003</v>
      </c>
      <c r="Y51" s="78">
        <f t="shared" si="5"/>
        <v>391817.27970000001</v>
      </c>
      <c r="Z51" s="78">
        <f t="shared" si="11"/>
        <v>1661893</v>
      </c>
      <c r="AA51" s="78">
        <f t="shared" si="6"/>
        <v>2574799.2666000002</v>
      </c>
      <c r="AB51" s="78">
        <f t="shared" si="12"/>
        <v>2188579</v>
      </c>
      <c r="AC51" s="78">
        <f t="shared" si="7"/>
        <v>0</v>
      </c>
      <c r="AD51" s="78">
        <f t="shared" si="13"/>
        <v>0</v>
      </c>
      <c r="AE51" s="82">
        <f t="shared" si="8"/>
        <v>3850472</v>
      </c>
      <c r="AF51" s="82"/>
      <c r="AG51" s="82"/>
      <c r="AH51" s="82"/>
      <c r="AI51" s="82"/>
      <c r="AJ51" s="82"/>
      <c r="AK51" s="83"/>
      <c r="AL51" s="83"/>
      <c r="AM51" s="78"/>
      <c r="AN51" s="84">
        <v>44</v>
      </c>
      <c r="AO51" s="85"/>
      <c r="AP51" s="86" t="s">
        <v>926</v>
      </c>
    </row>
    <row r="52" spans="1:42" ht="48" customHeight="1" x14ac:dyDescent="0.4">
      <c r="A52" s="70" t="s">
        <v>201</v>
      </c>
      <c r="B52" s="90" t="s">
        <v>968</v>
      </c>
      <c r="C52" s="87" t="s">
        <v>969</v>
      </c>
      <c r="D52" s="88" t="s">
        <v>138</v>
      </c>
      <c r="E52" s="30" t="s">
        <v>395</v>
      </c>
      <c r="F52" s="29" t="s">
        <v>54</v>
      </c>
      <c r="G52" s="29">
        <v>7</v>
      </c>
      <c r="H52" s="30"/>
      <c r="I52" s="74">
        <f>VLOOKUP(G52,'Basic TPP'!$A$2:$B$16,2,0)</f>
        <v>5597389.71</v>
      </c>
      <c r="J52" s="75">
        <v>0</v>
      </c>
      <c r="K52" s="76">
        <v>0.35</v>
      </c>
      <c r="L52" s="77">
        <v>0.46</v>
      </c>
      <c r="M52" s="77">
        <v>0</v>
      </c>
      <c r="N52" s="78">
        <f t="shared" si="9"/>
        <v>3853803</v>
      </c>
      <c r="O52" s="79">
        <v>1</v>
      </c>
      <c r="P52" s="80">
        <v>9615</v>
      </c>
      <c r="Q52" s="80" t="s">
        <v>862</v>
      </c>
      <c r="R52" s="81"/>
      <c r="S52" s="78">
        <f t="shared" si="0"/>
        <v>0</v>
      </c>
      <c r="T52" s="78">
        <f t="shared" si="1"/>
        <v>0</v>
      </c>
      <c r="U52" s="78">
        <f t="shared" si="2"/>
        <v>0</v>
      </c>
      <c r="V52" s="78">
        <f t="shared" si="10"/>
        <v>0</v>
      </c>
      <c r="W52" s="78">
        <f t="shared" si="3"/>
        <v>783634.55940000003</v>
      </c>
      <c r="X52" s="78">
        <f t="shared" si="4"/>
        <v>783634.55940000003</v>
      </c>
      <c r="Y52" s="78">
        <f t="shared" si="5"/>
        <v>391817.27970000001</v>
      </c>
      <c r="Z52" s="78">
        <f t="shared" si="11"/>
        <v>1665223</v>
      </c>
      <c r="AA52" s="78">
        <f t="shared" si="6"/>
        <v>2574799.2666000002</v>
      </c>
      <c r="AB52" s="78">
        <f t="shared" si="12"/>
        <v>2188579</v>
      </c>
      <c r="AC52" s="78">
        <f t="shared" si="7"/>
        <v>0</v>
      </c>
      <c r="AD52" s="78">
        <f t="shared" si="13"/>
        <v>0</v>
      </c>
      <c r="AE52" s="82">
        <f t="shared" si="8"/>
        <v>3853802</v>
      </c>
      <c r="AF52" s="82"/>
      <c r="AG52" s="82"/>
      <c r="AH52" s="82"/>
      <c r="AI52" s="82"/>
      <c r="AJ52" s="82"/>
      <c r="AK52" s="83"/>
      <c r="AL52" s="83"/>
      <c r="AM52" s="78"/>
      <c r="AN52" s="84">
        <v>45</v>
      </c>
      <c r="AO52" s="91"/>
      <c r="AP52" s="86" t="s">
        <v>926</v>
      </c>
    </row>
    <row r="53" spans="1:42" ht="48" customHeight="1" x14ac:dyDescent="0.4">
      <c r="A53" s="70" t="s">
        <v>204</v>
      </c>
      <c r="B53" s="90" t="s">
        <v>970</v>
      </c>
      <c r="C53" s="87" t="s">
        <v>971</v>
      </c>
      <c r="D53" s="88" t="s">
        <v>403</v>
      </c>
      <c r="E53" s="30" t="s">
        <v>432</v>
      </c>
      <c r="F53" s="29" t="s">
        <v>54</v>
      </c>
      <c r="G53" s="29">
        <v>6</v>
      </c>
      <c r="H53" s="30"/>
      <c r="I53" s="74">
        <f>VLOOKUP(G53,'Basic TPP'!$A$2:$B$16,2,0)</f>
        <v>4864066.68</v>
      </c>
      <c r="J53" s="75">
        <v>0</v>
      </c>
      <c r="K53" s="76">
        <v>0.35</v>
      </c>
      <c r="L53" s="77">
        <v>0.46</v>
      </c>
      <c r="M53" s="77">
        <v>0</v>
      </c>
      <c r="N53" s="78">
        <f t="shared" si="9"/>
        <v>3348910</v>
      </c>
      <c r="O53" s="79">
        <v>0.995</v>
      </c>
      <c r="P53" s="80">
        <v>10882</v>
      </c>
      <c r="Q53" s="80" t="s">
        <v>862</v>
      </c>
      <c r="R53" s="81"/>
      <c r="S53" s="78">
        <f t="shared" si="0"/>
        <v>0</v>
      </c>
      <c r="T53" s="78">
        <f t="shared" si="1"/>
        <v>0</v>
      </c>
      <c r="U53" s="78">
        <f t="shared" si="2"/>
        <v>0</v>
      </c>
      <c r="V53" s="78">
        <f t="shared" si="10"/>
        <v>0</v>
      </c>
      <c r="W53" s="78">
        <f t="shared" si="3"/>
        <v>677564.48852399993</v>
      </c>
      <c r="X53" s="78">
        <f t="shared" si="4"/>
        <v>680969.33519999997</v>
      </c>
      <c r="Y53" s="78">
        <f t="shared" si="5"/>
        <v>340484.66759999999</v>
      </c>
      <c r="Z53" s="78">
        <f t="shared" si="11"/>
        <v>1444166</v>
      </c>
      <c r="AA53" s="78">
        <f t="shared" si="6"/>
        <v>2237470.6727999998</v>
      </c>
      <c r="AB53" s="78">
        <f t="shared" si="12"/>
        <v>1901850</v>
      </c>
      <c r="AC53" s="78">
        <f t="shared" si="7"/>
        <v>0</v>
      </c>
      <c r="AD53" s="78">
        <f t="shared" si="13"/>
        <v>0</v>
      </c>
      <c r="AE53" s="82">
        <f t="shared" si="8"/>
        <v>3346016</v>
      </c>
      <c r="AF53" s="82"/>
      <c r="AG53" s="82"/>
      <c r="AH53" s="82"/>
      <c r="AI53" s="82"/>
      <c r="AJ53" s="82"/>
      <c r="AK53" s="83"/>
      <c r="AL53" s="83"/>
      <c r="AM53" s="78"/>
      <c r="AN53" s="84">
        <v>46</v>
      </c>
      <c r="AO53" s="85"/>
      <c r="AP53" s="86" t="s">
        <v>926</v>
      </c>
    </row>
    <row r="54" spans="1:42" ht="48" customHeight="1" x14ac:dyDescent="0.4">
      <c r="A54" s="70" t="s">
        <v>208</v>
      </c>
      <c r="B54" s="90" t="s">
        <v>972</v>
      </c>
      <c r="C54" s="87" t="s">
        <v>973</v>
      </c>
      <c r="D54" s="88" t="s">
        <v>420</v>
      </c>
      <c r="E54" s="30" t="s">
        <v>451</v>
      </c>
      <c r="F54" s="29" t="s">
        <v>54</v>
      </c>
      <c r="G54" s="29">
        <v>6</v>
      </c>
      <c r="H54" s="30"/>
      <c r="I54" s="74">
        <f>VLOOKUP(G54,'Basic TPP'!$A$2:$B$16,2,0)</f>
        <v>4864066.68</v>
      </c>
      <c r="J54" s="75">
        <v>0</v>
      </c>
      <c r="K54" s="76">
        <v>0.35</v>
      </c>
      <c r="L54" s="77">
        <v>0.46</v>
      </c>
      <c r="M54" s="77">
        <v>0</v>
      </c>
      <c r="N54" s="78">
        <f t="shared" si="9"/>
        <v>3348910</v>
      </c>
      <c r="O54" s="79">
        <v>1</v>
      </c>
      <c r="P54" s="80">
        <v>7922</v>
      </c>
      <c r="Q54" s="80" t="s">
        <v>862</v>
      </c>
      <c r="R54" s="81"/>
      <c r="S54" s="78">
        <f t="shared" si="0"/>
        <v>0</v>
      </c>
      <c r="T54" s="78">
        <f t="shared" si="1"/>
        <v>0</v>
      </c>
      <c r="U54" s="78">
        <f t="shared" si="2"/>
        <v>0</v>
      </c>
      <c r="V54" s="78">
        <f t="shared" si="10"/>
        <v>0</v>
      </c>
      <c r="W54" s="78">
        <f t="shared" si="3"/>
        <v>680969.33519999997</v>
      </c>
      <c r="X54" s="78">
        <f t="shared" si="4"/>
        <v>680969.33519999997</v>
      </c>
      <c r="Y54" s="78">
        <f t="shared" si="5"/>
        <v>340484.66759999999</v>
      </c>
      <c r="Z54" s="78">
        <f t="shared" si="11"/>
        <v>1447060</v>
      </c>
      <c r="AA54" s="78">
        <f t="shared" si="6"/>
        <v>2237470.6727999998</v>
      </c>
      <c r="AB54" s="78">
        <f t="shared" si="12"/>
        <v>1901850</v>
      </c>
      <c r="AC54" s="78">
        <f t="shared" si="7"/>
        <v>0</v>
      </c>
      <c r="AD54" s="78">
        <f t="shared" si="13"/>
        <v>0</v>
      </c>
      <c r="AE54" s="82">
        <f t="shared" si="8"/>
        <v>3348910</v>
      </c>
      <c r="AF54" s="82"/>
      <c r="AG54" s="82"/>
      <c r="AH54" s="82"/>
      <c r="AI54" s="82"/>
      <c r="AJ54" s="82"/>
      <c r="AK54" s="83"/>
      <c r="AL54" s="83"/>
      <c r="AM54" s="78"/>
      <c r="AN54" s="84">
        <v>47</v>
      </c>
      <c r="AO54" s="85"/>
      <c r="AP54" s="86" t="s">
        <v>926</v>
      </c>
    </row>
    <row r="55" spans="1:42" ht="48" customHeight="1" x14ac:dyDescent="0.4">
      <c r="A55" s="70" t="s">
        <v>211</v>
      </c>
      <c r="B55" s="90" t="s">
        <v>974</v>
      </c>
      <c r="C55" s="87" t="s">
        <v>975</v>
      </c>
      <c r="D55" s="88" t="s">
        <v>420</v>
      </c>
      <c r="E55" s="30" t="s">
        <v>526</v>
      </c>
      <c r="F55" s="29" t="s">
        <v>54</v>
      </c>
      <c r="G55" s="29">
        <v>6</v>
      </c>
      <c r="H55" s="30"/>
      <c r="I55" s="74">
        <f>VLOOKUP(G55,'Basic TPP'!$A$2:$B$16,2,0)</f>
        <v>4864066.68</v>
      </c>
      <c r="J55" s="75">
        <v>0</v>
      </c>
      <c r="K55" s="76">
        <v>0.35</v>
      </c>
      <c r="L55" s="77">
        <v>0.46</v>
      </c>
      <c r="M55" s="77">
        <v>0</v>
      </c>
      <c r="N55" s="78">
        <f t="shared" si="9"/>
        <v>3348910</v>
      </c>
      <c r="O55" s="79">
        <v>0.995</v>
      </c>
      <c r="P55" s="80">
        <v>8773</v>
      </c>
      <c r="Q55" s="80" t="s">
        <v>862</v>
      </c>
      <c r="R55" s="81"/>
      <c r="S55" s="78">
        <f t="shared" si="0"/>
        <v>0</v>
      </c>
      <c r="T55" s="78">
        <f t="shared" si="1"/>
        <v>0</v>
      </c>
      <c r="U55" s="78">
        <f t="shared" si="2"/>
        <v>0</v>
      </c>
      <c r="V55" s="78">
        <f t="shared" si="10"/>
        <v>0</v>
      </c>
      <c r="W55" s="78">
        <f t="shared" si="3"/>
        <v>677564.48852399993</v>
      </c>
      <c r="X55" s="78">
        <f t="shared" si="4"/>
        <v>680969.33519999997</v>
      </c>
      <c r="Y55" s="78">
        <f t="shared" si="5"/>
        <v>340484.66759999999</v>
      </c>
      <c r="Z55" s="78">
        <f t="shared" si="11"/>
        <v>1444166</v>
      </c>
      <c r="AA55" s="78">
        <f t="shared" si="6"/>
        <v>2237470.6727999998</v>
      </c>
      <c r="AB55" s="78">
        <f t="shared" si="12"/>
        <v>1901850</v>
      </c>
      <c r="AC55" s="78">
        <f t="shared" si="7"/>
        <v>0</v>
      </c>
      <c r="AD55" s="78">
        <f t="shared" si="13"/>
        <v>0</v>
      </c>
      <c r="AE55" s="82">
        <f t="shared" si="8"/>
        <v>3346016</v>
      </c>
      <c r="AF55" s="82"/>
      <c r="AG55" s="82"/>
      <c r="AH55" s="82"/>
      <c r="AI55" s="82"/>
      <c r="AJ55" s="82"/>
      <c r="AK55" s="83"/>
      <c r="AL55" s="83"/>
      <c r="AM55" s="78"/>
      <c r="AN55" s="84">
        <v>48</v>
      </c>
      <c r="AO55" s="85"/>
      <c r="AP55" s="86" t="s">
        <v>926</v>
      </c>
    </row>
    <row r="56" spans="1:42" ht="48" customHeight="1" x14ac:dyDescent="0.4">
      <c r="A56" s="70" t="s">
        <v>215</v>
      </c>
      <c r="B56" s="90" t="s">
        <v>976</v>
      </c>
      <c r="C56" s="87" t="s">
        <v>977</v>
      </c>
      <c r="D56" s="88" t="s">
        <v>420</v>
      </c>
      <c r="E56" s="30" t="s">
        <v>526</v>
      </c>
      <c r="F56" s="29" t="s">
        <v>54</v>
      </c>
      <c r="G56" s="29">
        <v>6</v>
      </c>
      <c r="H56" s="30"/>
      <c r="I56" s="74">
        <f>VLOOKUP(G56,'Basic TPP'!$A$2:$B$16,2,0)</f>
        <v>4864066.68</v>
      </c>
      <c r="J56" s="75">
        <v>0</v>
      </c>
      <c r="K56" s="76">
        <v>0.35</v>
      </c>
      <c r="L56" s="77">
        <v>0.46</v>
      </c>
      <c r="M56" s="77">
        <v>0</v>
      </c>
      <c r="N56" s="78">
        <f t="shared" si="9"/>
        <v>3348910</v>
      </c>
      <c r="O56" s="79">
        <v>1</v>
      </c>
      <c r="P56" s="80">
        <v>9778</v>
      </c>
      <c r="Q56" s="80" t="s">
        <v>862</v>
      </c>
      <c r="R56" s="81"/>
      <c r="S56" s="78">
        <f t="shared" si="0"/>
        <v>0</v>
      </c>
      <c r="T56" s="78">
        <f t="shared" si="1"/>
        <v>0</v>
      </c>
      <c r="U56" s="78">
        <f t="shared" si="2"/>
        <v>0</v>
      </c>
      <c r="V56" s="78">
        <f t="shared" si="10"/>
        <v>0</v>
      </c>
      <c r="W56" s="78">
        <f t="shared" si="3"/>
        <v>680969.33519999997</v>
      </c>
      <c r="X56" s="78">
        <f t="shared" si="4"/>
        <v>680969.33519999997</v>
      </c>
      <c r="Y56" s="78">
        <f t="shared" si="5"/>
        <v>340484.66759999999</v>
      </c>
      <c r="Z56" s="78">
        <f t="shared" si="11"/>
        <v>1447060</v>
      </c>
      <c r="AA56" s="78">
        <f t="shared" si="6"/>
        <v>2237470.6727999998</v>
      </c>
      <c r="AB56" s="78">
        <f t="shared" si="12"/>
        <v>1901850</v>
      </c>
      <c r="AC56" s="78">
        <f t="shared" si="7"/>
        <v>0</v>
      </c>
      <c r="AD56" s="78">
        <f t="shared" si="13"/>
        <v>0</v>
      </c>
      <c r="AE56" s="82">
        <f t="shared" si="8"/>
        <v>3348910</v>
      </c>
      <c r="AF56" s="82"/>
      <c r="AG56" s="82"/>
      <c r="AH56" s="82"/>
      <c r="AI56" s="82"/>
      <c r="AJ56" s="82"/>
      <c r="AK56" s="83"/>
      <c r="AL56" s="83"/>
      <c r="AM56" s="78"/>
      <c r="AN56" s="84">
        <v>49</v>
      </c>
      <c r="AO56" s="85"/>
      <c r="AP56" s="86" t="s">
        <v>926</v>
      </c>
    </row>
    <row r="57" spans="1:42" ht="48" customHeight="1" x14ac:dyDescent="0.4">
      <c r="A57" s="70" t="s">
        <v>219</v>
      </c>
      <c r="B57" s="90" t="s">
        <v>978</v>
      </c>
      <c r="C57" s="87" t="s">
        <v>979</v>
      </c>
      <c r="D57" s="88" t="s">
        <v>420</v>
      </c>
      <c r="E57" s="30" t="s">
        <v>980</v>
      </c>
      <c r="F57" s="29" t="s">
        <v>54</v>
      </c>
      <c r="G57" s="29">
        <v>6</v>
      </c>
      <c r="H57" s="30"/>
      <c r="I57" s="74">
        <f>VLOOKUP(G57,'Basic TPP'!$A$2:$B$16,2,0)</f>
        <v>4864066.68</v>
      </c>
      <c r="J57" s="75">
        <v>0</v>
      </c>
      <c r="K57" s="76">
        <v>0.35</v>
      </c>
      <c r="L57" s="77">
        <v>0.46</v>
      </c>
      <c r="M57" s="77">
        <v>0</v>
      </c>
      <c r="N57" s="78">
        <f t="shared" si="9"/>
        <v>3348910</v>
      </c>
      <c r="O57" s="79">
        <v>0</v>
      </c>
      <c r="P57" s="80">
        <v>840</v>
      </c>
      <c r="Q57" s="80" t="s">
        <v>862</v>
      </c>
      <c r="R57" s="81"/>
      <c r="S57" s="78">
        <f t="shared" si="0"/>
        <v>0</v>
      </c>
      <c r="T57" s="78">
        <f t="shared" si="1"/>
        <v>0</v>
      </c>
      <c r="U57" s="78">
        <f t="shared" si="2"/>
        <v>0</v>
      </c>
      <c r="V57" s="78">
        <f t="shared" si="10"/>
        <v>0</v>
      </c>
      <c r="W57" s="78">
        <f t="shared" si="3"/>
        <v>0</v>
      </c>
      <c r="X57" s="78">
        <f t="shared" si="4"/>
        <v>0</v>
      </c>
      <c r="Y57" s="78">
        <f t="shared" si="5"/>
        <v>0</v>
      </c>
      <c r="Z57" s="78">
        <f t="shared" si="11"/>
        <v>0</v>
      </c>
      <c r="AA57" s="78">
        <f t="shared" si="6"/>
        <v>2237470.6727999998</v>
      </c>
      <c r="AB57" s="78">
        <f t="shared" si="12"/>
        <v>1901850</v>
      </c>
      <c r="AC57" s="78">
        <f t="shared" si="7"/>
        <v>0</v>
      </c>
      <c r="AD57" s="78">
        <f t="shared" si="13"/>
        <v>0</v>
      </c>
      <c r="AE57" s="82">
        <f t="shared" si="8"/>
        <v>1901850</v>
      </c>
      <c r="AF57" s="82"/>
      <c r="AG57" s="82"/>
      <c r="AH57" s="82"/>
      <c r="AI57" s="82"/>
      <c r="AJ57" s="82"/>
      <c r="AK57" s="83"/>
      <c r="AL57" s="83"/>
      <c r="AM57" s="78"/>
      <c r="AN57" s="84">
        <v>50</v>
      </c>
      <c r="AO57" s="85"/>
      <c r="AP57" s="86" t="s">
        <v>926</v>
      </c>
    </row>
    <row r="58" spans="1:42" ht="48" customHeight="1" x14ac:dyDescent="0.4">
      <c r="A58" s="70" t="s">
        <v>223</v>
      </c>
      <c r="B58" s="90" t="s">
        <v>981</v>
      </c>
      <c r="C58" s="87" t="s">
        <v>982</v>
      </c>
      <c r="D58" s="88" t="s">
        <v>420</v>
      </c>
      <c r="E58" s="30" t="s">
        <v>421</v>
      </c>
      <c r="F58" s="29" t="s">
        <v>54</v>
      </c>
      <c r="G58" s="29">
        <v>6</v>
      </c>
      <c r="H58" s="30"/>
      <c r="I58" s="74">
        <f>VLOOKUP(G58,'Basic TPP'!$A$2:$B$16,2,0)</f>
        <v>4864066.68</v>
      </c>
      <c r="J58" s="75">
        <v>0</v>
      </c>
      <c r="K58" s="76">
        <v>0.35</v>
      </c>
      <c r="L58" s="77">
        <v>0.46</v>
      </c>
      <c r="M58" s="77">
        <v>0</v>
      </c>
      <c r="N58" s="78">
        <f t="shared" si="9"/>
        <v>3348910</v>
      </c>
      <c r="O58" s="79">
        <v>1</v>
      </c>
      <c r="P58" s="80">
        <v>9786</v>
      </c>
      <c r="Q58" s="80" t="s">
        <v>862</v>
      </c>
      <c r="R58" s="81"/>
      <c r="S58" s="78">
        <f t="shared" si="0"/>
        <v>0</v>
      </c>
      <c r="T58" s="78">
        <f t="shared" si="1"/>
        <v>0</v>
      </c>
      <c r="U58" s="78">
        <f t="shared" si="2"/>
        <v>0</v>
      </c>
      <c r="V58" s="78">
        <f t="shared" si="10"/>
        <v>0</v>
      </c>
      <c r="W58" s="78">
        <f t="shared" si="3"/>
        <v>680969.33519999997</v>
      </c>
      <c r="X58" s="78">
        <f t="shared" si="4"/>
        <v>680969.33519999997</v>
      </c>
      <c r="Y58" s="78">
        <f t="shared" si="5"/>
        <v>340484.66759999999</v>
      </c>
      <c r="Z58" s="78">
        <f t="shared" si="11"/>
        <v>1447060</v>
      </c>
      <c r="AA58" s="78">
        <f t="shared" si="6"/>
        <v>2237470.6727999998</v>
      </c>
      <c r="AB58" s="78">
        <f t="shared" si="12"/>
        <v>1901850</v>
      </c>
      <c r="AC58" s="78">
        <f t="shared" si="7"/>
        <v>0</v>
      </c>
      <c r="AD58" s="78">
        <f t="shared" si="13"/>
        <v>0</v>
      </c>
      <c r="AE58" s="82">
        <f t="shared" si="8"/>
        <v>3348910</v>
      </c>
      <c r="AF58" s="82"/>
      <c r="AG58" s="82"/>
      <c r="AH58" s="82"/>
      <c r="AI58" s="82"/>
      <c r="AJ58" s="82"/>
      <c r="AK58" s="83"/>
      <c r="AL58" s="83"/>
      <c r="AM58" s="78"/>
      <c r="AN58" s="84">
        <v>51</v>
      </c>
      <c r="AO58" s="85"/>
      <c r="AP58" s="86" t="s">
        <v>926</v>
      </c>
    </row>
    <row r="59" spans="1:42" ht="48" customHeight="1" x14ac:dyDescent="0.4">
      <c r="A59" s="70" t="s">
        <v>227</v>
      </c>
      <c r="B59" s="90" t="s">
        <v>983</v>
      </c>
      <c r="C59" s="87" t="s">
        <v>984</v>
      </c>
      <c r="D59" s="88" t="s">
        <v>108</v>
      </c>
      <c r="E59" s="30" t="s">
        <v>985</v>
      </c>
      <c r="F59" s="29" t="s">
        <v>391</v>
      </c>
      <c r="G59" s="29">
        <v>5</v>
      </c>
      <c r="H59" s="30"/>
      <c r="I59" s="74">
        <f>VLOOKUP(G59,'Basic TPP'!$A$2:$B$16,2,0)</f>
        <v>4056483.09</v>
      </c>
      <c r="J59" s="75">
        <v>0.31</v>
      </c>
      <c r="K59" s="76">
        <v>0.35</v>
      </c>
      <c r="L59" s="77">
        <v>0.15</v>
      </c>
      <c r="M59" s="77">
        <v>0</v>
      </c>
      <c r="N59" s="78">
        <f t="shared" si="9"/>
        <v>2792889</v>
      </c>
      <c r="O59" s="79">
        <v>0.995</v>
      </c>
      <c r="P59" s="80">
        <v>8136</v>
      </c>
      <c r="Q59" s="80" t="s">
        <v>862</v>
      </c>
      <c r="R59" s="81"/>
      <c r="S59" s="78">
        <f t="shared" si="0"/>
        <v>500488.88364419999</v>
      </c>
      <c r="T59" s="78">
        <f t="shared" si="1"/>
        <v>503003.90315999999</v>
      </c>
      <c r="U59" s="78">
        <f t="shared" si="2"/>
        <v>251501.95157999999</v>
      </c>
      <c r="V59" s="78">
        <f t="shared" si="10"/>
        <v>1066746</v>
      </c>
      <c r="W59" s="78">
        <f t="shared" si="3"/>
        <v>565068.09443699999</v>
      </c>
      <c r="X59" s="78">
        <f t="shared" si="4"/>
        <v>567907.63260000001</v>
      </c>
      <c r="Y59" s="78">
        <f t="shared" si="5"/>
        <v>283953.81630000001</v>
      </c>
      <c r="Z59" s="78">
        <f t="shared" si="11"/>
        <v>1204390</v>
      </c>
      <c r="AA59" s="78">
        <f t="shared" si="6"/>
        <v>608472.46349999995</v>
      </c>
      <c r="AB59" s="78">
        <f t="shared" si="12"/>
        <v>517202</v>
      </c>
      <c r="AC59" s="78">
        <f t="shared" si="7"/>
        <v>0</v>
      </c>
      <c r="AD59" s="78">
        <f t="shared" si="13"/>
        <v>0</v>
      </c>
      <c r="AE59" s="82">
        <f t="shared" si="8"/>
        <v>2788338</v>
      </c>
      <c r="AF59" s="82"/>
      <c r="AG59" s="82"/>
      <c r="AH59" s="82"/>
      <c r="AI59" s="82"/>
      <c r="AJ59" s="82"/>
      <c r="AK59" s="83"/>
      <c r="AL59" s="83"/>
      <c r="AM59" s="78"/>
      <c r="AN59" s="84">
        <v>52</v>
      </c>
      <c r="AO59" s="91"/>
      <c r="AP59" s="86" t="s">
        <v>926</v>
      </c>
    </row>
    <row r="60" spans="1:42" ht="48" customHeight="1" x14ac:dyDescent="0.4">
      <c r="A60" s="70" t="s">
        <v>231</v>
      </c>
      <c r="B60" s="90" t="s">
        <v>986</v>
      </c>
      <c r="C60" s="87" t="s">
        <v>987</v>
      </c>
      <c r="D60" s="88" t="s">
        <v>138</v>
      </c>
      <c r="E60" s="30" t="s">
        <v>849</v>
      </c>
      <c r="F60" s="29" t="s">
        <v>391</v>
      </c>
      <c r="G60" s="29">
        <v>5</v>
      </c>
      <c r="H60" s="30"/>
      <c r="I60" s="74">
        <f>VLOOKUP(G60,'Basic TPP'!$A$2:$B$16,2,0)</f>
        <v>4056483.09</v>
      </c>
      <c r="J60" s="75">
        <v>0.31</v>
      </c>
      <c r="K60" s="76">
        <v>0.35</v>
      </c>
      <c r="L60" s="77">
        <v>0.15</v>
      </c>
      <c r="M60" s="77">
        <v>0</v>
      </c>
      <c r="N60" s="78">
        <f t="shared" si="9"/>
        <v>2792889</v>
      </c>
      <c r="O60" s="79">
        <v>1</v>
      </c>
      <c r="P60" s="80">
        <v>9010</v>
      </c>
      <c r="Q60" s="80" t="s">
        <v>862</v>
      </c>
      <c r="R60" s="81"/>
      <c r="S60" s="78">
        <f t="shared" si="0"/>
        <v>503003.90315999999</v>
      </c>
      <c r="T60" s="78">
        <f t="shared" si="1"/>
        <v>503003.90315999999</v>
      </c>
      <c r="U60" s="78">
        <f t="shared" si="2"/>
        <v>251501.95157999999</v>
      </c>
      <c r="V60" s="78">
        <f t="shared" si="10"/>
        <v>1068883</v>
      </c>
      <c r="W60" s="78">
        <f t="shared" si="3"/>
        <v>567907.63260000001</v>
      </c>
      <c r="X60" s="78">
        <f t="shared" si="4"/>
        <v>567907.63260000001</v>
      </c>
      <c r="Y60" s="78">
        <f t="shared" si="5"/>
        <v>283953.81630000001</v>
      </c>
      <c r="Z60" s="78">
        <f t="shared" si="11"/>
        <v>1206804</v>
      </c>
      <c r="AA60" s="78">
        <f t="shared" si="6"/>
        <v>608472.46349999995</v>
      </c>
      <c r="AB60" s="78">
        <f t="shared" si="12"/>
        <v>517202</v>
      </c>
      <c r="AC60" s="78">
        <f t="shared" si="7"/>
        <v>0</v>
      </c>
      <c r="AD60" s="78">
        <f t="shared" si="13"/>
        <v>0</v>
      </c>
      <c r="AE60" s="82">
        <f t="shared" si="8"/>
        <v>2792889</v>
      </c>
      <c r="AF60" s="82"/>
      <c r="AG60" s="82"/>
      <c r="AH60" s="82"/>
      <c r="AI60" s="82"/>
      <c r="AJ60" s="82"/>
      <c r="AK60" s="83"/>
      <c r="AL60" s="83"/>
      <c r="AM60" s="78"/>
      <c r="AN60" s="84">
        <v>53</v>
      </c>
      <c r="AO60" s="85"/>
      <c r="AP60" s="86" t="s">
        <v>926</v>
      </c>
    </row>
    <row r="61" spans="1:42" ht="48" customHeight="1" x14ac:dyDescent="0.4">
      <c r="A61" s="70" t="s">
        <v>234</v>
      </c>
      <c r="B61" s="71" t="s">
        <v>988</v>
      </c>
      <c r="C61" s="72" t="s">
        <v>989</v>
      </c>
      <c r="D61" s="73" t="s">
        <v>45</v>
      </c>
      <c r="E61" s="37" t="s">
        <v>990</v>
      </c>
      <c r="F61" s="38" t="s">
        <v>54</v>
      </c>
      <c r="G61" s="38">
        <v>12</v>
      </c>
      <c r="H61" s="93" t="s">
        <v>2659</v>
      </c>
      <c r="I61" s="74">
        <f>VLOOKUP(G61,'Basic TPP'!$A$2:$B$16,2,0)</f>
        <v>13501920</v>
      </c>
      <c r="J61" s="75">
        <v>0</v>
      </c>
      <c r="K61" s="76">
        <v>0.35</v>
      </c>
      <c r="L61" s="77">
        <v>0.56999999999999995</v>
      </c>
      <c r="M61" s="77">
        <v>0</v>
      </c>
      <c r="N61" s="78">
        <f t="shared" si="9"/>
        <v>10558501</v>
      </c>
      <c r="O61" s="79">
        <v>0.98499999999999999</v>
      </c>
      <c r="P61" s="80">
        <v>8893</v>
      </c>
      <c r="Q61" s="80" t="s">
        <v>862</v>
      </c>
      <c r="R61" s="81"/>
      <c r="S61" s="78">
        <f t="shared" si="0"/>
        <v>0</v>
      </c>
      <c r="T61" s="78">
        <f t="shared" si="1"/>
        <v>0</v>
      </c>
      <c r="U61" s="78">
        <f t="shared" si="2"/>
        <v>0</v>
      </c>
      <c r="V61" s="78">
        <f t="shared" si="10"/>
        <v>0</v>
      </c>
      <c r="W61" s="78">
        <f t="shared" si="3"/>
        <v>1861914.7679999999</v>
      </c>
      <c r="X61" s="78">
        <f t="shared" si="4"/>
        <v>1890268.8</v>
      </c>
      <c r="Y61" s="78">
        <f t="shared" si="5"/>
        <v>945134.4</v>
      </c>
      <c r="Z61" s="78">
        <f t="shared" si="11"/>
        <v>3992720</v>
      </c>
      <c r="AA61" s="78">
        <f t="shared" si="6"/>
        <v>7696094.3999999994</v>
      </c>
      <c r="AB61" s="78">
        <f t="shared" si="12"/>
        <v>6541680</v>
      </c>
      <c r="AC61" s="78">
        <f t="shared" si="7"/>
        <v>0</v>
      </c>
      <c r="AD61" s="78">
        <f t="shared" si="13"/>
        <v>0</v>
      </c>
      <c r="AE61" s="82">
        <f t="shared" si="8"/>
        <v>10534400</v>
      </c>
      <c r="AF61" s="82"/>
      <c r="AG61" s="82"/>
      <c r="AH61" s="82"/>
      <c r="AI61" s="82"/>
      <c r="AJ61" s="82"/>
      <c r="AK61" s="83"/>
      <c r="AL61" s="83"/>
      <c r="AM61" s="78"/>
      <c r="AN61" s="84">
        <v>54</v>
      </c>
      <c r="AO61" s="85"/>
      <c r="AP61" s="86" t="s">
        <v>991</v>
      </c>
    </row>
    <row r="62" spans="1:42" ht="48" customHeight="1" x14ac:dyDescent="0.4">
      <c r="A62" s="70" t="s">
        <v>237</v>
      </c>
      <c r="B62" s="37" t="s">
        <v>992</v>
      </c>
      <c r="C62" s="87" t="s">
        <v>993</v>
      </c>
      <c r="D62" s="88" t="s">
        <v>95</v>
      </c>
      <c r="E62" s="37" t="s">
        <v>874</v>
      </c>
      <c r="F62" s="29" t="s">
        <v>54</v>
      </c>
      <c r="G62" s="29">
        <v>10</v>
      </c>
      <c r="H62" s="30"/>
      <c r="I62" s="74">
        <f>VLOOKUP(G62,'Basic TPP'!$A$2:$B$16,2,0)</f>
        <v>9080041.1999999993</v>
      </c>
      <c r="J62" s="75">
        <v>0</v>
      </c>
      <c r="K62" s="76">
        <v>0.35</v>
      </c>
      <c r="L62" s="77">
        <v>0.46</v>
      </c>
      <c r="M62" s="77">
        <v>0</v>
      </c>
      <c r="N62" s="78">
        <f t="shared" si="9"/>
        <v>6251608</v>
      </c>
      <c r="O62" s="79">
        <v>0.85</v>
      </c>
      <c r="P62" s="80">
        <v>8346</v>
      </c>
      <c r="Q62" s="89" t="s">
        <v>862</v>
      </c>
      <c r="R62" s="81"/>
      <c r="S62" s="78">
        <f t="shared" si="0"/>
        <v>0</v>
      </c>
      <c r="T62" s="78">
        <f t="shared" si="1"/>
        <v>0</v>
      </c>
      <c r="U62" s="78">
        <f t="shared" si="2"/>
        <v>0</v>
      </c>
      <c r="V62" s="78">
        <f t="shared" si="10"/>
        <v>0</v>
      </c>
      <c r="W62" s="78">
        <f t="shared" si="3"/>
        <v>1080524.9027999998</v>
      </c>
      <c r="X62" s="78">
        <f t="shared" si="4"/>
        <v>1271205.7679999999</v>
      </c>
      <c r="Y62" s="78">
        <f t="shared" si="5"/>
        <v>635602.88399999996</v>
      </c>
      <c r="Z62" s="78">
        <f t="shared" si="11"/>
        <v>2539234</v>
      </c>
      <c r="AA62" s="78">
        <f t="shared" si="6"/>
        <v>4176818.952</v>
      </c>
      <c r="AB62" s="78">
        <f t="shared" si="12"/>
        <v>3550296</v>
      </c>
      <c r="AC62" s="78">
        <f t="shared" si="7"/>
        <v>0</v>
      </c>
      <c r="AD62" s="78">
        <f t="shared" si="13"/>
        <v>0</v>
      </c>
      <c r="AE62" s="82">
        <f t="shared" si="8"/>
        <v>6089530</v>
      </c>
      <c r="AF62" s="82"/>
      <c r="AG62" s="82"/>
      <c r="AH62" s="82"/>
      <c r="AI62" s="82"/>
      <c r="AJ62" s="82"/>
      <c r="AK62" s="83"/>
      <c r="AL62" s="83"/>
      <c r="AM62" s="78"/>
      <c r="AN62" s="84">
        <v>55</v>
      </c>
      <c r="AO62" s="85"/>
      <c r="AP62" s="86" t="s">
        <v>991</v>
      </c>
    </row>
    <row r="63" spans="1:42" ht="48" customHeight="1" x14ac:dyDescent="0.4">
      <c r="A63" s="70" t="s">
        <v>240</v>
      </c>
      <c r="B63" s="37" t="s">
        <v>994</v>
      </c>
      <c r="C63" s="87" t="s">
        <v>995</v>
      </c>
      <c r="D63" s="88" t="s">
        <v>108</v>
      </c>
      <c r="E63" s="30" t="s">
        <v>929</v>
      </c>
      <c r="F63" s="29" t="s">
        <v>54</v>
      </c>
      <c r="G63" s="29">
        <v>10</v>
      </c>
      <c r="H63" s="30"/>
      <c r="I63" s="74">
        <f>VLOOKUP(G63,'Basic TPP'!$A$2:$B$16,2,0)</f>
        <v>9080041.1999999993</v>
      </c>
      <c r="J63" s="75">
        <v>0</v>
      </c>
      <c r="K63" s="76">
        <v>0.35</v>
      </c>
      <c r="L63" s="77">
        <v>0.46</v>
      </c>
      <c r="M63" s="77">
        <v>0</v>
      </c>
      <c r="N63" s="78">
        <f t="shared" si="9"/>
        <v>6251608</v>
      </c>
      <c r="O63" s="79">
        <v>0.96950000000000003</v>
      </c>
      <c r="P63" s="80">
        <v>8708</v>
      </c>
      <c r="Q63" s="80" t="s">
        <v>862</v>
      </c>
      <c r="R63" s="81"/>
      <c r="S63" s="78">
        <f t="shared" si="0"/>
        <v>0</v>
      </c>
      <c r="T63" s="78">
        <f t="shared" si="1"/>
        <v>0</v>
      </c>
      <c r="U63" s="78">
        <f t="shared" si="2"/>
        <v>0</v>
      </c>
      <c r="V63" s="78">
        <f t="shared" si="10"/>
        <v>0</v>
      </c>
      <c r="W63" s="78">
        <f t="shared" si="3"/>
        <v>1232433.992076</v>
      </c>
      <c r="X63" s="78">
        <f t="shared" si="4"/>
        <v>1271205.7679999999</v>
      </c>
      <c r="Y63" s="78">
        <f t="shared" si="5"/>
        <v>635602.88399999996</v>
      </c>
      <c r="Z63" s="78">
        <f t="shared" si="11"/>
        <v>2668356</v>
      </c>
      <c r="AA63" s="78">
        <f t="shared" si="6"/>
        <v>4176818.952</v>
      </c>
      <c r="AB63" s="78">
        <f t="shared" si="12"/>
        <v>3550296</v>
      </c>
      <c r="AC63" s="78">
        <f t="shared" si="7"/>
        <v>0</v>
      </c>
      <c r="AD63" s="78">
        <f t="shared" si="13"/>
        <v>0</v>
      </c>
      <c r="AE63" s="82">
        <f t="shared" si="8"/>
        <v>6218652</v>
      </c>
      <c r="AF63" s="82"/>
      <c r="AG63" s="82"/>
      <c r="AH63" s="82"/>
      <c r="AI63" s="82"/>
      <c r="AJ63" s="82"/>
      <c r="AK63" s="83"/>
      <c r="AL63" s="83"/>
      <c r="AM63" s="78"/>
      <c r="AN63" s="84">
        <v>56</v>
      </c>
      <c r="AO63" s="85"/>
      <c r="AP63" s="86" t="s">
        <v>991</v>
      </c>
    </row>
    <row r="64" spans="1:42" ht="48" customHeight="1" x14ac:dyDescent="0.4">
      <c r="A64" s="70" t="s">
        <v>243</v>
      </c>
      <c r="B64" s="90" t="s">
        <v>996</v>
      </c>
      <c r="C64" s="87" t="s">
        <v>997</v>
      </c>
      <c r="D64" s="88" t="s">
        <v>95</v>
      </c>
      <c r="E64" s="30" t="s">
        <v>998</v>
      </c>
      <c r="F64" s="29" t="s">
        <v>54</v>
      </c>
      <c r="G64" s="29">
        <v>9</v>
      </c>
      <c r="H64" s="30"/>
      <c r="I64" s="74">
        <f>VLOOKUP(G64,'Basic TPP'!$A$2:$B$16,2,0)</f>
        <v>7898623.2000000002</v>
      </c>
      <c r="J64" s="75">
        <v>0</v>
      </c>
      <c r="K64" s="76">
        <v>0.35</v>
      </c>
      <c r="L64" s="77">
        <v>0.46</v>
      </c>
      <c r="M64" s="77">
        <v>0</v>
      </c>
      <c r="N64" s="78">
        <f t="shared" si="9"/>
        <v>5438202</v>
      </c>
      <c r="O64" s="79">
        <v>1</v>
      </c>
      <c r="P64" s="80">
        <v>8883</v>
      </c>
      <c r="Q64" s="80" t="s">
        <v>862</v>
      </c>
      <c r="R64" s="81"/>
      <c r="S64" s="78">
        <f t="shared" si="0"/>
        <v>0</v>
      </c>
      <c r="T64" s="78">
        <f t="shared" si="1"/>
        <v>0</v>
      </c>
      <c r="U64" s="78">
        <f t="shared" si="2"/>
        <v>0</v>
      </c>
      <c r="V64" s="78">
        <f t="shared" si="10"/>
        <v>0</v>
      </c>
      <c r="W64" s="78">
        <f t="shared" si="3"/>
        <v>1105807.2480000001</v>
      </c>
      <c r="X64" s="78">
        <f t="shared" si="4"/>
        <v>1105807.2480000001</v>
      </c>
      <c r="Y64" s="78">
        <f t="shared" si="5"/>
        <v>552903.62400000007</v>
      </c>
      <c r="Z64" s="78">
        <f t="shared" si="11"/>
        <v>2349840</v>
      </c>
      <c r="AA64" s="78">
        <f t="shared" si="6"/>
        <v>3633366.6720000003</v>
      </c>
      <c r="AB64" s="78">
        <f t="shared" si="12"/>
        <v>3088362</v>
      </c>
      <c r="AC64" s="78">
        <f t="shared" si="7"/>
        <v>0</v>
      </c>
      <c r="AD64" s="78">
        <f t="shared" si="13"/>
        <v>0</v>
      </c>
      <c r="AE64" s="82">
        <f t="shared" si="8"/>
        <v>5438202</v>
      </c>
      <c r="AF64" s="82"/>
      <c r="AG64" s="82"/>
      <c r="AH64" s="82"/>
      <c r="AI64" s="82"/>
      <c r="AJ64" s="82"/>
      <c r="AK64" s="83"/>
      <c r="AL64" s="83"/>
      <c r="AM64" s="78"/>
      <c r="AN64" s="84">
        <v>57</v>
      </c>
      <c r="AO64" s="85"/>
      <c r="AP64" s="86" t="s">
        <v>991</v>
      </c>
    </row>
    <row r="65" spans="1:42" ht="48" customHeight="1" x14ac:dyDescent="0.4">
      <c r="A65" s="70" t="s">
        <v>246</v>
      </c>
      <c r="B65" s="90" t="s">
        <v>999</v>
      </c>
      <c r="C65" s="87" t="s">
        <v>1000</v>
      </c>
      <c r="D65" s="88" t="s">
        <v>95</v>
      </c>
      <c r="E65" s="30" t="s">
        <v>1001</v>
      </c>
      <c r="F65" s="29" t="s">
        <v>54</v>
      </c>
      <c r="G65" s="29">
        <v>9</v>
      </c>
      <c r="H65" s="30"/>
      <c r="I65" s="74">
        <f>VLOOKUP(G65,'Basic TPP'!$A$2:$B$16,2,0)</f>
        <v>7898623.2000000002</v>
      </c>
      <c r="J65" s="75">
        <v>0</v>
      </c>
      <c r="K65" s="76">
        <v>0.35</v>
      </c>
      <c r="L65" s="77">
        <v>0.46</v>
      </c>
      <c r="M65" s="77">
        <v>0</v>
      </c>
      <c r="N65" s="78">
        <f t="shared" si="9"/>
        <v>5438202</v>
      </c>
      <c r="O65" s="79">
        <v>0.98499999999999999</v>
      </c>
      <c r="P65" s="80">
        <v>8750</v>
      </c>
      <c r="Q65" s="80" t="s">
        <v>862</v>
      </c>
      <c r="R65" s="81"/>
      <c r="S65" s="78">
        <f t="shared" si="0"/>
        <v>0</v>
      </c>
      <c r="T65" s="78">
        <f t="shared" si="1"/>
        <v>0</v>
      </c>
      <c r="U65" s="78">
        <f t="shared" si="2"/>
        <v>0</v>
      </c>
      <c r="V65" s="78">
        <f t="shared" si="10"/>
        <v>0</v>
      </c>
      <c r="W65" s="78">
        <f t="shared" si="3"/>
        <v>1089220.1392800002</v>
      </c>
      <c r="X65" s="78">
        <f t="shared" si="4"/>
        <v>1105807.2480000001</v>
      </c>
      <c r="Y65" s="78">
        <f t="shared" si="5"/>
        <v>552903.62400000007</v>
      </c>
      <c r="Z65" s="78">
        <f t="shared" si="11"/>
        <v>2335741</v>
      </c>
      <c r="AA65" s="78">
        <f t="shared" si="6"/>
        <v>3633366.6720000003</v>
      </c>
      <c r="AB65" s="78">
        <f t="shared" si="12"/>
        <v>3088362</v>
      </c>
      <c r="AC65" s="78">
        <f t="shared" si="7"/>
        <v>0</v>
      </c>
      <c r="AD65" s="78">
        <f t="shared" si="13"/>
        <v>0</v>
      </c>
      <c r="AE65" s="82">
        <f t="shared" si="8"/>
        <v>5424103</v>
      </c>
      <c r="AF65" s="82"/>
      <c r="AG65" s="82"/>
      <c r="AH65" s="82"/>
      <c r="AI65" s="82"/>
      <c r="AJ65" s="82"/>
      <c r="AK65" s="83"/>
      <c r="AL65" s="83"/>
      <c r="AM65" s="78"/>
      <c r="AN65" s="84">
        <v>58</v>
      </c>
      <c r="AO65" s="85"/>
      <c r="AP65" s="86" t="s">
        <v>991</v>
      </c>
    </row>
    <row r="66" spans="1:42" ht="48" customHeight="1" x14ac:dyDescent="0.4">
      <c r="A66" s="70" t="s">
        <v>249</v>
      </c>
      <c r="B66" s="90" t="s">
        <v>1002</v>
      </c>
      <c r="C66" s="87" t="s">
        <v>1003</v>
      </c>
      <c r="D66" s="88" t="s">
        <v>95</v>
      </c>
      <c r="E66" s="30" t="s">
        <v>880</v>
      </c>
      <c r="F66" s="29" t="s">
        <v>54</v>
      </c>
      <c r="G66" s="29">
        <v>9</v>
      </c>
      <c r="H66" s="30"/>
      <c r="I66" s="74">
        <f>VLOOKUP(G66,'Basic TPP'!$A$2:$B$16,2,0)</f>
        <v>7898623.2000000002</v>
      </c>
      <c r="J66" s="75">
        <v>0</v>
      </c>
      <c r="K66" s="76">
        <v>0.35</v>
      </c>
      <c r="L66" s="77">
        <v>0.46</v>
      </c>
      <c r="M66" s="77">
        <v>0</v>
      </c>
      <c r="N66" s="78">
        <f t="shared" si="9"/>
        <v>5438202</v>
      </c>
      <c r="O66" s="79">
        <v>0.98499999999999999</v>
      </c>
      <c r="P66" s="80">
        <v>9330</v>
      </c>
      <c r="Q66" s="80" t="s">
        <v>862</v>
      </c>
      <c r="R66" s="81"/>
      <c r="S66" s="78">
        <f t="shared" si="0"/>
        <v>0</v>
      </c>
      <c r="T66" s="78">
        <f t="shared" si="1"/>
        <v>0</v>
      </c>
      <c r="U66" s="78">
        <f t="shared" si="2"/>
        <v>0</v>
      </c>
      <c r="V66" s="78">
        <f t="shared" si="10"/>
        <v>0</v>
      </c>
      <c r="W66" s="78">
        <f t="shared" si="3"/>
        <v>1089220.1392800002</v>
      </c>
      <c r="X66" s="78">
        <f t="shared" si="4"/>
        <v>1105807.2480000001</v>
      </c>
      <c r="Y66" s="78">
        <f t="shared" si="5"/>
        <v>552903.62400000007</v>
      </c>
      <c r="Z66" s="78">
        <f t="shared" si="11"/>
        <v>2335741</v>
      </c>
      <c r="AA66" s="78">
        <f t="shared" si="6"/>
        <v>3633366.6720000003</v>
      </c>
      <c r="AB66" s="78">
        <f t="shared" si="12"/>
        <v>3088362</v>
      </c>
      <c r="AC66" s="78">
        <f t="shared" si="7"/>
        <v>0</v>
      </c>
      <c r="AD66" s="78">
        <f t="shared" si="13"/>
        <v>0</v>
      </c>
      <c r="AE66" s="82">
        <f t="shared" si="8"/>
        <v>5424103</v>
      </c>
      <c r="AF66" s="82"/>
      <c r="AG66" s="82"/>
      <c r="AH66" s="82"/>
      <c r="AI66" s="82"/>
      <c r="AJ66" s="82"/>
      <c r="AK66" s="83"/>
      <c r="AL66" s="83"/>
      <c r="AM66" s="78"/>
      <c r="AN66" s="84">
        <v>59</v>
      </c>
      <c r="AO66" s="85"/>
      <c r="AP66" s="86" t="s">
        <v>991</v>
      </c>
    </row>
    <row r="67" spans="1:42" ht="48" customHeight="1" x14ac:dyDescent="0.4">
      <c r="A67" s="70" t="s">
        <v>253</v>
      </c>
      <c r="B67" s="90" t="s">
        <v>1004</v>
      </c>
      <c r="C67" s="87" t="s">
        <v>1005</v>
      </c>
      <c r="D67" s="88" t="s">
        <v>95</v>
      </c>
      <c r="E67" s="30" t="s">
        <v>1006</v>
      </c>
      <c r="F67" s="29"/>
      <c r="G67" s="29">
        <v>8</v>
      </c>
      <c r="H67" s="30"/>
      <c r="I67" s="74">
        <f>VLOOKUP(G67,'Basic TPP'!$A$2:$B$16,2,0)</f>
        <v>6348434.0099999998</v>
      </c>
      <c r="J67" s="75">
        <v>0</v>
      </c>
      <c r="K67" s="76">
        <v>0.35</v>
      </c>
      <c r="L67" s="77">
        <v>0.46</v>
      </c>
      <c r="M67" s="77">
        <v>0</v>
      </c>
      <c r="N67" s="78">
        <f t="shared" si="9"/>
        <v>4370897</v>
      </c>
      <c r="O67" s="79">
        <v>1</v>
      </c>
      <c r="P67" s="80">
        <v>9340</v>
      </c>
      <c r="Q67" s="80" t="s">
        <v>862</v>
      </c>
      <c r="R67" s="81"/>
      <c r="S67" s="78">
        <f t="shared" si="0"/>
        <v>0</v>
      </c>
      <c r="T67" s="78">
        <f t="shared" si="1"/>
        <v>0</v>
      </c>
      <c r="U67" s="78">
        <f t="shared" si="2"/>
        <v>0</v>
      </c>
      <c r="V67" s="78">
        <f t="shared" si="10"/>
        <v>0</v>
      </c>
      <c r="W67" s="78">
        <f t="shared" si="3"/>
        <v>888780.76139999984</v>
      </c>
      <c r="X67" s="78">
        <f t="shared" si="4"/>
        <v>888780.76139999984</v>
      </c>
      <c r="Y67" s="78">
        <f t="shared" si="5"/>
        <v>444390.38069999992</v>
      </c>
      <c r="Z67" s="78">
        <f t="shared" si="11"/>
        <v>1888659</v>
      </c>
      <c r="AA67" s="78">
        <f t="shared" si="6"/>
        <v>2920279.6446000002</v>
      </c>
      <c r="AB67" s="78">
        <f t="shared" si="12"/>
        <v>2482238</v>
      </c>
      <c r="AC67" s="78">
        <f t="shared" si="7"/>
        <v>0</v>
      </c>
      <c r="AD67" s="78">
        <f t="shared" si="13"/>
        <v>0</v>
      </c>
      <c r="AE67" s="82">
        <f t="shared" si="8"/>
        <v>4370897</v>
      </c>
      <c r="AF67" s="82"/>
      <c r="AG67" s="82"/>
      <c r="AH67" s="82"/>
      <c r="AI67" s="82"/>
      <c r="AJ67" s="82"/>
      <c r="AK67" s="83"/>
      <c r="AL67" s="83"/>
      <c r="AM67" s="78"/>
      <c r="AN67" s="84">
        <v>60</v>
      </c>
      <c r="AO67" s="85"/>
      <c r="AP67" s="86" t="s">
        <v>991</v>
      </c>
    </row>
    <row r="68" spans="1:42" ht="48" customHeight="1" x14ac:dyDescent="0.4">
      <c r="A68" s="70" t="s">
        <v>256</v>
      </c>
      <c r="B68" s="90" t="s">
        <v>1007</v>
      </c>
      <c r="C68" s="87" t="s">
        <v>1008</v>
      </c>
      <c r="D68" s="88" t="s">
        <v>95</v>
      </c>
      <c r="E68" s="30" t="s">
        <v>272</v>
      </c>
      <c r="F68" s="29" t="s">
        <v>54</v>
      </c>
      <c r="G68" s="29">
        <v>8</v>
      </c>
      <c r="H68" s="30"/>
      <c r="I68" s="74">
        <f>VLOOKUP(G68,'Basic TPP'!$A$2:$B$16,2,0)</f>
        <v>6348434.0099999998</v>
      </c>
      <c r="J68" s="75">
        <v>0</v>
      </c>
      <c r="K68" s="76">
        <v>0.35</v>
      </c>
      <c r="L68" s="77">
        <v>0.46</v>
      </c>
      <c r="M68" s="77">
        <v>0</v>
      </c>
      <c r="N68" s="78">
        <f t="shared" si="9"/>
        <v>4370897</v>
      </c>
      <c r="O68" s="79">
        <v>0.95330000000000004</v>
      </c>
      <c r="P68" s="80">
        <v>8976</v>
      </c>
      <c r="Q68" s="80" t="s">
        <v>862</v>
      </c>
      <c r="R68" s="81"/>
      <c r="S68" s="78">
        <f t="shared" si="0"/>
        <v>0</v>
      </c>
      <c r="T68" s="78">
        <f t="shared" si="1"/>
        <v>0</v>
      </c>
      <c r="U68" s="78">
        <f t="shared" si="2"/>
        <v>0</v>
      </c>
      <c r="V68" s="78">
        <f t="shared" si="10"/>
        <v>0</v>
      </c>
      <c r="W68" s="78">
        <f t="shared" si="3"/>
        <v>847274.69984261983</v>
      </c>
      <c r="X68" s="78">
        <f t="shared" si="4"/>
        <v>888780.76139999984</v>
      </c>
      <c r="Y68" s="78">
        <f t="shared" si="5"/>
        <v>444390.38069999992</v>
      </c>
      <c r="Z68" s="78">
        <f t="shared" si="11"/>
        <v>1853379</v>
      </c>
      <c r="AA68" s="78">
        <f t="shared" si="6"/>
        <v>2920279.6446000002</v>
      </c>
      <c r="AB68" s="78">
        <f t="shared" si="12"/>
        <v>2482238</v>
      </c>
      <c r="AC68" s="78">
        <f t="shared" si="7"/>
        <v>0</v>
      </c>
      <c r="AD68" s="78">
        <f t="shared" si="13"/>
        <v>0</v>
      </c>
      <c r="AE68" s="82">
        <f t="shared" si="8"/>
        <v>4335617</v>
      </c>
      <c r="AF68" s="82"/>
      <c r="AG68" s="82"/>
      <c r="AH68" s="82"/>
      <c r="AI68" s="82"/>
      <c r="AJ68" s="82"/>
      <c r="AK68" s="83"/>
      <c r="AL68" s="83"/>
      <c r="AM68" s="78"/>
      <c r="AN68" s="84">
        <v>61</v>
      </c>
      <c r="AO68" s="85"/>
      <c r="AP68" s="86" t="s">
        <v>991</v>
      </c>
    </row>
    <row r="69" spans="1:42" ht="48" customHeight="1" x14ac:dyDescent="0.4">
      <c r="A69" s="70" t="s">
        <v>260</v>
      </c>
      <c r="B69" s="90" t="s">
        <v>1009</v>
      </c>
      <c r="C69" s="87" t="s">
        <v>1010</v>
      </c>
      <c r="D69" s="88" t="s">
        <v>108</v>
      </c>
      <c r="E69" s="30" t="s">
        <v>272</v>
      </c>
      <c r="F69" s="29" t="s">
        <v>54</v>
      </c>
      <c r="G69" s="29">
        <v>8</v>
      </c>
      <c r="H69" s="30"/>
      <c r="I69" s="74">
        <f>VLOOKUP(G69,'Basic TPP'!$A$2:$B$16,2,0)</f>
        <v>6348434.0099999998</v>
      </c>
      <c r="J69" s="75">
        <v>0</v>
      </c>
      <c r="K69" s="76">
        <v>0.35</v>
      </c>
      <c r="L69" s="77">
        <v>0.46</v>
      </c>
      <c r="M69" s="77">
        <v>0</v>
      </c>
      <c r="N69" s="78">
        <f t="shared" si="9"/>
        <v>4370897</v>
      </c>
      <c r="O69" s="79">
        <v>0.88619999999999999</v>
      </c>
      <c r="P69" s="80">
        <v>6255</v>
      </c>
      <c r="Q69" s="80" t="s">
        <v>862</v>
      </c>
      <c r="R69" s="81"/>
      <c r="S69" s="78">
        <f t="shared" si="0"/>
        <v>0</v>
      </c>
      <c r="T69" s="78">
        <f t="shared" si="1"/>
        <v>0</v>
      </c>
      <c r="U69" s="78">
        <f t="shared" si="2"/>
        <v>0</v>
      </c>
      <c r="V69" s="78">
        <f t="shared" si="10"/>
        <v>0</v>
      </c>
      <c r="W69" s="78">
        <f t="shared" si="3"/>
        <v>787637.5107526799</v>
      </c>
      <c r="X69" s="78">
        <f t="shared" si="4"/>
        <v>0</v>
      </c>
      <c r="Y69" s="78">
        <f t="shared" si="5"/>
        <v>0</v>
      </c>
      <c r="Z69" s="78">
        <f t="shared" si="11"/>
        <v>669492</v>
      </c>
      <c r="AA69" s="78">
        <f t="shared" si="6"/>
        <v>2920279.6446000002</v>
      </c>
      <c r="AB69" s="78">
        <f t="shared" si="12"/>
        <v>2482238</v>
      </c>
      <c r="AC69" s="78">
        <f t="shared" si="7"/>
        <v>0</v>
      </c>
      <c r="AD69" s="78">
        <f t="shared" si="13"/>
        <v>0</v>
      </c>
      <c r="AE69" s="82">
        <f t="shared" si="8"/>
        <v>3151730</v>
      </c>
      <c r="AF69" s="82"/>
      <c r="AG69" s="82"/>
      <c r="AH69" s="82"/>
      <c r="AI69" s="82"/>
      <c r="AJ69" s="82"/>
      <c r="AK69" s="83"/>
      <c r="AL69" s="83"/>
      <c r="AM69" s="78"/>
      <c r="AN69" s="84">
        <v>62</v>
      </c>
      <c r="AO69" s="91"/>
      <c r="AP69" s="86" t="s">
        <v>991</v>
      </c>
    </row>
    <row r="70" spans="1:42" ht="48" customHeight="1" x14ac:dyDescent="0.4">
      <c r="A70" s="70" t="s">
        <v>263</v>
      </c>
      <c r="B70" s="90" t="s">
        <v>1011</v>
      </c>
      <c r="C70" s="87" t="s">
        <v>1012</v>
      </c>
      <c r="D70" s="88" t="s">
        <v>108</v>
      </c>
      <c r="E70" s="30" t="s">
        <v>370</v>
      </c>
      <c r="F70" s="29" t="s">
        <v>54</v>
      </c>
      <c r="G70" s="29">
        <v>8</v>
      </c>
      <c r="H70" s="30"/>
      <c r="I70" s="74">
        <f>VLOOKUP(G70,'Basic TPP'!$A$2:$B$16,2,0)</f>
        <v>6348434.0099999998</v>
      </c>
      <c r="J70" s="75">
        <v>0</v>
      </c>
      <c r="K70" s="76">
        <v>0.35</v>
      </c>
      <c r="L70" s="77">
        <v>0.46</v>
      </c>
      <c r="M70" s="77">
        <v>0</v>
      </c>
      <c r="N70" s="78">
        <f t="shared" si="9"/>
        <v>4370897</v>
      </c>
      <c r="O70" s="79">
        <v>0.96950000000000003</v>
      </c>
      <c r="P70" s="80">
        <v>9462</v>
      </c>
      <c r="Q70" s="80" t="s">
        <v>862</v>
      </c>
      <c r="R70" s="81"/>
      <c r="S70" s="78">
        <f t="shared" si="0"/>
        <v>0</v>
      </c>
      <c r="T70" s="78">
        <f t="shared" si="1"/>
        <v>0</v>
      </c>
      <c r="U70" s="78">
        <f t="shared" si="2"/>
        <v>0</v>
      </c>
      <c r="V70" s="78">
        <f t="shared" si="10"/>
        <v>0</v>
      </c>
      <c r="W70" s="78">
        <f t="shared" si="3"/>
        <v>861672.94817729993</v>
      </c>
      <c r="X70" s="78">
        <f t="shared" si="4"/>
        <v>888780.76139999984</v>
      </c>
      <c r="Y70" s="78">
        <f t="shared" si="5"/>
        <v>444390.38069999992</v>
      </c>
      <c r="Z70" s="78">
        <f t="shared" si="11"/>
        <v>1865617</v>
      </c>
      <c r="AA70" s="78">
        <f t="shared" si="6"/>
        <v>2920279.6446000002</v>
      </c>
      <c r="AB70" s="78">
        <f t="shared" si="12"/>
        <v>2482238</v>
      </c>
      <c r="AC70" s="78">
        <f t="shared" si="7"/>
        <v>0</v>
      </c>
      <c r="AD70" s="78">
        <f t="shared" si="13"/>
        <v>0</v>
      </c>
      <c r="AE70" s="82">
        <f t="shared" si="8"/>
        <v>4347855</v>
      </c>
      <c r="AF70" s="82"/>
      <c r="AG70" s="82"/>
      <c r="AH70" s="82"/>
      <c r="AI70" s="82"/>
      <c r="AJ70" s="82"/>
      <c r="AK70" s="83"/>
      <c r="AL70" s="83"/>
      <c r="AM70" s="78"/>
      <c r="AN70" s="84">
        <v>63</v>
      </c>
      <c r="AO70" s="85"/>
      <c r="AP70" s="86" t="s">
        <v>991</v>
      </c>
    </row>
    <row r="71" spans="1:42" ht="48" customHeight="1" x14ac:dyDescent="0.4">
      <c r="A71" s="70" t="s">
        <v>266</v>
      </c>
      <c r="B71" s="90" t="s">
        <v>1013</v>
      </c>
      <c r="C71" s="87" t="s">
        <v>1014</v>
      </c>
      <c r="D71" s="88" t="s">
        <v>108</v>
      </c>
      <c r="E71" s="30" t="s">
        <v>347</v>
      </c>
      <c r="F71" s="29" t="s">
        <v>54</v>
      </c>
      <c r="G71" s="29">
        <v>8</v>
      </c>
      <c r="H71" s="30"/>
      <c r="I71" s="74">
        <f>VLOOKUP(G71,'Basic TPP'!$A$2:$B$16,2,0)</f>
        <v>6348434.0099999998</v>
      </c>
      <c r="J71" s="75">
        <v>0</v>
      </c>
      <c r="K71" s="76">
        <v>0.35</v>
      </c>
      <c r="L71" s="77">
        <v>0.46</v>
      </c>
      <c r="M71" s="77">
        <v>0</v>
      </c>
      <c r="N71" s="78">
        <f t="shared" si="9"/>
        <v>4370897</v>
      </c>
      <c r="O71" s="79">
        <v>0.98450000000000004</v>
      </c>
      <c r="P71" s="80">
        <v>9015</v>
      </c>
      <c r="Q71" s="80" t="s">
        <v>862</v>
      </c>
      <c r="R71" s="81"/>
      <c r="S71" s="78">
        <f t="shared" si="0"/>
        <v>0</v>
      </c>
      <c r="T71" s="78">
        <f t="shared" si="1"/>
        <v>0</v>
      </c>
      <c r="U71" s="78">
        <f t="shared" si="2"/>
        <v>0</v>
      </c>
      <c r="V71" s="78">
        <f t="shared" si="10"/>
        <v>0</v>
      </c>
      <c r="W71" s="78">
        <f t="shared" si="3"/>
        <v>875004.65959829988</v>
      </c>
      <c r="X71" s="78">
        <f t="shared" si="4"/>
        <v>888780.76139999984</v>
      </c>
      <c r="Y71" s="78">
        <f t="shared" si="5"/>
        <v>444390.38069999992</v>
      </c>
      <c r="Z71" s="78">
        <f t="shared" si="11"/>
        <v>1876949</v>
      </c>
      <c r="AA71" s="78">
        <f t="shared" si="6"/>
        <v>2920279.6446000002</v>
      </c>
      <c r="AB71" s="78">
        <f t="shared" si="12"/>
        <v>2482238</v>
      </c>
      <c r="AC71" s="78">
        <f t="shared" si="7"/>
        <v>0</v>
      </c>
      <c r="AD71" s="78">
        <f t="shared" si="13"/>
        <v>0</v>
      </c>
      <c r="AE71" s="82">
        <f t="shared" si="8"/>
        <v>4359187</v>
      </c>
      <c r="AF71" s="82"/>
      <c r="AG71" s="82"/>
      <c r="AH71" s="82"/>
      <c r="AI71" s="82"/>
      <c r="AJ71" s="82"/>
      <c r="AK71" s="83"/>
      <c r="AL71" s="83"/>
      <c r="AM71" s="78"/>
      <c r="AN71" s="84">
        <v>64</v>
      </c>
      <c r="AO71" s="91"/>
      <c r="AP71" s="86" t="s">
        <v>991</v>
      </c>
    </row>
    <row r="72" spans="1:42" ht="48" customHeight="1" x14ac:dyDescent="0.4">
      <c r="A72" s="70" t="s">
        <v>269</v>
      </c>
      <c r="B72" s="90" t="s">
        <v>1015</v>
      </c>
      <c r="C72" s="87" t="s">
        <v>1016</v>
      </c>
      <c r="D72" s="88" t="s">
        <v>328</v>
      </c>
      <c r="E72" s="30" t="s">
        <v>276</v>
      </c>
      <c r="F72" s="29" t="s">
        <v>54</v>
      </c>
      <c r="G72" s="29">
        <v>8</v>
      </c>
      <c r="H72" s="30"/>
      <c r="I72" s="74">
        <f>VLOOKUP(G72,'Basic TPP'!$A$2:$B$16,2,0)</f>
        <v>6348434.0099999998</v>
      </c>
      <c r="J72" s="75">
        <v>0</v>
      </c>
      <c r="K72" s="76">
        <v>0.35</v>
      </c>
      <c r="L72" s="77">
        <v>0.46</v>
      </c>
      <c r="M72" s="77">
        <v>0</v>
      </c>
      <c r="N72" s="78">
        <f t="shared" si="9"/>
        <v>4370897</v>
      </c>
      <c r="O72" s="79">
        <v>0.92779999999999996</v>
      </c>
      <c r="P72" s="80">
        <v>7722</v>
      </c>
      <c r="Q72" s="80" t="s">
        <v>862</v>
      </c>
      <c r="R72" s="81"/>
      <c r="S72" s="78">
        <f t="shared" ref="S72:S135" si="14">I72*J72*40%*O72</f>
        <v>0</v>
      </c>
      <c r="T72" s="78">
        <f t="shared" ref="T72:T135" si="15">IF(P72&gt;=6750,(I72*J72*40%),0)</f>
        <v>0</v>
      </c>
      <c r="U72" s="78">
        <f t="shared" ref="U72:U135" si="16">IF(P72&lt;6750,0,IF(Q72="kurang",I72*J72*10%,I72*J72*20%))</f>
        <v>0</v>
      </c>
      <c r="V72" s="78">
        <f t="shared" si="10"/>
        <v>0</v>
      </c>
      <c r="W72" s="78">
        <f t="shared" ref="W72:W135" si="17">I72*K72*40%*O72</f>
        <v>824610.79042691982</v>
      </c>
      <c r="X72" s="78">
        <f t="shared" ref="X72:X135" si="18">IF(P72&gt;=6750,(I72*K72*40%),0)</f>
        <v>888780.76139999984</v>
      </c>
      <c r="Y72" s="78">
        <f t="shared" ref="Y72:Y135" si="19">IF(P72&lt;6750,0,IF(Q72="kurang",I72*K72*10%,I72*K72*20%))</f>
        <v>444390.38069999992</v>
      </c>
      <c r="Z72" s="78">
        <f t="shared" si="11"/>
        <v>1834115</v>
      </c>
      <c r="AA72" s="78">
        <f t="shared" ref="AA72:AA135" si="20">I72*L72</f>
        <v>2920279.6446000002</v>
      </c>
      <c r="AB72" s="78">
        <f t="shared" si="12"/>
        <v>2482238</v>
      </c>
      <c r="AC72" s="78">
        <f t="shared" ref="AC72:AC135" si="21">I72*M72</f>
        <v>0</v>
      </c>
      <c r="AD72" s="78">
        <f t="shared" si="13"/>
        <v>0</v>
      </c>
      <c r="AE72" s="82">
        <f t="shared" ref="AE72:AE135" si="22">ROUND((V72+Z72+AB72+AD72),0)</f>
        <v>4316353</v>
      </c>
      <c r="AF72" s="82"/>
      <c r="AG72" s="82"/>
      <c r="AH72" s="82"/>
      <c r="AI72" s="82"/>
      <c r="AJ72" s="82"/>
      <c r="AK72" s="83"/>
      <c r="AL72" s="83"/>
      <c r="AM72" s="78"/>
      <c r="AN72" s="84">
        <v>65</v>
      </c>
      <c r="AO72" s="85"/>
      <c r="AP72" s="86" t="s">
        <v>991</v>
      </c>
    </row>
    <row r="73" spans="1:42" ht="48" customHeight="1" x14ac:dyDescent="0.4">
      <c r="A73" s="70" t="s">
        <v>273</v>
      </c>
      <c r="B73" s="90" t="s">
        <v>1017</v>
      </c>
      <c r="C73" s="87" t="s">
        <v>1018</v>
      </c>
      <c r="D73" s="88" t="s">
        <v>138</v>
      </c>
      <c r="E73" s="30" t="s">
        <v>898</v>
      </c>
      <c r="F73" s="29" t="s">
        <v>54</v>
      </c>
      <c r="G73" s="29">
        <v>8</v>
      </c>
      <c r="H73" s="30"/>
      <c r="I73" s="74">
        <f>VLOOKUP(G73,'Basic TPP'!$A$2:$B$16,2,0)</f>
        <v>6348434.0099999998</v>
      </c>
      <c r="J73" s="75">
        <v>0</v>
      </c>
      <c r="K73" s="76">
        <v>0.35</v>
      </c>
      <c r="L73" s="77">
        <v>0.46</v>
      </c>
      <c r="M73" s="77">
        <v>0</v>
      </c>
      <c r="N73" s="78">
        <f t="shared" ref="N73:N136" si="23">ROUND(I73*(SUM(J73:M73))*85%,0)</f>
        <v>4370897</v>
      </c>
      <c r="O73" s="79">
        <v>0.98499999999999999</v>
      </c>
      <c r="P73" s="80">
        <v>9764</v>
      </c>
      <c r="Q73" s="80" t="s">
        <v>862</v>
      </c>
      <c r="R73" s="81"/>
      <c r="S73" s="78">
        <f t="shared" si="14"/>
        <v>0</v>
      </c>
      <c r="T73" s="78">
        <f t="shared" si="15"/>
        <v>0</v>
      </c>
      <c r="U73" s="78">
        <f t="shared" si="16"/>
        <v>0</v>
      </c>
      <c r="V73" s="78">
        <f t="shared" ref="V73:V136" si="24">ROUND(SUM(S73:U73)*85%,0)</f>
        <v>0</v>
      </c>
      <c r="W73" s="78">
        <f t="shared" si="17"/>
        <v>875449.04997899989</v>
      </c>
      <c r="X73" s="78">
        <f t="shared" si="18"/>
        <v>888780.76139999984</v>
      </c>
      <c r="Y73" s="78">
        <f t="shared" si="19"/>
        <v>444390.38069999992</v>
      </c>
      <c r="Z73" s="78">
        <f t="shared" ref="Z73:Z136" si="25">ROUND(SUM(W73:Y73)*85%,0)</f>
        <v>1877327</v>
      </c>
      <c r="AA73" s="78">
        <f t="shared" si="20"/>
        <v>2920279.6446000002</v>
      </c>
      <c r="AB73" s="78">
        <f t="shared" ref="AB73:AB136" si="26">ROUND(AA73 * 85%,0)</f>
        <v>2482238</v>
      </c>
      <c r="AC73" s="78">
        <f t="shared" si="21"/>
        <v>0</v>
      </c>
      <c r="AD73" s="78">
        <f t="shared" ref="AD73:AD136" si="27">ROUND(AC73*85%,0)</f>
        <v>0</v>
      </c>
      <c r="AE73" s="82">
        <f t="shared" si="22"/>
        <v>4359565</v>
      </c>
      <c r="AF73" s="82"/>
      <c r="AG73" s="82"/>
      <c r="AH73" s="82"/>
      <c r="AI73" s="82"/>
      <c r="AJ73" s="82"/>
      <c r="AK73" s="83"/>
      <c r="AL73" s="83"/>
      <c r="AM73" s="78"/>
      <c r="AN73" s="84">
        <v>66</v>
      </c>
      <c r="AO73" s="85"/>
      <c r="AP73" s="86" t="s">
        <v>991</v>
      </c>
    </row>
    <row r="74" spans="1:42" ht="48" customHeight="1" x14ac:dyDescent="0.4">
      <c r="A74" s="70" t="s">
        <v>277</v>
      </c>
      <c r="B74" s="90" t="s">
        <v>1019</v>
      </c>
      <c r="C74" s="87" t="s">
        <v>1020</v>
      </c>
      <c r="D74" s="88" t="s">
        <v>138</v>
      </c>
      <c r="E74" s="30" t="s">
        <v>903</v>
      </c>
      <c r="F74" s="29" t="s">
        <v>54</v>
      </c>
      <c r="G74" s="29">
        <v>7</v>
      </c>
      <c r="H74" s="30"/>
      <c r="I74" s="74">
        <f>VLOOKUP(G74,'Basic TPP'!$A$2:$B$16,2,0)</f>
        <v>5597389.71</v>
      </c>
      <c r="J74" s="75">
        <v>0</v>
      </c>
      <c r="K74" s="76">
        <v>0.35</v>
      </c>
      <c r="L74" s="77">
        <v>0.46</v>
      </c>
      <c r="M74" s="77">
        <v>0</v>
      </c>
      <c r="N74" s="78">
        <f t="shared" si="23"/>
        <v>3853803</v>
      </c>
      <c r="O74" s="79">
        <v>0.995</v>
      </c>
      <c r="P74" s="80">
        <v>10191</v>
      </c>
      <c r="Q74" s="80" t="s">
        <v>862</v>
      </c>
      <c r="R74" s="81"/>
      <c r="S74" s="78">
        <f t="shared" si="14"/>
        <v>0</v>
      </c>
      <c r="T74" s="78">
        <f t="shared" si="15"/>
        <v>0</v>
      </c>
      <c r="U74" s="78">
        <f t="shared" si="16"/>
        <v>0</v>
      </c>
      <c r="V74" s="78">
        <f t="shared" si="24"/>
        <v>0</v>
      </c>
      <c r="W74" s="78">
        <f t="shared" si="17"/>
        <v>779716.38660299999</v>
      </c>
      <c r="X74" s="78">
        <f t="shared" si="18"/>
        <v>783634.55940000003</v>
      </c>
      <c r="Y74" s="78">
        <f t="shared" si="19"/>
        <v>391817.27970000001</v>
      </c>
      <c r="Z74" s="78">
        <f t="shared" si="25"/>
        <v>1661893</v>
      </c>
      <c r="AA74" s="78">
        <f t="shared" si="20"/>
        <v>2574799.2666000002</v>
      </c>
      <c r="AB74" s="78">
        <f t="shared" si="26"/>
        <v>2188579</v>
      </c>
      <c r="AC74" s="78">
        <f t="shared" si="21"/>
        <v>0</v>
      </c>
      <c r="AD74" s="78">
        <f t="shared" si="27"/>
        <v>0</v>
      </c>
      <c r="AE74" s="82">
        <f t="shared" si="22"/>
        <v>3850472</v>
      </c>
      <c r="AF74" s="82"/>
      <c r="AG74" s="82"/>
      <c r="AH74" s="82"/>
      <c r="AI74" s="82"/>
      <c r="AJ74" s="82"/>
      <c r="AK74" s="83"/>
      <c r="AL74" s="83"/>
      <c r="AM74" s="78"/>
      <c r="AN74" s="84">
        <v>67</v>
      </c>
      <c r="AO74" s="85"/>
      <c r="AP74" s="86" t="s">
        <v>991</v>
      </c>
    </row>
    <row r="75" spans="1:42" ht="48" customHeight="1" x14ac:dyDescent="0.4">
      <c r="A75" s="70" t="s">
        <v>280</v>
      </c>
      <c r="B75" s="90" t="s">
        <v>1021</v>
      </c>
      <c r="C75" s="87" t="s">
        <v>1022</v>
      </c>
      <c r="D75" s="88" t="s">
        <v>328</v>
      </c>
      <c r="E75" s="30" t="s">
        <v>961</v>
      </c>
      <c r="F75" s="29" t="s">
        <v>54</v>
      </c>
      <c r="G75" s="29">
        <v>7</v>
      </c>
      <c r="H75" s="30"/>
      <c r="I75" s="74">
        <f>VLOOKUP(G75,'Basic TPP'!$A$2:$B$16,2,0)</f>
        <v>5597389.71</v>
      </c>
      <c r="J75" s="75">
        <v>0</v>
      </c>
      <c r="K75" s="76">
        <v>0.35</v>
      </c>
      <c r="L75" s="77">
        <v>0.46</v>
      </c>
      <c r="M75" s="77">
        <v>0</v>
      </c>
      <c r="N75" s="78">
        <f t="shared" si="23"/>
        <v>3853803</v>
      </c>
      <c r="O75" s="79">
        <v>0.98</v>
      </c>
      <c r="P75" s="80">
        <v>10584</v>
      </c>
      <c r="Q75" s="80" t="s">
        <v>862</v>
      </c>
      <c r="R75" s="81"/>
      <c r="S75" s="78">
        <f t="shared" si="14"/>
        <v>0</v>
      </c>
      <c r="T75" s="78">
        <f t="shared" si="15"/>
        <v>0</v>
      </c>
      <c r="U75" s="78">
        <f t="shared" si="16"/>
        <v>0</v>
      </c>
      <c r="V75" s="78">
        <f t="shared" si="24"/>
        <v>0</v>
      </c>
      <c r="W75" s="78">
        <f t="shared" si="17"/>
        <v>767961.868212</v>
      </c>
      <c r="X75" s="78">
        <f t="shared" si="18"/>
        <v>783634.55940000003</v>
      </c>
      <c r="Y75" s="78">
        <f t="shared" si="19"/>
        <v>391817.27970000001</v>
      </c>
      <c r="Z75" s="78">
        <f t="shared" si="25"/>
        <v>1651902</v>
      </c>
      <c r="AA75" s="78">
        <f t="shared" si="20"/>
        <v>2574799.2666000002</v>
      </c>
      <c r="AB75" s="78">
        <f t="shared" si="26"/>
        <v>2188579</v>
      </c>
      <c r="AC75" s="78">
        <f t="shared" si="21"/>
        <v>0</v>
      </c>
      <c r="AD75" s="78">
        <f t="shared" si="27"/>
        <v>0</v>
      </c>
      <c r="AE75" s="82">
        <f t="shared" si="22"/>
        <v>3840481</v>
      </c>
      <c r="AF75" s="82"/>
      <c r="AG75" s="82"/>
      <c r="AH75" s="82"/>
      <c r="AI75" s="82"/>
      <c r="AJ75" s="82"/>
      <c r="AK75" s="83"/>
      <c r="AL75" s="83"/>
      <c r="AM75" s="78"/>
      <c r="AN75" s="84">
        <v>68</v>
      </c>
      <c r="AO75" s="85"/>
      <c r="AP75" s="86" t="s">
        <v>991</v>
      </c>
    </row>
    <row r="76" spans="1:42" ht="48" customHeight="1" x14ac:dyDescent="0.4">
      <c r="A76" s="70" t="s">
        <v>283</v>
      </c>
      <c r="B76" s="90" t="s">
        <v>1023</v>
      </c>
      <c r="C76" s="87" t="s">
        <v>1024</v>
      </c>
      <c r="D76" s="88" t="s">
        <v>328</v>
      </c>
      <c r="E76" s="30" t="s">
        <v>903</v>
      </c>
      <c r="F76" s="29" t="s">
        <v>54</v>
      </c>
      <c r="G76" s="29">
        <v>7</v>
      </c>
      <c r="H76" s="30"/>
      <c r="I76" s="74">
        <f>VLOOKUP(G76,'Basic TPP'!$A$2:$B$16,2,0)</f>
        <v>5597389.71</v>
      </c>
      <c r="J76" s="75">
        <v>0</v>
      </c>
      <c r="K76" s="76">
        <v>0.35</v>
      </c>
      <c r="L76" s="77">
        <v>0.46</v>
      </c>
      <c r="M76" s="77">
        <v>0</v>
      </c>
      <c r="N76" s="78">
        <f t="shared" si="23"/>
        <v>3853803</v>
      </c>
      <c r="O76" s="79">
        <v>0.96950000000000003</v>
      </c>
      <c r="P76" s="80">
        <v>8276</v>
      </c>
      <c r="Q76" s="80" t="s">
        <v>862</v>
      </c>
      <c r="R76" s="81"/>
      <c r="S76" s="78">
        <f t="shared" si="14"/>
        <v>0</v>
      </c>
      <c r="T76" s="78">
        <f t="shared" si="15"/>
        <v>0</v>
      </c>
      <c r="U76" s="78">
        <f t="shared" si="16"/>
        <v>0</v>
      </c>
      <c r="V76" s="78">
        <f t="shared" si="24"/>
        <v>0</v>
      </c>
      <c r="W76" s="78">
        <f t="shared" si="17"/>
        <v>759733.70533830009</v>
      </c>
      <c r="X76" s="78">
        <f t="shared" si="18"/>
        <v>783634.55940000003</v>
      </c>
      <c r="Y76" s="78">
        <f t="shared" si="19"/>
        <v>391817.27970000001</v>
      </c>
      <c r="Z76" s="78">
        <f t="shared" si="25"/>
        <v>1644908</v>
      </c>
      <c r="AA76" s="78">
        <f t="shared" si="20"/>
        <v>2574799.2666000002</v>
      </c>
      <c r="AB76" s="78">
        <f t="shared" si="26"/>
        <v>2188579</v>
      </c>
      <c r="AC76" s="78">
        <f t="shared" si="21"/>
        <v>0</v>
      </c>
      <c r="AD76" s="78">
        <f t="shared" si="27"/>
        <v>0</v>
      </c>
      <c r="AE76" s="82">
        <f t="shared" si="22"/>
        <v>3833487</v>
      </c>
      <c r="AF76" s="82"/>
      <c r="AG76" s="82"/>
      <c r="AH76" s="82"/>
      <c r="AI76" s="82"/>
      <c r="AJ76" s="82"/>
      <c r="AK76" s="83"/>
      <c r="AL76" s="83"/>
      <c r="AM76" s="78"/>
      <c r="AN76" s="84">
        <v>69</v>
      </c>
      <c r="AO76" s="85"/>
      <c r="AP76" s="86" t="s">
        <v>991</v>
      </c>
    </row>
    <row r="77" spans="1:42" ht="48" customHeight="1" x14ac:dyDescent="0.4">
      <c r="A77" s="70" t="s">
        <v>286</v>
      </c>
      <c r="B77" s="90" t="s">
        <v>1025</v>
      </c>
      <c r="C77" s="87" t="s">
        <v>1026</v>
      </c>
      <c r="D77" s="88" t="s">
        <v>403</v>
      </c>
      <c r="E77" s="30" t="s">
        <v>1027</v>
      </c>
      <c r="F77" s="29" t="s">
        <v>54</v>
      </c>
      <c r="G77" s="29">
        <v>6</v>
      </c>
      <c r="H77" s="30"/>
      <c r="I77" s="74">
        <f>VLOOKUP(G77,'Basic TPP'!$A$2:$B$16,2,0)</f>
        <v>4864066.68</v>
      </c>
      <c r="J77" s="75">
        <v>0</v>
      </c>
      <c r="K77" s="76">
        <v>0.35</v>
      </c>
      <c r="L77" s="77">
        <v>0.46</v>
      </c>
      <c r="M77" s="77">
        <v>0</v>
      </c>
      <c r="N77" s="78">
        <f t="shared" si="23"/>
        <v>3348910</v>
      </c>
      <c r="O77" s="79">
        <v>0.88619999999999999</v>
      </c>
      <c r="P77" s="80">
        <v>8996</v>
      </c>
      <c r="Q77" s="80" t="s">
        <v>862</v>
      </c>
      <c r="R77" s="81"/>
      <c r="S77" s="78">
        <f t="shared" si="14"/>
        <v>0</v>
      </c>
      <c r="T77" s="78">
        <f t="shared" si="15"/>
        <v>0</v>
      </c>
      <c r="U77" s="78">
        <f t="shared" si="16"/>
        <v>0</v>
      </c>
      <c r="V77" s="78">
        <f t="shared" si="24"/>
        <v>0</v>
      </c>
      <c r="W77" s="78">
        <f t="shared" si="17"/>
        <v>603475.02485424001</v>
      </c>
      <c r="X77" s="78">
        <f t="shared" si="18"/>
        <v>680969.33519999997</v>
      </c>
      <c r="Y77" s="78">
        <f t="shared" si="19"/>
        <v>340484.66759999999</v>
      </c>
      <c r="Z77" s="78">
        <f t="shared" si="25"/>
        <v>1381190</v>
      </c>
      <c r="AA77" s="78">
        <f t="shared" si="20"/>
        <v>2237470.6727999998</v>
      </c>
      <c r="AB77" s="78">
        <f t="shared" si="26"/>
        <v>1901850</v>
      </c>
      <c r="AC77" s="78">
        <f t="shared" si="21"/>
        <v>0</v>
      </c>
      <c r="AD77" s="78">
        <f t="shared" si="27"/>
        <v>0</v>
      </c>
      <c r="AE77" s="82">
        <f t="shared" si="22"/>
        <v>3283040</v>
      </c>
      <c r="AF77" s="82"/>
      <c r="AG77" s="82"/>
      <c r="AH77" s="82"/>
      <c r="AI77" s="82"/>
      <c r="AJ77" s="82"/>
      <c r="AK77" s="83"/>
      <c r="AL77" s="83"/>
      <c r="AM77" s="78"/>
      <c r="AN77" s="84">
        <v>70</v>
      </c>
      <c r="AO77" s="85"/>
      <c r="AP77" s="86" t="s">
        <v>991</v>
      </c>
    </row>
    <row r="78" spans="1:42" ht="48" customHeight="1" x14ac:dyDescent="0.4">
      <c r="A78" s="70" t="s">
        <v>289</v>
      </c>
      <c r="B78" s="90" t="s">
        <v>1028</v>
      </c>
      <c r="C78" s="87" t="s">
        <v>1029</v>
      </c>
      <c r="D78" s="88" t="s">
        <v>420</v>
      </c>
      <c r="E78" s="30" t="s">
        <v>980</v>
      </c>
      <c r="F78" s="29"/>
      <c r="G78" s="29">
        <v>6</v>
      </c>
      <c r="H78" s="30"/>
      <c r="I78" s="74">
        <f>VLOOKUP(G78,'Basic TPP'!$A$2:$B$16,2,0)</f>
        <v>4864066.68</v>
      </c>
      <c r="J78" s="75">
        <v>0</v>
      </c>
      <c r="K78" s="76">
        <v>0.35</v>
      </c>
      <c r="L78" s="77">
        <v>0.46</v>
      </c>
      <c r="M78" s="77">
        <v>0</v>
      </c>
      <c r="N78" s="78">
        <f t="shared" si="23"/>
        <v>3348910</v>
      </c>
      <c r="O78" s="79">
        <v>0.995</v>
      </c>
      <c r="P78" s="80">
        <v>9300</v>
      </c>
      <c r="Q78" s="80" t="s">
        <v>862</v>
      </c>
      <c r="R78" s="81"/>
      <c r="S78" s="78">
        <f t="shared" si="14"/>
        <v>0</v>
      </c>
      <c r="T78" s="78">
        <f t="shared" si="15"/>
        <v>0</v>
      </c>
      <c r="U78" s="78">
        <f t="shared" si="16"/>
        <v>0</v>
      </c>
      <c r="V78" s="78">
        <f t="shared" si="24"/>
        <v>0</v>
      </c>
      <c r="W78" s="78">
        <f t="shared" si="17"/>
        <v>677564.48852399993</v>
      </c>
      <c r="X78" s="78">
        <f t="shared" si="18"/>
        <v>680969.33519999997</v>
      </c>
      <c r="Y78" s="78">
        <f t="shared" si="19"/>
        <v>340484.66759999999</v>
      </c>
      <c r="Z78" s="78">
        <f t="shared" si="25"/>
        <v>1444166</v>
      </c>
      <c r="AA78" s="78">
        <f t="shared" si="20"/>
        <v>2237470.6727999998</v>
      </c>
      <c r="AB78" s="78">
        <f t="shared" si="26"/>
        <v>1901850</v>
      </c>
      <c r="AC78" s="78">
        <f t="shared" si="21"/>
        <v>0</v>
      </c>
      <c r="AD78" s="78">
        <f t="shared" si="27"/>
        <v>0</v>
      </c>
      <c r="AE78" s="82">
        <f t="shared" si="22"/>
        <v>3346016</v>
      </c>
      <c r="AF78" s="82"/>
      <c r="AG78" s="82"/>
      <c r="AH78" s="82"/>
      <c r="AI78" s="82"/>
      <c r="AJ78" s="82"/>
      <c r="AK78" s="83"/>
      <c r="AL78" s="83"/>
      <c r="AM78" s="78"/>
      <c r="AN78" s="84">
        <v>71</v>
      </c>
      <c r="AO78" s="91"/>
      <c r="AP78" s="86" t="s">
        <v>991</v>
      </c>
    </row>
    <row r="79" spans="1:42" ht="48" customHeight="1" x14ac:dyDescent="0.4">
      <c r="A79" s="70" t="s">
        <v>292</v>
      </c>
      <c r="B79" s="90" t="s">
        <v>1030</v>
      </c>
      <c r="C79" s="87" t="s">
        <v>1031</v>
      </c>
      <c r="D79" s="88" t="s">
        <v>420</v>
      </c>
      <c r="E79" s="30" t="s">
        <v>526</v>
      </c>
      <c r="F79" s="29" t="s">
        <v>54</v>
      </c>
      <c r="G79" s="29">
        <v>6</v>
      </c>
      <c r="H79" s="30"/>
      <c r="I79" s="74">
        <f>VLOOKUP(G79,'Basic TPP'!$A$2:$B$16,2,0)</f>
        <v>4864066.68</v>
      </c>
      <c r="J79" s="75">
        <v>0</v>
      </c>
      <c r="K79" s="76">
        <v>0.35</v>
      </c>
      <c r="L79" s="77">
        <v>0.46</v>
      </c>
      <c r="M79" s="77">
        <v>0</v>
      </c>
      <c r="N79" s="78">
        <f t="shared" si="23"/>
        <v>3348910</v>
      </c>
      <c r="O79" s="79">
        <v>0.96950000000000003</v>
      </c>
      <c r="P79" s="80">
        <v>8430</v>
      </c>
      <c r="Q79" s="80" t="s">
        <v>862</v>
      </c>
      <c r="R79" s="81"/>
      <c r="S79" s="78">
        <f t="shared" si="14"/>
        <v>0</v>
      </c>
      <c r="T79" s="78">
        <f t="shared" si="15"/>
        <v>0</v>
      </c>
      <c r="U79" s="78">
        <f t="shared" si="16"/>
        <v>0</v>
      </c>
      <c r="V79" s="78">
        <f t="shared" si="24"/>
        <v>0</v>
      </c>
      <c r="W79" s="78">
        <f t="shared" si="17"/>
        <v>660199.77047640004</v>
      </c>
      <c r="X79" s="78">
        <f t="shared" si="18"/>
        <v>680969.33519999997</v>
      </c>
      <c r="Y79" s="78">
        <f t="shared" si="19"/>
        <v>340484.66759999999</v>
      </c>
      <c r="Z79" s="78">
        <f t="shared" si="25"/>
        <v>1429406</v>
      </c>
      <c r="AA79" s="78">
        <f t="shared" si="20"/>
        <v>2237470.6727999998</v>
      </c>
      <c r="AB79" s="78">
        <f t="shared" si="26"/>
        <v>1901850</v>
      </c>
      <c r="AC79" s="78">
        <f t="shared" si="21"/>
        <v>0</v>
      </c>
      <c r="AD79" s="78">
        <f t="shared" si="27"/>
        <v>0</v>
      </c>
      <c r="AE79" s="82">
        <f t="shared" si="22"/>
        <v>3331256</v>
      </c>
      <c r="AF79" s="82"/>
      <c r="AG79" s="82"/>
      <c r="AH79" s="82"/>
      <c r="AI79" s="82"/>
      <c r="AJ79" s="82"/>
      <c r="AK79" s="83"/>
      <c r="AL79" s="83"/>
      <c r="AM79" s="78"/>
      <c r="AN79" s="84">
        <v>72</v>
      </c>
      <c r="AO79" s="85"/>
      <c r="AP79" s="86" t="s">
        <v>991</v>
      </c>
    </row>
    <row r="80" spans="1:42" ht="48" customHeight="1" x14ac:dyDescent="0.4">
      <c r="A80" s="70" t="s">
        <v>295</v>
      </c>
      <c r="B80" s="90" t="s">
        <v>1032</v>
      </c>
      <c r="C80" s="87" t="s">
        <v>1033</v>
      </c>
      <c r="D80" s="88" t="s">
        <v>420</v>
      </c>
      <c r="E80" s="30" t="s">
        <v>432</v>
      </c>
      <c r="F80" s="29" t="s">
        <v>54</v>
      </c>
      <c r="G80" s="29">
        <v>6</v>
      </c>
      <c r="H80" s="30"/>
      <c r="I80" s="74">
        <f>VLOOKUP(G80,'Basic TPP'!$A$2:$B$16,2,0)</f>
        <v>4864066.68</v>
      </c>
      <c r="J80" s="75">
        <v>0</v>
      </c>
      <c r="K80" s="76">
        <v>0.35</v>
      </c>
      <c r="L80" s="77">
        <v>0.46</v>
      </c>
      <c r="M80" s="77">
        <v>0</v>
      </c>
      <c r="N80" s="78">
        <f t="shared" si="23"/>
        <v>3348910</v>
      </c>
      <c r="O80" s="79">
        <v>1</v>
      </c>
      <c r="P80" s="80">
        <v>8481</v>
      </c>
      <c r="Q80" s="80" t="s">
        <v>862</v>
      </c>
      <c r="R80" s="81"/>
      <c r="S80" s="78">
        <f t="shared" si="14"/>
        <v>0</v>
      </c>
      <c r="T80" s="78">
        <f t="shared" si="15"/>
        <v>0</v>
      </c>
      <c r="U80" s="78">
        <f t="shared" si="16"/>
        <v>0</v>
      </c>
      <c r="V80" s="78">
        <f t="shared" si="24"/>
        <v>0</v>
      </c>
      <c r="W80" s="78">
        <f t="shared" si="17"/>
        <v>680969.33519999997</v>
      </c>
      <c r="X80" s="78">
        <f t="shared" si="18"/>
        <v>680969.33519999997</v>
      </c>
      <c r="Y80" s="78">
        <f t="shared" si="19"/>
        <v>340484.66759999999</v>
      </c>
      <c r="Z80" s="78">
        <f t="shared" si="25"/>
        <v>1447060</v>
      </c>
      <c r="AA80" s="78">
        <f t="shared" si="20"/>
        <v>2237470.6727999998</v>
      </c>
      <c r="AB80" s="78">
        <f t="shared" si="26"/>
        <v>1901850</v>
      </c>
      <c r="AC80" s="78">
        <f t="shared" si="21"/>
        <v>0</v>
      </c>
      <c r="AD80" s="78">
        <f t="shared" si="27"/>
        <v>0</v>
      </c>
      <c r="AE80" s="82">
        <f t="shared" si="22"/>
        <v>3348910</v>
      </c>
      <c r="AF80" s="82"/>
      <c r="AG80" s="82"/>
      <c r="AH80" s="82"/>
      <c r="AI80" s="82"/>
      <c r="AJ80" s="82"/>
      <c r="AK80" s="83"/>
      <c r="AL80" s="83"/>
      <c r="AM80" s="78"/>
      <c r="AN80" s="84">
        <v>73</v>
      </c>
      <c r="AO80" s="91"/>
      <c r="AP80" s="86" t="s">
        <v>991</v>
      </c>
    </row>
    <row r="81" spans="1:42" ht="48" customHeight="1" x14ac:dyDescent="0.4">
      <c r="A81" s="70" t="s">
        <v>298</v>
      </c>
      <c r="B81" s="90" t="s">
        <v>1034</v>
      </c>
      <c r="C81" s="87" t="s">
        <v>1035</v>
      </c>
      <c r="D81" s="88" t="s">
        <v>420</v>
      </c>
      <c r="E81" s="30" t="s">
        <v>1036</v>
      </c>
      <c r="F81" s="29" t="s">
        <v>391</v>
      </c>
      <c r="G81" s="29">
        <v>5</v>
      </c>
      <c r="H81" s="30"/>
      <c r="I81" s="74">
        <f>VLOOKUP(G81,'Basic TPP'!$A$2:$B$16,2,0)</f>
        <v>4056483.09</v>
      </c>
      <c r="J81" s="75">
        <v>0.31</v>
      </c>
      <c r="K81" s="76">
        <v>0.35</v>
      </c>
      <c r="L81" s="77">
        <v>0.15</v>
      </c>
      <c r="M81" s="77">
        <v>0</v>
      </c>
      <c r="N81" s="78">
        <f t="shared" si="23"/>
        <v>2792889</v>
      </c>
      <c r="O81" s="79">
        <v>0.99</v>
      </c>
      <c r="P81" s="80">
        <v>7817</v>
      </c>
      <c r="Q81" s="80" t="s">
        <v>862</v>
      </c>
      <c r="R81" s="81"/>
      <c r="S81" s="78">
        <f t="shared" si="14"/>
        <v>497973.86412839999</v>
      </c>
      <c r="T81" s="78">
        <f t="shared" si="15"/>
        <v>503003.90315999999</v>
      </c>
      <c r="U81" s="78">
        <f t="shared" si="16"/>
        <v>251501.95157999999</v>
      </c>
      <c r="V81" s="78">
        <f t="shared" si="24"/>
        <v>1064608</v>
      </c>
      <c r="W81" s="78">
        <f t="shared" si="17"/>
        <v>562228.55627399997</v>
      </c>
      <c r="X81" s="78">
        <f t="shared" si="18"/>
        <v>567907.63260000001</v>
      </c>
      <c r="Y81" s="78">
        <f t="shared" si="19"/>
        <v>283953.81630000001</v>
      </c>
      <c r="Z81" s="78">
        <f t="shared" si="25"/>
        <v>1201977</v>
      </c>
      <c r="AA81" s="78">
        <f t="shared" si="20"/>
        <v>608472.46349999995</v>
      </c>
      <c r="AB81" s="78">
        <f t="shared" si="26"/>
        <v>517202</v>
      </c>
      <c r="AC81" s="78">
        <f t="shared" si="21"/>
        <v>0</v>
      </c>
      <c r="AD81" s="78">
        <f t="shared" si="27"/>
        <v>0</v>
      </c>
      <c r="AE81" s="82">
        <f t="shared" si="22"/>
        <v>2783787</v>
      </c>
      <c r="AF81" s="82"/>
      <c r="AG81" s="82"/>
      <c r="AH81" s="82"/>
      <c r="AI81" s="82"/>
      <c r="AJ81" s="82"/>
      <c r="AK81" s="83"/>
      <c r="AL81" s="83"/>
      <c r="AM81" s="78"/>
      <c r="AN81" s="84">
        <v>74</v>
      </c>
      <c r="AO81" s="85"/>
      <c r="AP81" s="86" t="s">
        <v>991</v>
      </c>
    </row>
    <row r="82" spans="1:42" ht="48" customHeight="1" x14ac:dyDescent="0.4">
      <c r="A82" s="70" t="s">
        <v>301</v>
      </c>
      <c r="B82" s="90" t="s">
        <v>1037</v>
      </c>
      <c r="C82" s="87" t="s">
        <v>1038</v>
      </c>
      <c r="D82" s="88" t="s">
        <v>138</v>
      </c>
      <c r="E82" s="30" t="s">
        <v>1036</v>
      </c>
      <c r="F82" s="29" t="s">
        <v>391</v>
      </c>
      <c r="G82" s="29">
        <v>5</v>
      </c>
      <c r="H82" s="30"/>
      <c r="I82" s="74">
        <f>VLOOKUP(G82,'Basic TPP'!$A$2:$B$16,2,0)</f>
        <v>4056483.09</v>
      </c>
      <c r="J82" s="75">
        <v>0.31</v>
      </c>
      <c r="K82" s="76">
        <v>0.35</v>
      </c>
      <c r="L82" s="77">
        <v>0.15</v>
      </c>
      <c r="M82" s="77">
        <v>0</v>
      </c>
      <c r="N82" s="78">
        <f t="shared" si="23"/>
        <v>2792889</v>
      </c>
      <c r="O82" s="79">
        <v>0.99</v>
      </c>
      <c r="P82" s="80">
        <v>7652</v>
      </c>
      <c r="Q82" s="80" t="s">
        <v>862</v>
      </c>
      <c r="R82" s="81"/>
      <c r="S82" s="78">
        <f t="shared" si="14"/>
        <v>497973.86412839999</v>
      </c>
      <c r="T82" s="78">
        <f t="shared" si="15"/>
        <v>503003.90315999999</v>
      </c>
      <c r="U82" s="78">
        <f t="shared" si="16"/>
        <v>251501.95157999999</v>
      </c>
      <c r="V82" s="78">
        <f t="shared" si="24"/>
        <v>1064608</v>
      </c>
      <c r="W82" s="78">
        <f t="shared" si="17"/>
        <v>562228.55627399997</v>
      </c>
      <c r="X82" s="78">
        <f t="shared" si="18"/>
        <v>567907.63260000001</v>
      </c>
      <c r="Y82" s="78">
        <f t="shared" si="19"/>
        <v>283953.81630000001</v>
      </c>
      <c r="Z82" s="78">
        <f t="shared" si="25"/>
        <v>1201977</v>
      </c>
      <c r="AA82" s="78">
        <f t="shared" si="20"/>
        <v>608472.46349999995</v>
      </c>
      <c r="AB82" s="78">
        <f t="shared" si="26"/>
        <v>517202</v>
      </c>
      <c r="AC82" s="78">
        <f t="shared" si="21"/>
        <v>0</v>
      </c>
      <c r="AD82" s="78">
        <f t="shared" si="27"/>
        <v>0</v>
      </c>
      <c r="AE82" s="82">
        <f t="shared" si="22"/>
        <v>2783787</v>
      </c>
      <c r="AF82" s="82"/>
      <c r="AG82" s="82"/>
      <c r="AH82" s="82"/>
      <c r="AI82" s="82"/>
      <c r="AJ82" s="82"/>
      <c r="AK82" s="83"/>
      <c r="AL82" s="83"/>
      <c r="AM82" s="78"/>
      <c r="AN82" s="84">
        <v>75</v>
      </c>
      <c r="AO82" s="85"/>
      <c r="AP82" s="86" t="s">
        <v>991</v>
      </c>
    </row>
    <row r="83" spans="1:42" ht="48" customHeight="1" x14ac:dyDescent="0.4">
      <c r="A83" s="70" t="s">
        <v>304</v>
      </c>
      <c r="B83" s="71" t="s">
        <v>1039</v>
      </c>
      <c r="C83" s="72" t="s">
        <v>1040</v>
      </c>
      <c r="D83" s="73" t="s">
        <v>45</v>
      </c>
      <c r="E83" s="37" t="s">
        <v>1041</v>
      </c>
      <c r="F83" s="38" t="s">
        <v>54</v>
      </c>
      <c r="G83" s="38">
        <v>12</v>
      </c>
      <c r="H83" s="93" t="s">
        <v>2659</v>
      </c>
      <c r="I83" s="74">
        <f>VLOOKUP(G83,'Basic TPP'!$A$2:$B$16,2,0)</f>
        <v>13501920</v>
      </c>
      <c r="J83" s="75">
        <v>0</v>
      </c>
      <c r="K83" s="76">
        <v>0.35</v>
      </c>
      <c r="L83" s="77">
        <v>0.56999999999999995</v>
      </c>
      <c r="M83" s="77">
        <v>0</v>
      </c>
      <c r="N83" s="78">
        <f t="shared" si="23"/>
        <v>10558501</v>
      </c>
      <c r="O83" s="79">
        <v>0.95830000000000004</v>
      </c>
      <c r="P83" s="80">
        <v>11551</v>
      </c>
      <c r="Q83" s="80" t="s">
        <v>862</v>
      </c>
      <c r="R83" s="81"/>
      <c r="S83" s="78">
        <f t="shared" si="14"/>
        <v>0</v>
      </c>
      <c r="T83" s="78">
        <f t="shared" si="15"/>
        <v>0</v>
      </c>
      <c r="U83" s="78">
        <f t="shared" si="16"/>
        <v>0</v>
      </c>
      <c r="V83" s="78">
        <f t="shared" si="24"/>
        <v>0</v>
      </c>
      <c r="W83" s="78">
        <f t="shared" si="17"/>
        <v>1811444.5910400001</v>
      </c>
      <c r="X83" s="78">
        <f t="shared" si="18"/>
        <v>1890268.8</v>
      </c>
      <c r="Y83" s="78">
        <f t="shared" si="19"/>
        <v>945134.4</v>
      </c>
      <c r="Z83" s="78">
        <f t="shared" si="25"/>
        <v>3949821</v>
      </c>
      <c r="AA83" s="78">
        <f t="shared" si="20"/>
        <v>7696094.3999999994</v>
      </c>
      <c r="AB83" s="78">
        <f t="shared" si="26"/>
        <v>6541680</v>
      </c>
      <c r="AC83" s="78">
        <f t="shared" si="21"/>
        <v>0</v>
      </c>
      <c r="AD83" s="78">
        <f t="shared" si="27"/>
        <v>0</v>
      </c>
      <c r="AE83" s="82">
        <f t="shared" si="22"/>
        <v>10491501</v>
      </c>
      <c r="AF83" s="82"/>
      <c r="AG83" s="82"/>
      <c r="AH83" s="82"/>
      <c r="AI83" s="82"/>
      <c r="AJ83" s="82"/>
      <c r="AK83" s="83"/>
      <c r="AL83" s="83"/>
      <c r="AM83" s="78"/>
      <c r="AN83" s="84">
        <v>76</v>
      </c>
      <c r="AO83" s="85"/>
      <c r="AP83" s="86" t="s">
        <v>1042</v>
      </c>
    </row>
    <row r="84" spans="1:42" ht="48" customHeight="1" x14ac:dyDescent="0.4">
      <c r="A84" s="70" t="s">
        <v>307</v>
      </c>
      <c r="B84" s="37" t="s">
        <v>1043</v>
      </c>
      <c r="C84" s="87" t="s">
        <v>1044</v>
      </c>
      <c r="D84" s="88" t="s">
        <v>45</v>
      </c>
      <c r="E84" s="37" t="s">
        <v>871</v>
      </c>
      <c r="F84" s="29" t="s">
        <v>54</v>
      </c>
      <c r="G84" s="29">
        <v>12</v>
      </c>
      <c r="H84" s="30"/>
      <c r="I84" s="74">
        <f>VLOOKUP(G84,'Basic TPP'!$A$2:$B$16,2,0)</f>
        <v>13501920</v>
      </c>
      <c r="J84" s="75">
        <v>0</v>
      </c>
      <c r="K84" s="76">
        <v>0.35</v>
      </c>
      <c r="L84" s="77">
        <v>0.46</v>
      </c>
      <c r="M84" s="77">
        <v>0</v>
      </c>
      <c r="N84" s="78">
        <f t="shared" si="23"/>
        <v>9296072</v>
      </c>
      <c r="O84" s="79">
        <v>1</v>
      </c>
      <c r="P84" s="80">
        <v>7919</v>
      </c>
      <c r="Q84" s="89" t="s">
        <v>862</v>
      </c>
      <c r="R84" s="81"/>
      <c r="S84" s="78">
        <f t="shared" si="14"/>
        <v>0</v>
      </c>
      <c r="T84" s="78">
        <f t="shared" si="15"/>
        <v>0</v>
      </c>
      <c r="U84" s="78">
        <f t="shared" si="16"/>
        <v>0</v>
      </c>
      <c r="V84" s="78">
        <f t="shared" si="24"/>
        <v>0</v>
      </c>
      <c r="W84" s="78">
        <f t="shared" si="17"/>
        <v>1890268.8</v>
      </c>
      <c r="X84" s="78">
        <f t="shared" si="18"/>
        <v>1890268.8</v>
      </c>
      <c r="Y84" s="78">
        <f t="shared" si="19"/>
        <v>945134.4</v>
      </c>
      <c r="Z84" s="78">
        <f t="shared" si="25"/>
        <v>4016821</v>
      </c>
      <c r="AA84" s="78">
        <f t="shared" si="20"/>
        <v>6210883.2000000002</v>
      </c>
      <c r="AB84" s="78">
        <f t="shared" si="26"/>
        <v>5279251</v>
      </c>
      <c r="AC84" s="78">
        <f t="shared" si="21"/>
        <v>0</v>
      </c>
      <c r="AD84" s="78">
        <f t="shared" si="27"/>
        <v>0</v>
      </c>
      <c r="AE84" s="82">
        <f t="shared" si="22"/>
        <v>9296072</v>
      </c>
      <c r="AF84" s="82"/>
      <c r="AG84" s="82"/>
      <c r="AH84" s="82"/>
      <c r="AI84" s="82"/>
      <c r="AJ84" s="82"/>
      <c r="AK84" s="83"/>
      <c r="AL84" s="83"/>
      <c r="AM84" s="78"/>
      <c r="AN84" s="84">
        <v>77</v>
      </c>
      <c r="AO84" s="85"/>
      <c r="AP84" s="86" t="s">
        <v>1042</v>
      </c>
    </row>
    <row r="85" spans="1:42" ht="48" customHeight="1" x14ac:dyDescent="0.4">
      <c r="A85" s="70" t="s">
        <v>310</v>
      </c>
      <c r="B85" s="37" t="s">
        <v>1045</v>
      </c>
      <c r="C85" s="87" t="s">
        <v>1046</v>
      </c>
      <c r="D85" s="88" t="s">
        <v>45</v>
      </c>
      <c r="E85" s="30" t="s">
        <v>861</v>
      </c>
      <c r="F85" s="29" t="s">
        <v>54</v>
      </c>
      <c r="G85" s="29">
        <v>12</v>
      </c>
      <c r="H85" s="30"/>
      <c r="I85" s="74">
        <f>VLOOKUP(G85,'Basic TPP'!$A$2:$B$16,2,0)</f>
        <v>13501920</v>
      </c>
      <c r="J85" s="75">
        <v>0</v>
      </c>
      <c r="K85" s="76">
        <v>0.35</v>
      </c>
      <c r="L85" s="77">
        <v>0.46</v>
      </c>
      <c r="M85" s="77">
        <v>0</v>
      </c>
      <c r="N85" s="78">
        <f t="shared" si="23"/>
        <v>9296072</v>
      </c>
      <c r="O85" s="79">
        <v>1</v>
      </c>
      <c r="P85" s="80">
        <v>9438</v>
      </c>
      <c r="Q85" s="80" t="s">
        <v>862</v>
      </c>
      <c r="R85" s="81"/>
      <c r="S85" s="78">
        <f t="shared" si="14"/>
        <v>0</v>
      </c>
      <c r="T85" s="78">
        <f t="shared" si="15"/>
        <v>0</v>
      </c>
      <c r="U85" s="78">
        <f t="shared" si="16"/>
        <v>0</v>
      </c>
      <c r="V85" s="78">
        <f t="shared" si="24"/>
        <v>0</v>
      </c>
      <c r="W85" s="78">
        <f t="shared" si="17"/>
        <v>1890268.8</v>
      </c>
      <c r="X85" s="78">
        <f t="shared" si="18"/>
        <v>1890268.8</v>
      </c>
      <c r="Y85" s="78">
        <f t="shared" si="19"/>
        <v>945134.4</v>
      </c>
      <c r="Z85" s="78">
        <f t="shared" si="25"/>
        <v>4016821</v>
      </c>
      <c r="AA85" s="78">
        <f t="shared" si="20"/>
        <v>6210883.2000000002</v>
      </c>
      <c r="AB85" s="78">
        <f t="shared" si="26"/>
        <v>5279251</v>
      </c>
      <c r="AC85" s="78">
        <f t="shared" si="21"/>
        <v>0</v>
      </c>
      <c r="AD85" s="78">
        <f t="shared" si="27"/>
        <v>0</v>
      </c>
      <c r="AE85" s="82">
        <f t="shared" si="22"/>
        <v>9296072</v>
      </c>
      <c r="AF85" s="82"/>
      <c r="AG85" s="82"/>
      <c r="AH85" s="82"/>
      <c r="AI85" s="82"/>
      <c r="AJ85" s="82"/>
      <c r="AK85" s="83"/>
      <c r="AL85" s="83"/>
      <c r="AM85" s="78"/>
      <c r="AN85" s="84">
        <v>78</v>
      </c>
      <c r="AO85" s="85"/>
      <c r="AP85" s="86" t="s">
        <v>1042</v>
      </c>
    </row>
    <row r="86" spans="1:42" ht="48" customHeight="1" x14ac:dyDescent="0.4">
      <c r="A86" s="70" t="s">
        <v>313</v>
      </c>
      <c r="B86" s="90" t="s">
        <v>1047</v>
      </c>
      <c r="C86" s="87" t="s">
        <v>1048</v>
      </c>
      <c r="D86" s="88" t="s">
        <v>45</v>
      </c>
      <c r="E86" s="30" t="s">
        <v>861</v>
      </c>
      <c r="F86" s="29" t="s">
        <v>54</v>
      </c>
      <c r="G86" s="29">
        <v>12</v>
      </c>
      <c r="H86" s="30"/>
      <c r="I86" s="74">
        <f>VLOOKUP(G86,'Basic TPP'!$A$2:$B$16,2,0)</f>
        <v>13501920</v>
      </c>
      <c r="J86" s="75">
        <v>0</v>
      </c>
      <c r="K86" s="76">
        <v>0.35</v>
      </c>
      <c r="L86" s="77">
        <v>0.46</v>
      </c>
      <c r="M86" s="77">
        <v>0</v>
      </c>
      <c r="N86" s="78">
        <f t="shared" si="23"/>
        <v>9296072</v>
      </c>
      <c r="O86" s="79">
        <v>1</v>
      </c>
      <c r="P86" s="80">
        <v>8869</v>
      </c>
      <c r="Q86" s="80" t="s">
        <v>862</v>
      </c>
      <c r="R86" s="81"/>
      <c r="S86" s="78">
        <f t="shared" si="14"/>
        <v>0</v>
      </c>
      <c r="T86" s="78">
        <f t="shared" si="15"/>
        <v>0</v>
      </c>
      <c r="U86" s="78">
        <f t="shared" si="16"/>
        <v>0</v>
      </c>
      <c r="V86" s="78">
        <f t="shared" si="24"/>
        <v>0</v>
      </c>
      <c r="W86" s="78">
        <f t="shared" si="17"/>
        <v>1890268.8</v>
      </c>
      <c r="X86" s="78">
        <f t="shared" si="18"/>
        <v>1890268.8</v>
      </c>
      <c r="Y86" s="78">
        <f t="shared" si="19"/>
        <v>945134.4</v>
      </c>
      <c r="Z86" s="78">
        <f t="shared" si="25"/>
        <v>4016821</v>
      </c>
      <c r="AA86" s="78">
        <f t="shared" si="20"/>
        <v>6210883.2000000002</v>
      </c>
      <c r="AB86" s="78">
        <f t="shared" si="26"/>
        <v>5279251</v>
      </c>
      <c r="AC86" s="78">
        <f t="shared" si="21"/>
        <v>0</v>
      </c>
      <c r="AD86" s="78">
        <f t="shared" si="27"/>
        <v>0</v>
      </c>
      <c r="AE86" s="82">
        <f t="shared" si="22"/>
        <v>9296072</v>
      </c>
      <c r="AF86" s="82"/>
      <c r="AG86" s="82"/>
      <c r="AH86" s="82"/>
      <c r="AI86" s="82"/>
      <c r="AJ86" s="82"/>
      <c r="AK86" s="83"/>
      <c r="AL86" s="83"/>
      <c r="AM86" s="78"/>
      <c r="AN86" s="84">
        <v>79</v>
      </c>
      <c r="AO86" s="85"/>
      <c r="AP86" s="86" t="s">
        <v>1042</v>
      </c>
    </row>
    <row r="87" spans="1:42" ht="48" customHeight="1" x14ac:dyDescent="0.4">
      <c r="A87" s="70" t="s">
        <v>316</v>
      </c>
      <c r="B87" s="90" t="s">
        <v>1049</v>
      </c>
      <c r="C87" s="87" t="s">
        <v>1050</v>
      </c>
      <c r="D87" s="88" t="s">
        <v>108</v>
      </c>
      <c r="E87" s="30" t="s">
        <v>929</v>
      </c>
      <c r="F87" s="29" t="s">
        <v>54</v>
      </c>
      <c r="G87" s="29">
        <v>10</v>
      </c>
      <c r="H87" s="30"/>
      <c r="I87" s="74">
        <f>VLOOKUP(G87,'Basic TPP'!$A$2:$B$16,2,0)</f>
        <v>9080041.1999999993</v>
      </c>
      <c r="J87" s="75">
        <v>0</v>
      </c>
      <c r="K87" s="76">
        <v>0.35</v>
      </c>
      <c r="L87" s="77">
        <v>0.46</v>
      </c>
      <c r="M87" s="77">
        <v>0</v>
      </c>
      <c r="N87" s="78">
        <f t="shared" si="23"/>
        <v>6251608</v>
      </c>
      <c r="O87" s="79">
        <v>1</v>
      </c>
      <c r="P87" s="80">
        <v>10678</v>
      </c>
      <c r="Q87" s="80" t="s">
        <v>862</v>
      </c>
      <c r="R87" s="81"/>
      <c r="S87" s="78">
        <f t="shared" si="14"/>
        <v>0</v>
      </c>
      <c r="T87" s="78">
        <f t="shared" si="15"/>
        <v>0</v>
      </c>
      <c r="U87" s="78">
        <f t="shared" si="16"/>
        <v>0</v>
      </c>
      <c r="V87" s="78">
        <f t="shared" si="24"/>
        <v>0</v>
      </c>
      <c r="W87" s="78">
        <f t="shared" si="17"/>
        <v>1271205.7679999999</v>
      </c>
      <c r="X87" s="78">
        <f t="shared" si="18"/>
        <v>1271205.7679999999</v>
      </c>
      <c r="Y87" s="78">
        <f t="shared" si="19"/>
        <v>635602.88399999996</v>
      </c>
      <c r="Z87" s="78">
        <f t="shared" si="25"/>
        <v>2701312</v>
      </c>
      <c r="AA87" s="78">
        <f t="shared" si="20"/>
        <v>4176818.952</v>
      </c>
      <c r="AB87" s="78">
        <f t="shared" si="26"/>
        <v>3550296</v>
      </c>
      <c r="AC87" s="78">
        <f t="shared" si="21"/>
        <v>0</v>
      </c>
      <c r="AD87" s="78">
        <f t="shared" si="27"/>
        <v>0</v>
      </c>
      <c r="AE87" s="82">
        <f t="shared" si="22"/>
        <v>6251608</v>
      </c>
      <c r="AF87" s="82"/>
      <c r="AG87" s="82"/>
      <c r="AH87" s="82"/>
      <c r="AI87" s="82"/>
      <c r="AJ87" s="82"/>
      <c r="AK87" s="83"/>
      <c r="AL87" s="83"/>
      <c r="AM87" s="78"/>
      <c r="AN87" s="84">
        <v>80</v>
      </c>
      <c r="AO87" s="85"/>
      <c r="AP87" s="86" t="s">
        <v>1042</v>
      </c>
    </row>
    <row r="88" spans="1:42" ht="48" customHeight="1" x14ac:dyDescent="0.4">
      <c r="A88" s="70" t="s">
        <v>319</v>
      </c>
      <c r="B88" s="90" t="s">
        <v>1051</v>
      </c>
      <c r="C88" s="87" t="s">
        <v>1052</v>
      </c>
      <c r="D88" s="88" t="s">
        <v>95</v>
      </c>
      <c r="E88" s="30" t="s">
        <v>1053</v>
      </c>
      <c r="F88" s="29" t="s">
        <v>54</v>
      </c>
      <c r="G88" s="29">
        <v>9</v>
      </c>
      <c r="H88" s="30"/>
      <c r="I88" s="74">
        <f>VLOOKUP(G88,'Basic TPP'!$A$2:$B$16,2,0)</f>
        <v>7898623.2000000002</v>
      </c>
      <c r="J88" s="75">
        <v>0</v>
      </c>
      <c r="K88" s="76">
        <v>0.35</v>
      </c>
      <c r="L88" s="77">
        <v>0.46</v>
      </c>
      <c r="M88" s="77">
        <v>0</v>
      </c>
      <c r="N88" s="78">
        <f t="shared" si="23"/>
        <v>5438202</v>
      </c>
      <c r="O88" s="79">
        <v>1</v>
      </c>
      <c r="P88" s="80">
        <v>9355</v>
      </c>
      <c r="Q88" s="80" t="s">
        <v>862</v>
      </c>
      <c r="R88" s="81"/>
      <c r="S88" s="78">
        <f t="shared" si="14"/>
        <v>0</v>
      </c>
      <c r="T88" s="78">
        <f t="shared" si="15"/>
        <v>0</v>
      </c>
      <c r="U88" s="78">
        <f t="shared" si="16"/>
        <v>0</v>
      </c>
      <c r="V88" s="78">
        <f t="shared" si="24"/>
        <v>0</v>
      </c>
      <c r="W88" s="78">
        <f t="shared" si="17"/>
        <v>1105807.2480000001</v>
      </c>
      <c r="X88" s="78">
        <f t="shared" si="18"/>
        <v>1105807.2480000001</v>
      </c>
      <c r="Y88" s="78">
        <f t="shared" si="19"/>
        <v>552903.62400000007</v>
      </c>
      <c r="Z88" s="78">
        <f t="shared" si="25"/>
        <v>2349840</v>
      </c>
      <c r="AA88" s="78">
        <f t="shared" si="20"/>
        <v>3633366.6720000003</v>
      </c>
      <c r="AB88" s="78">
        <f t="shared" si="26"/>
        <v>3088362</v>
      </c>
      <c r="AC88" s="78">
        <f t="shared" si="21"/>
        <v>0</v>
      </c>
      <c r="AD88" s="78">
        <f t="shared" si="27"/>
        <v>0</v>
      </c>
      <c r="AE88" s="82">
        <f t="shared" si="22"/>
        <v>5438202</v>
      </c>
      <c r="AF88" s="82"/>
      <c r="AG88" s="82"/>
      <c r="AH88" s="82"/>
      <c r="AI88" s="82"/>
      <c r="AJ88" s="82"/>
      <c r="AK88" s="83"/>
      <c r="AL88" s="83"/>
      <c r="AM88" s="78"/>
      <c r="AN88" s="84">
        <v>81</v>
      </c>
      <c r="AO88" s="85"/>
      <c r="AP88" s="86" t="s">
        <v>1042</v>
      </c>
    </row>
    <row r="89" spans="1:42" ht="48" customHeight="1" x14ac:dyDescent="0.4">
      <c r="A89" s="70" t="s">
        <v>322</v>
      </c>
      <c r="B89" s="90" t="s">
        <v>1054</v>
      </c>
      <c r="C89" s="87" t="s">
        <v>1055</v>
      </c>
      <c r="D89" s="88" t="s">
        <v>95</v>
      </c>
      <c r="E89" s="30" t="s">
        <v>1056</v>
      </c>
      <c r="F89" s="29" t="s">
        <v>54</v>
      </c>
      <c r="G89" s="29">
        <v>9</v>
      </c>
      <c r="H89" s="30"/>
      <c r="I89" s="74">
        <f>VLOOKUP(G89,'Basic TPP'!$A$2:$B$16,2,0)</f>
        <v>7898623.2000000002</v>
      </c>
      <c r="J89" s="75">
        <v>0</v>
      </c>
      <c r="K89" s="76">
        <v>0.35</v>
      </c>
      <c r="L89" s="77">
        <v>0.46</v>
      </c>
      <c r="M89" s="77">
        <v>0</v>
      </c>
      <c r="N89" s="78">
        <f t="shared" si="23"/>
        <v>5438202</v>
      </c>
      <c r="O89" s="79">
        <v>0.995</v>
      </c>
      <c r="P89" s="80">
        <v>8298</v>
      </c>
      <c r="Q89" s="80" t="s">
        <v>862</v>
      </c>
      <c r="R89" s="81"/>
      <c r="S89" s="78">
        <f t="shared" si="14"/>
        <v>0</v>
      </c>
      <c r="T89" s="78">
        <f t="shared" si="15"/>
        <v>0</v>
      </c>
      <c r="U89" s="78">
        <f t="shared" si="16"/>
        <v>0</v>
      </c>
      <c r="V89" s="78">
        <f t="shared" si="24"/>
        <v>0</v>
      </c>
      <c r="W89" s="78">
        <f t="shared" si="17"/>
        <v>1100278.2117600001</v>
      </c>
      <c r="X89" s="78">
        <f t="shared" si="18"/>
        <v>1105807.2480000001</v>
      </c>
      <c r="Y89" s="78">
        <f t="shared" si="19"/>
        <v>552903.62400000007</v>
      </c>
      <c r="Z89" s="78">
        <f t="shared" si="25"/>
        <v>2345141</v>
      </c>
      <c r="AA89" s="78">
        <f t="shared" si="20"/>
        <v>3633366.6720000003</v>
      </c>
      <c r="AB89" s="78">
        <f t="shared" si="26"/>
        <v>3088362</v>
      </c>
      <c r="AC89" s="78">
        <f t="shared" si="21"/>
        <v>0</v>
      </c>
      <c r="AD89" s="78">
        <f t="shared" si="27"/>
        <v>0</v>
      </c>
      <c r="AE89" s="82">
        <f t="shared" si="22"/>
        <v>5433503</v>
      </c>
      <c r="AF89" s="82"/>
      <c r="AG89" s="82"/>
      <c r="AH89" s="82"/>
      <c r="AI89" s="82"/>
      <c r="AJ89" s="82"/>
      <c r="AK89" s="83"/>
      <c r="AL89" s="83"/>
      <c r="AM89" s="78"/>
      <c r="AN89" s="84">
        <v>82</v>
      </c>
      <c r="AO89" s="85"/>
      <c r="AP89" s="86" t="s">
        <v>1042</v>
      </c>
    </row>
    <row r="90" spans="1:42" ht="48" customHeight="1" x14ac:dyDescent="0.4">
      <c r="A90" s="70" t="s">
        <v>325</v>
      </c>
      <c r="B90" s="90" t="s">
        <v>1057</v>
      </c>
      <c r="C90" s="87" t="s">
        <v>1058</v>
      </c>
      <c r="D90" s="88" t="s">
        <v>95</v>
      </c>
      <c r="E90" s="30" t="s">
        <v>1059</v>
      </c>
      <c r="F90" s="29"/>
      <c r="G90" s="29">
        <v>9</v>
      </c>
      <c r="H90" s="30"/>
      <c r="I90" s="74">
        <f>VLOOKUP(G90,'Basic TPP'!$A$2:$B$16,2,0)</f>
        <v>7898623.2000000002</v>
      </c>
      <c r="J90" s="75">
        <v>0</v>
      </c>
      <c r="K90" s="76">
        <v>0.35</v>
      </c>
      <c r="L90" s="77">
        <v>0.46</v>
      </c>
      <c r="M90" s="77">
        <v>0</v>
      </c>
      <c r="N90" s="78">
        <f t="shared" si="23"/>
        <v>5438202</v>
      </c>
      <c r="O90" s="79">
        <v>0.995</v>
      </c>
      <c r="P90" s="80">
        <v>8402</v>
      </c>
      <c r="Q90" s="80" t="s">
        <v>862</v>
      </c>
      <c r="R90" s="81"/>
      <c r="S90" s="78">
        <f t="shared" si="14"/>
        <v>0</v>
      </c>
      <c r="T90" s="78">
        <f t="shared" si="15"/>
        <v>0</v>
      </c>
      <c r="U90" s="78">
        <f t="shared" si="16"/>
        <v>0</v>
      </c>
      <c r="V90" s="78">
        <f t="shared" si="24"/>
        <v>0</v>
      </c>
      <c r="W90" s="78">
        <f t="shared" si="17"/>
        <v>1100278.2117600001</v>
      </c>
      <c r="X90" s="78">
        <f t="shared" si="18"/>
        <v>1105807.2480000001</v>
      </c>
      <c r="Y90" s="78">
        <f t="shared" si="19"/>
        <v>552903.62400000007</v>
      </c>
      <c r="Z90" s="78">
        <f t="shared" si="25"/>
        <v>2345141</v>
      </c>
      <c r="AA90" s="78">
        <f t="shared" si="20"/>
        <v>3633366.6720000003</v>
      </c>
      <c r="AB90" s="78">
        <f t="shared" si="26"/>
        <v>3088362</v>
      </c>
      <c r="AC90" s="78">
        <f t="shared" si="21"/>
        <v>0</v>
      </c>
      <c r="AD90" s="78">
        <f t="shared" si="27"/>
        <v>0</v>
      </c>
      <c r="AE90" s="82">
        <f t="shared" si="22"/>
        <v>5433503</v>
      </c>
      <c r="AF90" s="82"/>
      <c r="AG90" s="82"/>
      <c r="AH90" s="82"/>
      <c r="AI90" s="82"/>
      <c r="AJ90" s="82"/>
      <c r="AK90" s="83"/>
      <c r="AL90" s="83"/>
      <c r="AM90" s="78"/>
      <c r="AN90" s="84">
        <v>83</v>
      </c>
      <c r="AO90" s="85"/>
      <c r="AP90" s="86" t="s">
        <v>1042</v>
      </c>
    </row>
    <row r="91" spans="1:42" ht="48" customHeight="1" x14ac:dyDescent="0.4">
      <c r="A91" s="70" t="s">
        <v>330</v>
      </c>
      <c r="B91" s="90" t="s">
        <v>1060</v>
      </c>
      <c r="C91" s="87" t="s">
        <v>1061</v>
      </c>
      <c r="D91" s="88" t="s">
        <v>95</v>
      </c>
      <c r="E91" s="30" t="s">
        <v>885</v>
      </c>
      <c r="F91" s="29" t="s">
        <v>54</v>
      </c>
      <c r="G91" s="29">
        <v>8</v>
      </c>
      <c r="H91" s="30"/>
      <c r="I91" s="74">
        <f>VLOOKUP(G91,'Basic TPP'!$A$2:$B$16,2,0)</f>
        <v>6348434.0099999998</v>
      </c>
      <c r="J91" s="75">
        <v>0</v>
      </c>
      <c r="K91" s="76">
        <v>0.35</v>
      </c>
      <c r="L91" s="77">
        <v>0.46</v>
      </c>
      <c r="M91" s="77">
        <v>0</v>
      </c>
      <c r="N91" s="78">
        <f t="shared" si="23"/>
        <v>4370897</v>
      </c>
      <c r="O91" s="79">
        <v>1</v>
      </c>
      <c r="P91" s="80">
        <v>10031</v>
      </c>
      <c r="Q91" s="80" t="s">
        <v>862</v>
      </c>
      <c r="R91" s="81"/>
      <c r="S91" s="78">
        <f t="shared" si="14"/>
        <v>0</v>
      </c>
      <c r="T91" s="78">
        <f t="shared" si="15"/>
        <v>0</v>
      </c>
      <c r="U91" s="78">
        <f t="shared" si="16"/>
        <v>0</v>
      </c>
      <c r="V91" s="78">
        <f t="shared" si="24"/>
        <v>0</v>
      </c>
      <c r="W91" s="78">
        <f t="shared" si="17"/>
        <v>888780.76139999984</v>
      </c>
      <c r="X91" s="78">
        <f t="shared" si="18"/>
        <v>888780.76139999984</v>
      </c>
      <c r="Y91" s="78">
        <f t="shared" si="19"/>
        <v>444390.38069999992</v>
      </c>
      <c r="Z91" s="78">
        <f t="shared" si="25"/>
        <v>1888659</v>
      </c>
      <c r="AA91" s="78">
        <f t="shared" si="20"/>
        <v>2920279.6446000002</v>
      </c>
      <c r="AB91" s="78">
        <f t="shared" si="26"/>
        <v>2482238</v>
      </c>
      <c r="AC91" s="78">
        <f t="shared" si="21"/>
        <v>0</v>
      </c>
      <c r="AD91" s="78">
        <f t="shared" si="27"/>
        <v>0</v>
      </c>
      <c r="AE91" s="82">
        <f t="shared" si="22"/>
        <v>4370897</v>
      </c>
      <c r="AF91" s="82"/>
      <c r="AG91" s="82"/>
      <c r="AH91" s="82"/>
      <c r="AI91" s="82"/>
      <c r="AJ91" s="82"/>
      <c r="AK91" s="83"/>
      <c r="AL91" s="83"/>
      <c r="AM91" s="78"/>
      <c r="AN91" s="84">
        <v>84</v>
      </c>
      <c r="AO91" s="91"/>
      <c r="AP91" s="86" t="s">
        <v>1042</v>
      </c>
    </row>
    <row r="92" spans="1:42" ht="48" customHeight="1" x14ac:dyDescent="0.4">
      <c r="A92" s="70" t="s">
        <v>333</v>
      </c>
      <c r="B92" s="90" t="s">
        <v>1062</v>
      </c>
      <c r="C92" s="87" t="s">
        <v>1063</v>
      </c>
      <c r="D92" s="88" t="s">
        <v>95</v>
      </c>
      <c r="E92" s="30" t="s">
        <v>885</v>
      </c>
      <c r="F92" s="29" t="s">
        <v>54</v>
      </c>
      <c r="G92" s="29">
        <v>8</v>
      </c>
      <c r="H92" s="30"/>
      <c r="I92" s="74">
        <f>VLOOKUP(G92,'Basic TPP'!$A$2:$B$16,2,0)</f>
        <v>6348434.0099999998</v>
      </c>
      <c r="J92" s="75">
        <v>0</v>
      </c>
      <c r="K92" s="76">
        <v>0.35</v>
      </c>
      <c r="L92" s="77">
        <v>0.46</v>
      </c>
      <c r="M92" s="77">
        <v>0</v>
      </c>
      <c r="N92" s="78">
        <f t="shared" si="23"/>
        <v>4370897</v>
      </c>
      <c r="O92" s="79">
        <v>0.995</v>
      </c>
      <c r="P92" s="80">
        <v>9027</v>
      </c>
      <c r="Q92" s="80" t="s">
        <v>862</v>
      </c>
      <c r="R92" s="81"/>
      <c r="S92" s="78">
        <f t="shared" si="14"/>
        <v>0</v>
      </c>
      <c r="T92" s="78">
        <f t="shared" si="15"/>
        <v>0</v>
      </c>
      <c r="U92" s="78">
        <f t="shared" si="16"/>
        <v>0</v>
      </c>
      <c r="V92" s="78">
        <f t="shared" si="24"/>
        <v>0</v>
      </c>
      <c r="W92" s="78">
        <f t="shared" si="17"/>
        <v>884336.85759299982</v>
      </c>
      <c r="X92" s="78">
        <f t="shared" si="18"/>
        <v>888780.76139999984</v>
      </c>
      <c r="Y92" s="78">
        <f t="shared" si="19"/>
        <v>444390.38069999992</v>
      </c>
      <c r="Z92" s="78">
        <f t="shared" si="25"/>
        <v>1884882</v>
      </c>
      <c r="AA92" s="78">
        <f t="shared" si="20"/>
        <v>2920279.6446000002</v>
      </c>
      <c r="AB92" s="78">
        <f t="shared" si="26"/>
        <v>2482238</v>
      </c>
      <c r="AC92" s="78">
        <f t="shared" si="21"/>
        <v>0</v>
      </c>
      <c r="AD92" s="78">
        <f t="shared" si="27"/>
        <v>0</v>
      </c>
      <c r="AE92" s="82">
        <f t="shared" si="22"/>
        <v>4367120</v>
      </c>
      <c r="AF92" s="82"/>
      <c r="AG92" s="82"/>
      <c r="AH92" s="82"/>
      <c r="AI92" s="82"/>
      <c r="AJ92" s="82"/>
      <c r="AK92" s="83"/>
      <c r="AL92" s="83"/>
      <c r="AM92" s="78"/>
      <c r="AN92" s="84">
        <v>85</v>
      </c>
      <c r="AO92" s="85"/>
      <c r="AP92" s="86" t="s">
        <v>1042</v>
      </c>
    </row>
    <row r="93" spans="1:42" ht="48" customHeight="1" x14ac:dyDescent="0.4">
      <c r="A93" s="70" t="s">
        <v>337</v>
      </c>
      <c r="B93" s="90" t="s">
        <v>1064</v>
      </c>
      <c r="C93" s="87" t="s">
        <v>1065</v>
      </c>
      <c r="D93" s="88" t="s">
        <v>108</v>
      </c>
      <c r="E93" s="30" t="s">
        <v>891</v>
      </c>
      <c r="F93" s="29" t="s">
        <v>54</v>
      </c>
      <c r="G93" s="29">
        <v>8</v>
      </c>
      <c r="H93" s="30"/>
      <c r="I93" s="74">
        <f>VLOOKUP(G93,'Basic TPP'!$A$2:$B$16,2,0)</f>
        <v>6348434.0099999998</v>
      </c>
      <c r="J93" s="75">
        <v>0</v>
      </c>
      <c r="K93" s="76">
        <v>0.35</v>
      </c>
      <c r="L93" s="77">
        <v>0.46</v>
      </c>
      <c r="M93" s="77">
        <v>0</v>
      </c>
      <c r="N93" s="78">
        <f t="shared" si="23"/>
        <v>4370897</v>
      </c>
      <c r="O93" s="79">
        <v>0.79169999999999996</v>
      </c>
      <c r="P93" s="80">
        <v>7863</v>
      </c>
      <c r="Q93" s="80" t="s">
        <v>862</v>
      </c>
      <c r="R93" s="81"/>
      <c r="S93" s="78">
        <f t="shared" si="14"/>
        <v>0</v>
      </c>
      <c r="T93" s="78">
        <f t="shared" si="15"/>
        <v>0</v>
      </c>
      <c r="U93" s="78">
        <f t="shared" si="16"/>
        <v>0</v>
      </c>
      <c r="V93" s="78">
        <f t="shared" si="24"/>
        <v>0</v>
      </c>
      <c r="W93" s="78">
        <f t="shared" si="17"/>
        <v>703647.72880037979</v>
      </c>
      <c r="X93" s="78">
        <f t="shared" si="18"/>
        <v>888780.76139999984</v>
      </c>
      <c r="Y93" s="78">
        <f t="shared" si="19"/>
        <v>444390.38069999992</v>
      </c>
      <c r="Z93" s="78">
        <f t="shared" si="25"/>
        <v>1731296</v>
      </c>
      <c r="AA93" s="78">
        <f t="shared" si="20"/>
        <v>2920279.6446000002</v>
      </c>
      <c r="AB93" s="78">
        <f t="shared" si="26"/>
        <v>2482238</v>
      </c>
      <c r="AC93" s="78">
        <f t="shared" si="21"/>
        <v>0</v>
      </c>
      <c r="AD93" s="78">
        <f t="shared" si="27"/>
        <v>0</v>
      </c>
      <c r="AE93" s="82">
        <f t="shared" si="22"/>
        <v>4213534</v>
      </c>
      <c r="AF93" s="82"/>
      <c r="AG93" s="82"/>
      <c r="AH93" s="82"/>
      <c r="AI93" s="82"/>
      <c r="AJ93" s="82"/>
      <c r="AK93" s="83"/>
      <c r="AL93" s="83"/>
      <c r="AM93" s="78"/>
      <c r="AN93" s="84">
        <v>86</v>
      </c>
      <c r="AO93" s="91"/>
      <c r="AP93" s="86" t="s">
        <v>1042</v>
      </c>
    </row>
    <row r="94" spans="1:42" ht="48" customHeight="1" x14ac:dyDescent="0.4">
      <c r="A94" s="70" t="s">
        <v>340</v>
      </c>
      <c r="B94" s="90" t="s">
        <v>1066</v>
      </c>
      <c r="C94" s="87" t="s">
        <v>1067</v>
      </c>
      <c r="D94" s="88" t="s">
        <v>108</v>
      </c>
      <c r="E94" s="30" t="s">
        <v>347</v>
      </c>
      <c r="F94" s="29" t="s">
        <v>54</v>
      </c>
      <c r="G94" s="29">
        <v>8</v>
      </c>
      <c r="H94" s="30"/>
      <c r="I94" s="74">
        <f>VLOOKUP(G94,'Basic TPP'!$A$2:$B$16,2,0)</f>
        <v>6348434.0099999998</v>
      </c>
      <c r="J94" s="75">
        <v>0</v>
      </c>
      <c r="K94" s="76">
        <v>0.35</v>
      </c>
      <c r="L94" s="77">
        <v>0.46</v>
      </c>
      <c r="M94" s="77">
        <v>0</v>
      </c>
      <c r="N94" s="78">
        <f t="shared" si="23"/>
        <v>4370897</v>
      </c>
      <c r="O94" s="79">
        <v>0.95830000000000004</v>
      </c>
      <c r="P94" s="80">
        <v>7703</v>
      </c>
      <c r="Q94" s="80" t="s">
        <v>862</v>
      </c>
      <c r="R94" s="81"/>
      <c r="S94" s="78">
        <f t="shared" si="14"/>
        <v>0</v>
      </c>
      <c r="T94" s="78">
        <f t="shared" si="15"/>
        <v>0</v>
      </c>
      <c r="U94" s="78">
        <f t="shared" si="16"/>
        <v>0</v>
      </c>
      <c r="V94" s="78">
        <f t="shared" si="24"/>
        <v>0</v>
      </c>
      <c r="W94" s="78">
        <f t="shared" si="17"/>
        <v>851718.60364961985</v>
      </c>
      <c r="X94" s="78">
        <f t="shared" si="18"/>
        <v>888780.76139999984</v>
      </c>
      <c r="Y94" s="78">
        <f t="shared" si="19"/>
        <v>444390.38069999992</v>
      </c>
      <c r="Z94" s="78">
        <f t="shared" si="25"/>
        <v>1857156</v>
      </c>
      <c r="AA94" s="78">
        <f t="shared" si="20"/>
        <v>2920279.6446000002</v>
      </c>
      <c r="AB94" s="78">
        <f t="shared" si="26"/>
        <v>2482238</v>
      </c>
      <c r="AC94" s="78">
        <f t="shared" si="21"/>
        <v>0</v>
      </c>
      <c r="AD94" s="78">
        <f t="shared" si="27"/>
        <v>0</v>
      </c>
      <c r="AE94" s="82">
        <f t="shared" si="22"/>
        <v>4339394</v>
      </c>
      <c r="AF94" s="82"/>
      <c r="AG94" s="82"/>
      <c r="AH94" s="82"/>
      <c r="AI94" s="82"/>
      <c r="AJ94" s="82"/>
      <c r="AK94" s="83"/>
      <c r="AL94" s="83"/>
      <c r="AM94" s="78"/>
      <c r="AN94" s="84">
        <v>87</v>
      </c>
      <c r="AO94" s="85"/>
      <c r="AP94" s="86" t="s">
        <v>1042</v>
      </c>
    </row>
    <row r="95" spans="1:42" ht="48" customHeight="1" x14ac:dyDescent="0.4">
      <c r="A95" s="70" t="s">
        <v>344</v>
      </c>
      <c r="B95" s="90" t="s">
        <v>1068</v>
      </c>
      <c r="C95" s="87" t="s">
        <v>1069</v>
      </c>
      <c r="D95" s="88" t="s">
        <v>138</v>
      </c>
      <c r="E95" s="30" t="s">
        <v>347</v>
      </c>
      <c r="F95" s="29" t="s">
        <v>54</v>
      </c>
      <c r="G95" s="29">
        <v>8</v>
      </c>
      <c r="H95" s="30"/>
      <c r="I95" s="74">
        <f>VLOOKUP(G95,'Basic TPP'!$A$2:$B$16,2,0)</f>
        <v>6348434.0099999998</v>
      </c>
      <c r="J95" s="75">
        <v>0</v>
      </c>
      <c r="K95" s="76">
        <v>0.35</v>
      </c>
      <c r="L95" s="77">
        <v>0.46</v>
      </c>
      <c r="M95" s="77">
        <v>0</v>
      </c>
      <c r="N95" s="78">
        <f t="shared" si="23"/>
        <v>4370897</v>
      </c>
      <c r="O95" s="79">
        <v>1</v>
      </c>
      <c r="P95" s="80">
        <v>9204</v>
      </c>
      <c r="Q95" s="80" t="s">
        <v>862</v>
      </c>
      <c r="R95" s="81"/>
      <c r="S95" s="78">
        <f t="shared" si="14"/>
        <v>0</v>
      </c>
      <c r="T95" s="78">
        <f t="shared" si="15"/>
        <v>0</v>
      </c>
      <c r="U95" s="78">
        <f t="shared" si="16"/>
        <v>0</v>
      </c>
      <c r="V95" s="78">
        <f t="shared" si="24"/>
        <v>0</v>
      </c>
      <c r="W95" s="78">
        <f t="shared" si="17"/>
        <v>888780.76139999984</v>
      </c>
      <c r="X95" s="78">
        <f t="shared" si="18"/>
        <v>888780.76139999984</v>
      </c>
      <c r="Y95" s="78">
        <f t="shared" si="19"/>
        <v>444390.38069999992</v>
      </c>
      <c r="Z95" s="78">
        <f t="shared" si="25"/>
        <v>1888659</v>
      </c>
      <c r="AA95" s="78">
        <f t="shared" si="20"/>
        <v>2920279.6446000002</v>
      </c>
      <c r="AB95" s="78">
        <f t="shared" si="26"/>
        <v>2482238</v>
      </c>
      <c r="AC95" s="78">
        <f t="shared" si="21"/>
        <v>0</v>
      </c>
      <c r="AD95" s="78">
        <f t="shared" si="27"/>
        <v>0</v>
      </c>
      <c r="AE95" s="82">
        <f t="shared" si="22"/>
        <v>4370897</v>
      </c>
      <c r="AF95" s="82"/>
      <c r="AG95" s="82"/>
      <c r="AH95" s="82"/>
      <c r="AI95" s="82"/>
      <c r="AJ95" s="82"/>
      <c r="AK95" s="83"/>
      <c r="AL95" s="83"/>
      <c r="AM95" s="78"/>
      <c r="AN95" s="84">
        <v>88</v>
      </c>
      <c r="AO95" s="85"/>
      <c r="AP95" s="86" t="s">
        <v>1042</v>
      </c>
    </row>
    <row r="96" spans="1:42" ht="48" customHeight="1" x14ac:dyDescent="0.4">
      <c r="A96" s="70" t="s">
        <v>348</v>
      </c>
      <c r="B96" s="90" t="s">
        <v>1070</v>
      </c>
      <c r="C96" s="87" t="s">
        <v>1071</v>
      </c>
      <c r="D96" s="88" t="s">
        <v>108</v>
      </c>
      <c r="E96" s="30" t="s">
        <v>885</v>
      </c>
      <c r="F96" s="29" t="s">
        <v>54</v>
      </c>
      <c r="G96" s="29">
        <v>8</v>
      </c>
      <c r="H96" s="30"/>
      <c r="I96" s="74">
        <f>VLOOKUP(G96,'Basic TPP'!$A$2:$B$16,2,0)</f>
        <v>6348434.0099999998</v>
      </c>
      <c r="J96" s="75">
        <v>0</v>
      </c>
      <c r="K96" s="76">
        <v>0.35</v>
      </c>
      <c r="L96" s="77">
        <v>0.46</v>
      </c>
      <c r="M96" s="77">
        <v>0</v>
      </c>
      <c r="N96" s="78">
        <f t="shared" si="23"/>
        <v>4370897</v>
      </c>
      <c r="O96" s="79">
        <v>1</v>
      </c>
      <c r="P96" s="80">
        <v>10059</v>
      </c>
      <c r="Q96" s="80" t="s">
        <v>862</v>
      </c>
      <c r="R96" s="81"/>
      <c r="S96" s="78">
        <f t="shared" si="14"/>
        <v>0</v>
      </c>
      <c r="T96" s="78">
        <f t="shared" si="15"/>
        <v>0</v>
      </c>
      <c r="U96" s="78">
        <f t="shared" si="16"/>
        <v>0</v>
      </c>
      <c r="V96" s="78">
        <f t="shared" si="24"/>
        <v>0</v>
      </c>
      <c r="W96" s="78">
        <f t="shared" si="17"/>
        <v>888780.76139999984</v>
      </c>
      <c r="X96" s="78">
        <f t="shared" si="18"/>
        <v>888780.76139999984</v>
      </c>
      <c r="Y96" s="78">
        <f t="shared" si="19"/>
        <v>444390.38069999992</v>
      </c>
      <c r="Z96" s="78">
        <f t="shared" si="25"/>
        <v>1888659</v>
      </c>
      <c r="AA96" s="78">
        <f t="shared" si="20"/>
        <v>2920279.6446000002</v>
      </c>
      <c r="AB96" s="78">
        <f t="shared" si="26"/>
        <v>2482238</v>
      </c>
      <c r="AC96" s="78">
        <f t="shared" si="21"/>
        <v>0</v>
      </c>
      <c r="AD96" s="78">
        <f t="shared" si="27"/>
        <v>0</v>
      </c>
      <c r="AE96" s="82">
        <f t="shared" si="22"/>
        <v>4370897</v>
      </c>
      <c r="AF96" s="82"/>
      <c r="AG96" s="82"/>
      <c r="AH96" s="82"/>
      <c r="AI96" s="82"/>
      <c r="AJ96" s="82"/>
      <c r="AK96" s="83"/>
      <c r="AL96" s="83"/>
      <c r="AM96" s="78"/>
      <c r="AN96" s="84">
        <v>89</v>
      </c>
      <c r="AO96" s="85"/>
      <c r="AP96" s="86" t="s">
        <v>1042</v>
      </c>
    </row>
    <row r="97" spans="1:42" ht="48" customHeight="1" x14ac:dyDescent="0.4">
      <c r="A97" s="70" t="s">
        <v>352</v>
      </c>
      <c r="B97" s="90" t="s">
        <v>1072</v>
      </c>
      <c r="C97" s="87" t="s">
        <v>1073</v>
      </c>
      <c r="D97" s="88" t="s">
        <v>108</v>
      </c>
      <c r="E97" s="30" t="s">
        <v>347</v>
      </c>
      <c r="F97" s="29" t="s">
        <v>54</v>
      </c>
      <c r="G97" s="29">
        <v>8</v>
      </c>
      <c r="H97" s="30"/>
      <c r="I97" s="74">
        <f>VLOOKUP(G97,'Basic TPP'!$A$2:$B$16,2,0)</f>
        <v>6348434.0099999998</v>
      </c>
      <c r="J97" s="75">
        <v>0</v>
      </c>
      <c r="K97" s="76">
        <v>0.35</v>
      </c>
      <c r="L97" s="77">
        <v>0.46</v>
      </c>
      <c r="M97" s="77">
        <v>0</v>
      </c>
      <c r="N97" s="78">
        <f t="shared" si="23"/>
        <v>4370897</v>
      </c>
      <c r="O97" s="79">
        <v>1</v>
      </c>
      <c r="P97" s="80">
        <v>9163</v>
      </c>
      <c r="Q97" s="80" t="s">
        <v>862</v>
      </c>
      <c r="R97" s="81"/>
      <c r="S97" s="78">
        <f t="shared" si="14"/>
        <v>0</v>
      </c>
      <c r="T97" s="78">
        <f t="shared" si="15"/>
        <v>0</v>
      </c>
      <c r="U97" s="78">
        <f t="shared" si="16"/>
        <v>0</v>
      </c>
      <c r="V97" s="78">
        <f t="shared" si="24"/>
        <v>0</v>
      </c>
      <c r="W97" s="78">
        <f t="shared" si="17"/>
        <v>888780.76139999984</v>
      </c>
      <c r="X97" s="78">
        <f t="shared" si="18"/>
        <v>888780.76139999984</v>
      </c>
      <c r="Y97" s="78">
        <f t="shared" si="19"/>
        <v>444390.38069999992</v>
      </c>
      <c r="Z97" s="78">
        <f t="shared" si="25"/>
        <v>1888659</v>
      </c>
      <c r="AA97" s="78">
        <f t="shared" si="20"/>
        <v>2920279.6446000002</v>
      </c>
      <c r="AB97" s="78">
        <f t="shared" si="26"/>
        <v>2482238</v>
      </c>
      <c r="AC97" s="78">
        <f t="shared" si="21"/>
        <v>0</v>
      </c>
      <c r="AD97" s="78">
        <f t="shared" si="27"/>
        <v>0</v>
      </c>
      <c r="AE97" s="82">
        <f t="shared" si="22"/>
        <v>4370897</v>
      </c>
      <c r="AF97" s="82"/>
      <c r="AG97" s="82"/>
      <c r="AH97" s="82"/>
      <c r="AI97" s="82"/>
      <c r="AJ97" s="82"/>
      <c r="AK97" s="83"/>
      <c r="AL97" s="83"/>
      <c r="AM97" s="78"/>
      <c r="AN97" s="84">
        <v>90</v>
      </c>
      <c r="AO97" s="85"/>
      <c r="AP97" s="86" t="s">
        <v>1042</v>
      </c>
    </row>
    <row r="98" spans="1:42" ht="48" customHeight="1" x14ac:dyDescent="0.4">
      <c r="A98" s="70" t="s">
        <v>355</v>
      </c>
      <c r="B98" s="90" t="s">
        <v>1074</v>
      </c>
      <c r="C98" s="87" t="s">
        <v>1075</v>
      </c>
      <c r="D98" s="88" t="s">
        <v>138</v>
      </c>
      <c r="E98" s="30" t="s">
        <v>903</v>
      </c>
      <c r="F98" s="29" t="s">
        <v>54</v>
      </c>
      <c r="G98" s="29">
        <v>7</v>
      </c>
      <c r="H98" s="30"/>
      <c r="I98" s="74">
        <f>VLOOKUP(G98,'Basic TPP'!$A$2:$B$16,2,0)</f>
        <v>5597389.71</v>
      </c>
      <c r="J98" s="75">
        <v>0</v>
      </c>
      <c r="K98" s="76">
        <v>0.35</v>
      </c>
      <c r="L98" s="77">
        <v>0.46</v>
      </c>
      <c r="M98" s="77">
        <v>0</v>
      </c>
      <c r="N98" s="78">
        <f t="shared" si="23"/>
        <v>3853803</v>
      </c>
      <c r="O98" s="79">
        <v>1</v>
      </c>
      <c r="P98" s="80">
        <v>10148</v>
      </c>
      <c r="Q98" s="80" t="s">
        <v>862</v>
      </c>
      <c r="R98" s="81"/>
      <c r="S98" s="78">
        <f t="shared" si="14"/>
        <v>0</v>
      </c>
      <c r="T98" s="78">
        <f t="shared" si="15"/>
        <v>0</v>
      </c>
      <c r="U98" s="78">
        <f t="shared" si="16"/>
        <v>0</v>
      </c>
      <c r="V98" s="78">
        <f t="shared" si="24"/>
        <v>0</v>
      </c>
      <c r="W98" s="78">
        <f t="shared" si="17"/>
        <v>783634.55940000003</v>
      </c>
      <c r="X98" s="78">
        <f t="shared" si="18"/>
        <v>783634.55940000003</v>
      </c>
      <c r="Y98" s="78">
        <f t="shared" si="19"/>
        <v>391817.27970000001</v>
      </c>
      <c r="Z98" s="78">
        <f t="shared" si="25"/>
        <v>1665223</v>
      </c>
      <c r="AA98" s="78">
        <f t="shared" si="20"/>
        <v>2574799.2666000002</v>
      </c>
      <c r="AB98" s="78">
        <f t="shared" si="26"/>
        <v>2188579</v>
      </c>
      <c r="AC98" s="78">
        <f t="shared" si="21"/>
        <v>0</v>
      </c>
      <c r="AD98" s="78">
        <f t="shared" si="27"/>
        <v>0</v>
      </c>
      <c r="AE98" s="82">
        <f t="shared" si="22"/>
        <v>3853802</v>
      </c>
      <c r="AF98" s="82"/>
      <c r="AG98" s="82"/>
      <c r="AH98" s="82"/>
      <c r="AI98" s="82"/>
      <c r="AJ98" s="82"/>
      <c r="AK98" s="83"/>
      <c r="AL98" s="83"/>
      <c r="AM98" s="78"/>
      <c r="AN98" s="84">
        <v>91</v>
      </c>
      <c r="AO98" s="85"/>
      <c r="AP98" s="86" t="s">
        <v>1042</v>
      </c>
    </row>
    <row r="99" spans="1:42" ht="48" customHeight="1" x14ac:dyDescent="0.4">
      <c r="A99" s="70" t="s">
        <v>358</v>
      </c>
      <c r="B99" s="90" t="s">
        <v>1076</v>
      </c>
      <c r="C99" s="87" t="s">
        <v>1077</v>
      </c>
      <c r="D99" s="88" t="s">
        <v>328</v>
      </c>
      <c r="E99" s="30" t="s">
        <v>903</v>
      </c>
      <c r="F99" s="29" t="s">
        <v>54</v>
      </c>
      <c r="G99" s="29">
        <v>7</v>
      </c>
      <c r="H99" s="30"/>
      <c r="I99" s="74">
        <f>VLOOKUP(G99,'Basic TPP'!$A$2:$B$16,2,0)</f>
        <v>5597389.71</v>
      </c>
      <c r="J99" s="75">
        <v>0</v>
      </c>
      <c r="K99" s="76">
        <v>0.35</v>
      </c>
      <c r="L99" s="77">
        <v>0.46</v>
      </c>
      <c r="M99" s="77">
        <v>0</v>
      </c>
      <c r="N99" s="78">
        <f t="shared" si="23"/>
        <v>3853803</v>
      </c>
      <c r="O99" s="79">
        <v>1</v>
      </c>
      <c r="P99" s="80">
        <v>8575</v>
      </c>
      <c r="Q99" s="80" t="s">
        <v>862</v>
      </c>
      <c r="R99" s="81"/>
      <c r="S99" s="78">
        <f t="shared" si="14"/>
        <v>0</v>
      </c>
      <c r="T99" s="78">
        <f t="shared" si="15"/>
        <v>0</v>
      </c>
      <c r="U99" s="78">
        <f t="shared" si="16"/>
        <v>0</v>
      </c>
      <c r="V99" s="78">
        <f t="shared" si="24"/>
        <v>0</v>
      </c>
      <c r="W99" s="78">
        <f t="shared" si="17"/>
        <v>783634.55940000003</v>
      </c>
      <c r="X99" s="78">
        <f t="shared" si="18"/>
        <v>783634.55940000003</v>
      </c>
      <c r="Y99" s="78">
        <f t="shared" si="19"/>
        <v>391817.27970000001</v>
      </c>
      <c r="Z99" s="78">
        <f t="shared" si="25"/>
        <v>1665223</v>
      </c>
      <c r="AA99" s="78">
        <f t="shared" si="20"/>
        <v>2574799.2666000002</v>
      </c>
      <c r="AB99" s="78">
        <f t="shared" si="26"/>
        <v>2188579</v>
      </c>
      <c r="AC99" s="78">
        <f t="shared" si="21"/>
        <v>0</v>
      </c>
      <c r="AD99" s="78">
        <f t="shared" si="27"/>
        <v>0</v>
      </c>
      <c r="AE99" s="82">
        <f t="shared" si="22"/>
        <v>3853802</v>
      </c>
      <c r="AF99" s="82"/>
      <c r="AG99" s="82"/>
      <c r="AH99" s="82"/>
      <c r="AI99" s="82"/>
      <c r="AJ99" s="82"/>
      <c r="AK99" s="83"/>
      <c r="AL99" s="83"/>
      <c r="AM99" s="78"/>
      <c r="AN99" s="84">
        <v>92</v>
      </c>
      <c r="AO99" s="85"/>
      <c r="AP99" s="86" t="s">
        <v>1042</v>
      </c>
    </row>
    <row r="100" spans="1:42" ht="48" customHeight="1" x14ac:dyDescent="0.4">
      <c r="A100" s="70" t="s">
        <v>361</v>
      </c>
      <c r="B100" s="90" t="s">
        <v>1078</v>
      </c>
      <c r="C100" s="87" t="s">
        <v>1079</v>
      </c>
      <c r="D100" s="88" t="s">
        <v>328</v>
      </c>
      <c r="E100" s="30" t="s">
        <v>961</v>
      </c>
      <c r="F100" s="29" t="s">
        <v>54</v>
      </c>
      <c r="G100" s="29">
        <v>7</v>
      </c>
      <c r="H100" s="30"/>
      <c r="I100" s="74">
        <f>VLOOKUP(G100,'Basic TPP'!$A$2:$B$16,2,0)</f>
        <v>5597389.71</v>
      </c>
      <c r="J100" s="75">
        <v>0</v>
      </c>
      <c r="K100" s="76">
        <v>0.35</v>
      </c>
      <c r="L100" s="77">
        <v>0.46</v>
      </c>
      <c r="M100" s="77">
        <v>0</v>
      </c>
      <c r="N100" s="78">
        <f t="shared" si="23"/>
        <v>3853803</v>
      </c>
      <c r="O100" s="79">
        <v>1</v>
      </c>
      <c r="P100" s="80">
        <v>9691</v>
      </c>
      <c r="Q100" s="80" t="s">
        <v>862</v>
      </c>
      <c r="R100" s="81"/>
      <c r="S100" s="78">
        <f t="shared" si="14"/>
        <v>0</v>
      </c>
      <c r="T100" s="78">
        <f t="shared" si="15"/>
        <v>0</v>
      </c>
      <c r="U100" s="78">
        <f t="shared" si="16"/>
        <v>0</v>
      </c>
      <c r="V100" s="78">
        <f t="shared" si="24"/>
        <v>0</v>
      </c>
      <c r="W100" s="78">
        <f t="shared" si="17"/>
        <v>783634.55940000003</v>
      </c>
      <c r="X100" s="78">
        <f t="shared" si="18"/>
        <v>783634.55940000003</v>
      </c>
      <c r="Y100" s="78">
        <f t="shared" si="19"/>
        <v>391817.27970000001</v>
      </c>
      <c r="Z100" s="78">
        <f t="shared" si="25"/>
        <v>1665223</v>
      </c>
      <c r="AA100" s="78">
        <f t="shared" si="20"/>
        <v>2574799.2666000002</v>
      </c>
      <c r="AB100" s="78">
        <f t="shared" si="26"/>
        <v>2188579</v>
      </c>
      <c r="AC100" s="78">
        <f t="shared" si="21"/>
        <v>0</v>
      </c>
      <c r="AD100" s="78">
        <f t="shared" si="27"/>
        <v>0</v>
      </c>
      <c r="AE100" s="82">
        <f t="shared" si="22"/>
        <v>3853802</v>
      </c>
      <c r="AF100" s="82"/>
      <c r="AG100" s="82"/>
      <c r="AH100" s="82"/>
      <c r="AI100" s="82"/>
      <c r="AJ100" s="82"/>
      <c r="AK100" s="83"/>
      <c r="AL100" s="83"/>
      <c r="AM100" s="78"/>
      <c r="AN100" s="84">
        <v>93</v>
      </c>
      <c r="AO100" s="91"/>
      <c r="AP100" s="86" t="s">
        <v>1042</v>
      </c>
    </row>
    <row r="101" spans="1:42" ht="48" customHeight="1" x14ac:dyDescent="0.4">
      <c r="A101" s="70" t="s">
        <v>364</v>
      </c>
      <c r="B101" s="90" t="s">
        <v>1080</v>
      </c>
      <c r="C101" s="87" t="s">
        <v>1081</v>
      </c>
      <c r="D101" s="88" t="s">
        <v>328</v>
      </c>
      <c r="E101" s="30" t="s">
        <v>395</v>
      </c>
      <c r="F101" s="29" t="s">
        <v>54</v>
      </c>
      <c r="G101" s="29">
        <v>7</v>
      </c>
      <c r="H101" s="30"/>
      <c r="I101" s="74">
        <f>VLOOKUP(G101,'Basic TPP'!$A$2:$B$16,2,0)</f>
        <v>5597389.71</v>
      </c>
      <c r="J101" s="75">
        <v>0</v>
      </c>
      <c r="K101" s="76">
        <v>0.35</v>
      </c>
      <c r="L101" s="77">
        <v>0.46</v>
      </c>
      <c r="M101" s="77">
        <v>0</v>
      </c>
      <c r="N101" s="78">
        <f t="shared" si="23"/>
        <v>3853803</v>
      </c>
      <c r="O101" s="79">
        <v>1</v>
      </c>
      <c r="P101" s="80">
        <v>9427</v>
      </c>
      <c r="Q101" s="80" t="s">
        <v>862</v>
      </c>
      <c r="R101" s="81"/>
      <c r="S101" s="78">
        <f t="shared" si="14"/>
        <v>0</v>
      </c>
      <c r="T101" s="78">
        <f t="shared" si="15"/>
        <v>0</v>
      </c>
      <c r="U101" s="78">
        <f t="shared" si="16"/>
        <v>0</v>
      </c>
      <c r="V101" s="78">
        <f t="shared" si="24"/>
        <v>0</v>
      </c>
      <c r="W101" s="78">
        <f t="shared" si="17"/>
        <v>783634.55940000003</v>
      </c>
      <c r="X101" s="78">
        <f t="shared" si="18"/>
        <v>783634.55940000003</v>
      </c>
      <c r="Y101" s="78">
        <f t="shared" si="19"/>
        <v>391817.27970000001</v>
      </c>
      <c r="Z101" s="78">
        <f t="shared" si="25"/>
        <v>1665223</v>
      </c>
      <c r="AA101" s="78">
        <f t="shared" si="20"/>
        <v>2574799.2666000002</v>
      </c>
      <c r="AB101" s="78">
        <f t="shared" si="26"/>
        <v>2188579</v>
      </c>
      <c r="AC101" s="78">
        <f t="shared" si="21"/>
        <v>0</v>
      </c>
      <c r="AD101" s="78">
        <f t="shared" si="27"/>
        <v>0</v>
      </c>
      <c r="AE101" s="82">
        <f t="shared" si="22"/>
        <v>3853802</v>
      </c>
      <c r="AF101" s="82"/>
      <c r="AG101" s="82"/>
      <c r="AH101" s="82"/>
      <c r="AI101" s="82"/>
      <c r="AJ101" s="82"/>
      <c r="AK101" s="83"/>
      <c r="AL101" s="83"/>
      <c r="AM101" s="78"/>
      <c r="AN101" s="84">
        <v>94</v>
      </c>
      <c r="AO101" s="85"/>
      <c r="AP101" s="86" t="s">
        <v>1042</v>
      </c>
    </row>
    <row r="102" spans="1:42" ht="48" customHeight="1" x14ac:dyDescent="0.4">
      <c r="A102" s="70" t="s">
        <v>367</v>
      </c>
      <c r="B102" s="90" t="s">
        <v>1082</v>
      </c>
      <c r="C102" s="87" t="s">
        <v>1083</v>
      </c>
      <c r="D102" s="88" t="s">
        <v>328</v>
      </c>
      <c r="E102" s="30" t="s">
        <v>1084</v>
      </c>
      <c r="F102" s="29" t="s">
        <v>54</v>
      </c>
      <c r="G102" s="29">
        <v>7</v>
      </c>
      <c r="H102" s="30"/>
      <c r="I102" s="74">
        <f>VLOOKUP(G102,'Basic TPP'!$A$2:$B$16,2,0)</f>
        <v>5597389.71</v>
      </c>
      <c r="J102" s="75">
        <v>0</v>
      </c>
      <c r="K102" s="76">
        <v>0.35</v>
      </c>
      <c r="L102" s="77">
        <v>0.46</v>
      </c>
      <c r="M102" s="77">
        <v>0</v>
      </c>
      <c r="N102" s="78">
        <f t="shared" si="23"/>
        <v>3853803</v>
      </c>
      <c r="O102" s="79">
        <v>1</v>
      </c>
      <c r="P102" s="80">
        <v>8805</v>
      </c>
      <c r="Q102" s="80" t="s">
        <v>862</v>
      </c>
      <c r="R102" s="81"/>
      <c r="S102" s="78">
        <f t="shared" si="14"/>
        <v>0</v>
      </c>
      <c r="T102" s="78">
        <f t="shared" si="15"/>
        <v>0</v>
      </c>
      <c r="U102" s="78">
        <f t="shared" si="16"/>
        <v>0</v>
      </c>
      <c r="V102" s="78">
        <f t="shared" si="24"/>
        <v>0</v>
      </c>
      <c r="W102" s="78">
        <f t="shared" si="17"/>
        <v>783634.55940000003</v>
      </c>
      <c r="X102" s="78">
        <f t="shared" si="18"/>
        <v>783634.55940000003</v>
      </c>
      <c r="Y102" s="78">
        <f t="shared" si="19"/>
        <v>391817.27970000001</v>
      </c>
      <c r="Z102" s="78">
        <f t="shared" si="25"/>
        <v>1665223</v>
      </c>
      <c r="AA102" s="78">
        <f t="shared" si="20"/>
        <v>2574799.2666000002</v>
      </c>
      <c r="AB102" s="78">
        <f t="shared" si="26"/>
        <v>2188579</v>
      </c>
      <c r="AC102" s="78">
        <f t="shared" si="21"/>
        <v>0</v>
      </c>
      <c r="AD102" s="78">
        <f t="shared" si="27"/>
        <v>0</v>
      </c>
      <c r="AE102" s="82">
        <f t="shared" si="22"/>
        <v>3853802</v>
      </c>
      <c r="AF102" s="82"/>
      <c r="AG102" s="82"/>
      <c r="AH102" s="82"/>
      <c r="AI102" s="82"/>
      <c r="AJ102" s="82"/>
      <c r="AK102" s="83"/>
      <c r="AL102" s="83"/>
      <c r="AM102" s="78"/>
      <c r="AN102" s="84">
        <v>95</v>
      </c>
      <c r="AO102" s="91"/>
      <c r="AP102" s="86" t="s">
        <v>1042</v>
      </c>
    </row>
    <row r="103" spans="1:42" ht="48" customHeight="1" x14ac:dyDescent="0.4">
      <c r="A103" s="70" t="s">
        <v>371</v>
      </c>
      <c r="B103" s="90" t="s">
        <v>1085</v>
      </c>
      <c r="C103" s="87" t="s">
        <v>1086</v>
      </c>
      <c r="D103" s="88" t="s">
        <v>328</v>
      </c>
      <c r="E103" s="30" t="s">
        <v>395</v>
      </c>
      <c r="F103" s="29" t="s">
        <v>54</v>
      </c>
      <c r="G103" s="29">
        <v>7</v>
      </c>
      <c r="H103" s="30"/>
      <c r="I103" s="74">
        <f>VLOOKUP(G103,'Basic TPP'!$A$2:$B$16,2,0)</f>
        <v>5597389.71</v>
      </c>
      <c r="J103" s="75">
        <v>0</v>
      </c>
      <c r="K103" s="76">
        <v>0.35</v>
      </c>
      <c r="L103" s="77">
        <v>0.46</v>
      </c>
      <c r="M103" s="77">
        <v>0</v>
      </c>
      <c r="N103" s="78">
        <f t="shared" si="23"/>
        <v>3853803</v>
      </c>
      <c r="O103" s="79">
        <v>0.98750000000000004</v>
      </c>
      <c r="P103" s="80">
        <v>9114</v>
      </c>
      <c r="Q103" s="80" t="s">
        <v>862</v>
      </c>
      <c r="R103" s="81"/>
      <c r="S103" s="78">
        <f t="shared" si="14"/>
        <v>0</v>
      </c>
      <c r="T103" s="78">
        <f t="shared" si="15"/>
        <v>0</v>
      </c>
      <c r="U103" s="78">
        <f t="shared" si="16"/>
        <v>0</v>
      </c>
      <c r="V103" s="78">
        <f t="shared" si="24"/>
        <v>0</v>
      </c>
      <c r="W103" s="78">
        <f t="shared" si="17"/>
        <v>773839.12740750005</v>
      </c>
      <c r="X103" s="78">
        <f t="shared" si="18"/>
        <v>783634.55940000003</v>
      </c>
      <c r="Y103" s="78">
        <f t="shared" si="19"/>
        <v>391817.27970000001</v>
      </c>
      <c r="Z103" s="78">
        <f t="shared" si="25"/>
        <v>1656897</v>
      </c>
      <c r="AA103" s="78">
        <f t="shared" si="20"/>
        <v>2574799.2666000002</v>
      </c>
      <c r="AB103" s="78">
        <f t="shared" si="26"/>
        <v>2188579</v>
      </c>
      <c r="AC103" s="78">
        <f t="shared" si="21"/>
        <v>0</v>
      </c>
      <c r="AD103" s="78">
        <f t="shared" si="27"/>
        <v>0</v>
      </c>
      <c r="AE103" s="82">
        <f t="shared" si="22"/>
        <v>3845476</v>
      </c>
      <c r="AF103" s="82"/>
      <c r="AG103" s="82"/>
      <c r="AH103" s="82"/>
      <c r="AI103" s="82"/>
      <c r="AJ103" s="82"/>
      <c r="AK103" s="83"/>
      <c r="AL103" s="83"/>
      <c r="AM103" s="78"/>
      <c r="AN103" s="84">
        <v>96</v>
      </c>
      <c r="AO103" s="85"/>
      <c r="AP103" s="86" t="s">
        <v>1042</v>
      </c>
    </row>
    <row r="104" spans="1:42" ht="48" customHeight="1" x14ac:dyDescent="0.4">
      <c r="A104" s="70" t="s">
        <v>375</v>
      </c>
      <c r="B104" s="90" t="s">
        <v>1087</v>
      </c>
      <c r="C104" s="87" t="s">
        <v>1088</v>
      </c>
      <c r="D104" s="88" t="s">
        <v>138</v>
      </c>
      <c r="E104" s="30" t="s">
        <v>1089</v>
      </c>
      <c r="F104" s="29" t="s">
        <v>391</v>
      </c>
      <c r="G104" s="29">
        <v>6</v>
      </c>
      <c r="H104" s="30"/>
      <c r="I104" s="74">
        <f>VLOOKUP(G104,'Basic TPP'!$A$2:$B$16,2,0)</f>
        <v>4864066.68</v>
      </c>
      <c r="J104" s="75">
        <v>0.31</v>
      </c>
      <c r="K104" s="76">
        <v>0.35</v>
      </c>
      <c r="L104" s="77">
        <v>0.15</v>
      </c>
      <c r="M104" s="77">
        <v>0</v>
      </c>
      <c r="N104" s="78">
        <f t="shared" si="23"/>
        <v>3348910</v>
      </c>
      <c r="O104" s="79">
        <v>0.995</v>
      </c>
      <c r="P104" s="80">
        <v>8988</v>
      </c>
      <c r="Q104" s="80" t="s">
        <v>862</v>
      </c>
      <c r="R104" s="81"/>
      <c r="S104" s="78">
        <f t="shared" si="14"/>
        <v>600128.54697839997</v>
      </c>
      <c r="T104" s="78">
        <f t="shared" si="15"/>
        <v>603144.26832000003</v>
      </c>
      <c r="U104" s="78">
        <f t="shared" si="16"/>
        <v>301572.13416000002</v>
      </c>
      <c r="V104" s="78">
        <f t="shared" si="24"/>
        <v>1279118</v>
      </c>
      <c r="W104" s="78">
        <f t="shared" si="17"/>
        <v>677564.48852399993</v>
      </c>
      <c r="X104" s="78">
        <f t="shared" si="18"/>
        <v>680969.33519999997</v>
      </c>
      <c r="Y104" s="78">
        <f t="shared" si="19"/>
        <v>340484.66759999999</v>
      </c>
      <c r="Z104" s="78">
        <f t="shared" si="25"/>
        <v>1444166</v>
      </c>
      <c r="AA104" s="78">
        <f t="shared" si="20"/>
        <v>729610.00199999998</v>
      </c>
      <c r="AB104" s="78">
        <f t="shared" si="26"/>
        <v>620169</v>
      </c>
      <c r="AC104" s="78">
        <f t="shared" si="21"/>
        <v>0</v>
      </c>
      <c r="AD104" s="78">
        <f t="shared" si="27"/>
        <v>0</v>
      </c>
      <c r="AE104" s="82">
        <f t="shared" si="22"/>
        <v>3343453</v>
      </c>
      <c r="AF104" s="82"/>
      <c r="AG104" s="82"/>
      <c r="AH104" s="82"/>
      <c r="AI104" s="82"/>
      <c r="AJ104" s="82"/>
      <c r="AK104" s="83"/>
      <c r="AL104" s="83"/>
      <c r="AM104" s="78"/>
      <c r="AN104" s="84">
        <v>97</v>
      </c>
      <c r="AO104" s="85"/>
      <c r="AP104" s="86" t="s">
        <v>1042</v>
      </c>
    </row>
    <row r="105" spans="1:42" ht="48" customHeight="1" x14ac:dyDescent="0.4">
      <c r="A105" s="70" t="s">
        <v>379</v>
      </c>
      <c r="B105" s="90" t="s">
        <v>1090</v>
      </c>
      <c r="C105" s="87" t="s">
        <v>1091</v>
      </c>
      <c r="D105" s="88" t="s">
        <v>420</v>
      </c>
      <c r="E105" s="30" t="s">
        <v>526</v>
      </c>
      <c r="F105" s="29" t="s">
        <v>54</v>
      </c>
      <c r="G105" s="29">
        <v>6</v>
      </c>
      <c r="H105" s="30"/>
      <c r="I105" s="74">
        <f>VLOOKUP(G105,'Basic TPP'!$A$2:$B$16,2,0)</f>
        <v>4864066.68</v>
      </c>
      <c r="J105" s="75">
        <v>0</v>
      </c>
      <c r="K105" s="76">
        <v>0.35</v>
      </c>
      <c r="L105" s="77">
        <v>0.46</v>
      </c>
      <c r="M105" s="77">
        <v>0</v>
      </c>
      <c r="N105" s="78">
        <f t="shared" si="23"/>
        <v>3348910</v>
      </c>
      <c r="O105" s="79">
        <v>1</v>
      </c>
      <c r="P105" s="80">
        <v>10183</v>
      </c>
      <c r="Q105" s="80" t="s">
        <v>862</v>
      </c>
      <c r="R105" s="81"/>
      <c r="S105" s="78">
        <f t="shared" si="14"/>
        <v>0</v>
      </c>
      <c r="T105" s="78">
        <f t="shared" si="15"/>
        <v>0</v>
      </c>
      <c r="U105" s="78">
        <f t="shared" si="16"/>
        <v>0</v>
      </c>
      <c r="V105" s="78">
        <f t="shared" si="24"/>
        <v>0</v>
      </c>
      <c r="W105" s="78">
        <f t="shared" si="17"/>
        <v>680969.33519999997</v>
      </c>
      <c r="X105" s="78">
        <f t="shared" si="18"/>
        <v>680969.33519999997</v>
      </c>
      <c r="Y105" s="78">
        <f t="shared" si="19"/>
        <v>340484.66759999999</v>
      </c>
      <c r="Z105" s="78">
        <f t="shared" si="25"/>
        <v>1447060</v>
      </c>
      <c r="AA105" s="78">
        <f t="shared" si="20"/>
        <v>2237470.6727999998</v>
      </c>
      <c r="AB105" s="78">
        <f t="shared" si="26"/>
        <v>1901850</v>
      </c>
      <c r="AC105" s="78">
        <f t="shared" si="21"/>
        <v>0</v>
      </c>
      <c r="AD105" s="78">
        <f t="shared" si="27"/>
        <v>0</v>
      </c>
      <c r="AE105" s="82">
        <f t="shared" si="22"/>
        <v>3348910</v>
      </c>
      <c r="AF105" s="82"/>
      <c r="AG105" s="82"/>
      <c r="AH105" s="82"/>
      <c r="AI105" s="82"/>
      <c r="AJ105" s="82"/>
      <c r="AK105" s="83"/>
      <c r="AL105" s="83"/>
      <c r="AM105" s="78"/>
      <c r="AN105" s="84">
        <v>98</v>
      </c>
      <c r="AO105" s="85"/>
      <c r="AP105" s="86" t="s">
        <v>1042</v>
      </c>
    </row>
    <row r="106" spans="1:42" ht="48" customHeight="1" x14ac:dyDescent="0.4">
      <c r="A106" s="70" t="s">
        <v>383</v>
      </c>
      <c r="B106" s="90" t="s">
        <v>1092</v>
      </c>
      <c r="C106" s="87" t="s">
        <v>1093</v>
      </c>
      <c r="D106" s="88" t="s">
        <v>420</v>
      </c>
      <c r="E106" s="30" t="s">
        <v>432</v>
      </c>
      <c r="F106" s="29" t="s">
        <v>54</v>
      </c>
      <c r="G106" s="29">
        <v>6</v>
      </c>
      <c r="H106" s="30"/>
      <c r="I106" s="74">
        <f>VLOOKUP(G106,'Basic TPP'!$A$2:$B$16,2,0)</f>
        <v>4864066.68</v>
      </c>
      <c r="J106" s="75">
        <v>0</v>
      </c>
      <c r="K106" s="76">
        <v>0.35</v>
      </c>
      <c r="L106" s="77">
        <v>0.46</v>
      </c>
      <c r="M106" s="77">
        <v>0</v>
      </c>
      <c r="N106" s="78">
        <f t="shared" si="23"/>
        <v>3348910</v>
      </c>
      <c r="O106" s="79">
        <v>1</v>
      </c>
      <c r="P106" s="80">
        <v>9338</v>
      </c>
      <c r="Q106" s="80" t="s">
        <v>862</v>
      </c>
      <c r="R106" s="81"/>
      <c r="S106" s="78">
        <f t="shared" si="14"/>
        <v>0</v>
      </c>
      <c r="T106" s="78">
        <f t="shared" si="15"/>
        <v>0</v>
      </c>
      <c r="U106" s="78">
        <f t="shared" si="16"/>
        <v>0</v>
      </c>
      <c r="V106" s="78">
        <f t="shared" si="24"/>
        <v>0</v>
      </c>
      <c r="W106" s="78">
        <f t="shared" si="17"/>
        <v>680969.33519999997</v>
      </c>
      <c r="X106" s="78">
        <f t="shared" si="18"/>
        <v>680969.33519999997</v>
      </c>
      <c r="Y106" s="78">
        <f t="shared" si="19"/>
        <v>340484.66759999999</v>
      </c>
      <c r="Z106" s="78">
        <f t="shared" si="25"/>
        <v>1447060</v>
      </c>
      <c r="AA106" s="78">
        <f t="shared" si="20"/>
        <v>2237470.6727999998</v>
      </c>
      <c r="AB106" s="78">
        <f t="shared" si="26"/>
        <v>1901850</v>
      </c>
      <c r="AC106" s="78">
        <f t="shared" si="21"/>
        <v>0</v>
      </c>
      <c r="AD106" s="78">
        <f t="shared" si="27"/>
        <v>0</v>
      </c>
      <c r="AE106" s="82">
        <f t="shared" si="22"/>
        <v>3348910</v>
      </c>
      <c r="AF106" s="82"/>
      <c r="AG106" s="82"/>
      <c r="AH106" s="82"/>
      <c r="AI106" s="82"/>
      <c r="AJ106" s="82"/>
      <c r="AK106" s="83"/>
      <c r="AL106" s="83"/>
      <c r="AM106" s="78"/>
      <c r="AN106" s="84">
        <v>99</v>
      </c>
      <c r="AO106" s="85"/>
      <c r="AP106" s="86" t="s">
        <v>1042</v>
      </c>
    </row>
    <row r="107" spans="1:42" ht="48" customHeight="1" x14ac:dyDescent="0.4">
      <c r="A107" s="70" t="s">
        <v>387</v>
      </c>
      <c r="B107" s="90" t="s">
        <v>1094</v>
      </c>
      <c r="C107" s="87" t="s">
        <v>1095</v>
      </c>
      <c r="D107" s="88" t="s">
        <v>95</v>
      </c>
      <c r="E107" s="30" t="s">
        <v>849</v>
      </c>
      <c r="F107" s="29" t="s">
        <v>391</v>
      </c>
      <c r="G107" s="29">
        <v>5</v>
      </c>
      <c r="H107" s="30"/>
      <c r="I107" s="74">
        <f>VLOOKUP(G107,'Basic TPP'!$A$2:$B$16,2,0)</f>
        <v>4056483.09</v>
      </c>
      <c r="J107" s="75">
        <v>0.31</v>
      </c>
      <c r="K107" s="76">
        <v>0.35</v>
      </c>
      <c r="L107" s="77">
        <v>0.15</v>
      </c>
      <c r="M107" s="77">
        <v>0</v>
      </c>
      <c r="N107" s="78">
        <f t="shared" si="23"/>
        <v>2792889</v>
      </c>
      <c r="O107" s="79">
        <v>0.91169999999999995</v>
      </c>
      <c r="P107" s="80">
        <v>8419</v>
      </c>
      <c r="Q107" s="80" t="s">
        <v>862</v>
      </c>
      <c r="R107" s="81"/>
      <c r="S107" s="78">
        <f t="shared" si="14"/>
        <v>458588.65851097199</v>
      </c>
      <c r="T107" s="78">
        <f t="shared" si="15"/>
        <v>503003.90315999999</v>
      </c>
      <c r="U107" s="78">
        <f t="shared" si="16"/>
        <v>251501.95157999999</v>
      </c>
      <c r="V107" s="78">
        <f t="shared" si="24"/>
        <v>1031130</v>
      </c>
      <c r="W107" s="78">
        <f t="shared" si="17"/>
        <v>517761.38864142</v>
      </c>
      <c r="X107" s="78">
        <f t="shared" si="18"/>
        <v>567907.63260000001</v>
      </c>
      <c r="Y107" s="78">
        <f t="shared" si="19"/>
        <v>283953.81630000001</v>
      </c>
      <c r="Z107" s="78">
        <f t="shared" si="25"/>
        <v>1164179</v>
      </c>
      <c r="AA107" s="78">
        <f t="shared" si="20"/>
        <v>608472.46349999995</v>
      </c>
      <c r="AB107" s="78">
        <f t="shared" si="26"/>
        <v>517202</v>
      </c>
      <c r="AC107" s="78">
        <f t="shared" si="21"/>
        <v>0</v>
      </c>
      <c r="AD107" s="78">
        <f t="shared" si="27"/>
        <v>0</v>
      </c>
      <c r="AE107" s="82">
        <f t="shared" si="22"/>
        <v>2712511</v>
      </c>
      <c r="AF107" s="82"/>
      <c r="AG107" s="82"/>
      <c r="AH107" s="82"/>
      <c r="AI107" s="82"/>
      <c r="AJ107" s="82"/>
      <c r="AK107" s="83"/>
      <c r="AL107" s="83"/>
      <c r="AM107" s="78"/>
      <c r="AN107" s="84">
        <v>100</v>
      </c>
      <c r="AO107" s="85"/>
      <c r="AP107" s="86" t="s">
        <v>1042</v>
      </c>
    </row>
    <row r="108" spans="1:42" ht="48" customHeight="1" x14ac:dyDescent="0.4">
      <c r="A108" s="70" t="s">
        <v>392</v>
      </c>
      <c r="B108" s="90" t="s">
        <v>1096</v>
      </c>
      <c r="C108" s="87" t="s">
        <v>1097</v>
      </c>
      <c r="D108" s="88" t="s">
        <v>95</v>
      </c>
      <c r="E108" s="30" t="s">
        <v>1036</v>
      </c>
      <c r="F108" s="29" t="s">
        <v>391</v>
      </c>
      <c r="G108" s="29">
        <v>5</v>
      </c>
      <c r="H108" s="30"/>
      <c r="I108" s="74">
        <f>VLOOKUP(G108,'Basic TPP'!$A$2:$B$16,2,0)</f>
        <v>4056483.09</v>
      </c>
      <c r="J108" s="75">
        <v>0.31</v>
      </c>
      <c r="K108" s="76">
        <v>0.35</v>
      </c>
      <c r="L108" s="77">
        <v>0.15</v>
      </c>
      <c r="M108" s="77">
        <v>0</v>
      </c>
      <c r="N108" s="78">
        <f t="shared" si="23"/>
        <v>2792889</v>
      </c>
      <c r="O108" s="79">
        <v>1</v>
      </c>
      <c r="P108" s="80">
        <v>9345</v>
      </c>
      <c r="Q108" s="80" t="s">
        <v>862</v>
      </c>
      <c r="R108" s="81"/>
      <c r="S108" s="78">
        <f t="shared" si="14"/>
        <v>503003.90315999999</v>
      </c>
      <c r="T108" s="78">
        <f t="shared" si="15"/>
        <v>503003.90315999999</v>
      </c>
      <c r="U108" s="78">
        <f t="shared" si="16"/>
        <v>251501.95157999999</v>
      </c>
      <c r="V108" s="78">
        <f t="shared" si="24"/>
        <v>1068883</v>
      </c>
      <c r="W108" s="78">
        <f t="shared" si="17"/>
        <v>567907.63260000001</v>
      </c>
      <c r="X108" s="78">
        <f t="shared" si="18"/>
        <v>567907.63260000001</v>
      </c>
      <c r="Y108" s="78">
        <f t="shared" si="19"/>
        <v>283953.81630000001</v>
      </c>
      <c r="Z108" s="78">
        <f t="shared" si="25"/>
        <v>1206804</v>
      </c>
      <c r="AA108" s="78">
        <f t="shared" si="20"/>
        <v>608472.46349999995</v>
      </c>
      <c r="AB108" s="78">
        <f t="shared" si="26"/>
        <v>517202</v>
      </c>
      <c r="AC108" s="78">
        <f t="shared" si="21"/>
        <v>0</v>
      </c>
      <c r="AD108" s="78">
        <f t="shared" si="27"/>
        <v>0</v>
      </c>
      <c r="AE108" s="82">
        <f t="shared" si="22"/>
        <v>2792889</v>
      </c>
      <c r="AF108" s="82"/>
      <c r="AG108" s="82"/>
      <c r="AH108" s="82"/>
      <c r="AI108" s="82"/>
      <c r="AJ108" s="82"/>
      <c r="AK108" s="83"/>
      <c r="AL108" s="83"/>
      <c r="AM108" s="78"/>
      <c r="AN108" s="84">
        <v>101</v>
      </c>
      <c r="AO108" s="85"/>
      <c r="AP108" s="86" t="s">
        <v>1042</v>
      </c>
    </row>
    <row r="109" spans="1:42" ht="48" customHeight="1" x14ac:dyDescent="0.4">
      <c r="A109" s="70" t="s">
        <v>396</v>
      </c>
      <c r="B109" s="90" t="s">
        <v>1098</v>
      </c>
      <c r="C109" s="87" t="s">
        <v>1099</v>
      </c>
      <c r="D109" s="88" t="s">
        <v>138</v>
      </c>
      <c r="E109" s="30" t="s">
        <v>1036</v>
      </c>
      <c r="F109" s="29" t="s">
        <v>391</v>
      </c>
      <c r="G109" s="29">
        <v>5</v>
      </c>
      <c r="H109" s="30"/>
      <c r="I109" s="74">
        <f>VLOOKUP(G109,'Basic TPP'!$A$2:$B$16,2,0)</f>
        <v>4056483.09</v>
      </c>
      <c r="J109" s="75">
        <v>0.31</v>
      </c>
      <c r="K109" s="76">
        <v>0.35</v>
      </c>
      <c r="L109" s="77">
        <v>0.15</v>
      </c>
      <c r="M109" s="77">
        <v>0</v>
      </c>
      <c r="N109" s="78">
        <f t="shared" si="23"/>
        <v>2792889</v>
      </c>
      <c r="O109" s="79">
        <v>1</v>
      </c>
      <c r="P109" s="80">
        <v>9663</v>
      </c>
      <c r="Q109" s="80" t="s">
        <v>862</v>
      </c>
      <c r="R109" s="81"/>
      <c r="S109" s="78">
        <f t="shared" si="14"/>
        <v>503003.90315999999</v>
      </c>
      <c r="T109" s="78">
        <f t="shared" si="15"/>
        <v>503003.90315999999</v>
      </c>
      <c r="U109" s="78">
        <f t="shared" si="16"/>
        <v>251501.95157999999</v>
      </c>
      <c r="V109" s="78">
        <f t="shared" si="24"/>
        <v>1068883</v>
      </c>
      <c r="W109" s="78">
        <f t="shared" si="17"/>
        <v>567907.63260000001</v>
      </c>
      <c r="X109" s="78">
        <f t="shared" si="18"/>
        <v>567907.63260000001</v>
      </c>
      <c r="Y109" s="78">
        <f t="shared" si="19"/>
        <v>283953.81630000001</v>
      </c>
      <c r="Z109" s="78">
        <f t="shared" si="25"/>
        <v>1206804</v>
      </c>
      <c r="AA109" s="78">
        <f t="shared" si="20"/>
        <v>608472.46349999995</v>
      </c>
      <c r="AB109" s="78">
        <f t="shared" si="26"/>
        <v>517202</v>
      </c>
      <c r="AC109" s="78">
        <f t="shared" si="21"/>
        <v>0</v>
      </c>
      <c r="AD109" s="78">
        <f t="shared" si="27"/>
        <v>0</v>
      </c>
      <c r="AE109" s="82">
        <f t="shared" si="22"/>
        <v>2792889</v>
      </c>
      <c r="AF109" s="82"/>
      <c r="AG109" s="82"/>
      <c r="AH109" s="82"/>
      <c r="AI109" s="82"/>
      <c r="AJ109" s="82"/>
      <c r="AK109" s="83"/>
      <c r="AL109" s="83"/>
      <c r="AM109" s="78"/>
      <c r="AN109" s="84">
        <v>102</v>
      </c>
      <c r="AO109" s="91"/>
      <c r="AP109" s="86" t="s">
        <v>1042</v>
      </c>
    </row>
    <row r="110" spans="1:42" ht="48" customHeight="1" x14ac:dyDescent="0.4">
      <c r="A110" s="70" t="s">
        <v>400</v>
      </c>
      <c r="B110" s="71" t="s">
        <v>1100</v>
      </c>
      <c r="C110" s="72" t="s">
        <v>1101</v>
      </c>
      <c r="D110" s="73" t="s">
        <v>52</v>
      </c>
      <c r="E110" s="37" t="s">
        <v>861</v>
      </c>
      <c r="F110" s="38" t="s">
        <v>54</v>
      </c>
      <c r="G110" s="38">
        <v>12</v>
      </c>
      <c r="H110" s="37"/>
      <c r="I110" s="74">
        <f>VLOOKUP(G110,'Basic TPP'!$A$2:$B$16,2,0)</f>
        <v>13501920</v>
      </c>
      <c r="J110" s="75">
        <v>0</v>
      </c>
      <c r="K110" s="76">
        <v>0.35</v>
      </c>
      <c r="L110" s="77">
        <v>0.46</v>
      </c>
      <c r="M110" s="77">
        <v>0</v>
      </c>
      <c r="N110" s="78">
        <f t="shared" si="23"/>
        <v>9296072</v>
      </c>
      <c r="O110" s="79">
        <v>0.91669999999999996</v>
      </c>
      <c r="P110" s="80">
        <v>8613</v>
      </c>
      <c r="Q110" s="80" t="s">
        <v>862</v>
      </c>
      <c r="R110" s="81"/>
      <c r="S110" s="78">
        <f t="shared" si="14"/>
        <v>0</v>
      </c>
      <c r="T110" s="78">
        <f t="shared" si="15"/>
        <v>0</v>
      </c>
      <c r="U110" s="78">
        <f t="shared" si="16"/>
        <v>0</v>
      </c>
      <c r="V110" s="78">
        <f t="shared" si="24"/>
        <v>0</v>
      </c>
      <c r="W110" s="78">
        <f t="shared" si="17"/>
        <v>1732809.4089599999</v>
      </c>
      <c r="X110" s="78">
        <f t="shared" si="18"/>
        <v>1890268.8</v>
      </c>
      <c r="Y110" s="78">
        <f t="shared" si="19"/>
        <v>945134.4</v>
      </c>
      <c r="Z110" s="78">
        <f t="shared" si="25"/>
        <v>3882981</v>
      </c>
      <c r="AA110" s="78">
        <f t="shared" si="20"/>
        <v>6210883.2000000002</v>
      </c>
      <c r="AB110" s="78">
        <f t="shared" si="26"/>
        <v>5279251</v>
      </c>
      <c r="AC110" s="78">
        <f t="shared" si="21"/>
        <v>0</v>
      </c>
      <c r="AD110" s="78">
        <f t="shared" si="27"/>
        <v>0</v>
      </c>
      <c r="AE110" s="82">
        <f t="shared" si="22"/>
        <v>9162232</v>
      </c>
      <c r="AF110" s="82"/>
      <c r="AG110" s="82"/>
      <c r="AH110" s="82"/>
      <c r="AI110" s="82"/>
      <c r="AJ110" s="82"/>
      <c r="AK110" s="83"/>
      <c r="AL110" s="83"/>
      <c r="AM110" s="78"/>
      <c r="AN110" s="84">
        <v>103</v>
      </c>
      <c r="AO110" s="85"/>
      <c r="AP110" s="86" t="s">
        <v>1102</v>
      </c>
    </row>
    <row r="111" spans="1:42" ht="48" customHeight="1" x14ac:dyDescent="0.4">
      <c r="A111" s="70" t="s">
        <v>405</v>
      </c>
      <c r="B111" s="37" t="s">
        <v>1103</v>
      </c>
      <c r="C111" s="87" t="s">
        <v>1104</v>
      </c>
      <c r="D111" s="88" t="s">
        <v>52</v>
      </c>
      <c r="E111" s="37" t="s">
        <v>871</v>
      </c>
      <c r="F111" s="29" t="s">
        <v>54</v>
      </c>
      <c r="G111" s="29">
        <v>12</v>
      </c>
      <c r="H111" s="30"/>
      <c r="I111" s="74">
        <f>VLOOKUP(G111,'Basic TPP'!$A$2:$B$16,2,0)</f>
        <v>13501920</v>
      </c>
      <c r="J111" s="75">
        <v>0</v>
      </c>
      <c r="K111" s="76">
        <v>0.35</v>
      </c>
      <c r="L111" s="77">
        <v>0.46</v>
      </c>
      <c r="M111" s="77">
        <v>0</v>
      </c>
      <c r="N111" s="78">
        <f t="shared" si="23"/>
        <v>9296072</v>
      </c>
      <c r="O111" s="79">
        <v>0.98499999999999999</v>
      </c>
      <c r="P111" s="80">
        <v>8590</v>
      </c>
      <c r="Q111" s="89" t="s">
        <v>862</v>
      </c>
      <c r="R111" s="81"/>
      <c r="S111" s="78">
        <f t="shared" si="14"/>
        <v>0</v>
      </c>
      <c r="T111" s="78">
        <f t="shared" si="15"/>
        <v>0</v>
      </c>
      <c r="U111" s="78">
        <f t="shared" si="16"/>
        <v>0</v>
      </c>
      <c r="V111" s="78">
        <f t="shared" si="24"/>
        <v>0</v>
      </c>
      <c r="W111" s="78">
        <f t="shared" si="17"/>
        <v>1861914.7679999999</v>
      </c>
      <c r="X111" s="78">
        <f t="shared" si="18"/>
        <v>1890268.8</v>
      </c>
      <c r="Y111" s="78">
        <f t="shared" si="19"/>
        <v>945134.4</v>
      </c>
      <c r="Z111" s="78">
        <f t="shared" si="25"/>
        <v>3992720</v>
      </c>
      <c r="AA111" s="78">
        <f t="shared" si="20"/>
        <v>6210883.2000000002</v>
      </c>
      <c r="AB111" s="78">
        <f t="shared" si="26"/>
        <v>5279251</v>
      </c>
      <c r="AC111" s="78">
        <f t="shared" si="21"/>
        <v>0</v>
      </c>
      <c r="AD111" s="78">
        <f t="shared" si="27"/>
        <v>0</v>
      </c>
      <c r="AE111" s="82">
        <f t="shared" si="22"/>
        <v>9271971</v>
      </c>
      <c r="AF111" s="82"/>
      <c r="AG111" s="82"/>
      <c r="AH111" s="82"/>
      <c r="AI111" s="82"/>
      <c r="AJ111" s="82"/>
      <c r="AK111" s="83"/>
      <c r="AL111" s="83"/>
      <c r="AM111" s="78"/>
      <c r="AN111" s="84">
        <v>104</v>
      </c>
      <c r="AO111" s="85"/>
      <c r="AP111" s="86" t="s">
        <v>1102</v>
      </c>
    </row>
    <row r="112" spans="1:42" ht="48" customHeight="1" x14ac:dyDescent="0.4">
      <c r="A112" s="70" t="s">
        <v>408</v>
      </c>
      <c r="B112" s="37" t="s">
        <v>1105</v>
      </c>
      <c r="C112" s="87" t="s">
        <v>1106</v>
      </c>
      <c r="D112" s="88" t="s">
        <v>52</v>
      </c>
      <c r="E112" s="30" t="s">
        <v>1107</v>
      </c>
      <c r="F112" s="29" t="s">
        <v>54</v>
      </c>
      <c r="G112" s="29">
        <v>12</v>
      </c>
      <c r="H112" s="93" t="s">
        <v>2659</v>
      </c>
      <c r="I112" s="74">
        <f>VLOOKUP(G112,'Basic TPP'!$A$2:$B$16,2,0)</f>
        <v>13501920</v>
      </c>
      <c r="J112" s="75">
        <v>0</v>
      </c>
      <c r="K112" s="76">
        <v>0.35</v>
      </c>
      <c r="L112" s="77">
        <v>0.56999999999999995</v>
      </c>
      <c r="M112" s="77">
        <v>0</v>
      </c>
      <c r="N112" s="78">
        <f t="shared" si="23"/>
        <v>10558501</v>
      </c>
      <c r="O112" s="79">
        <v>0.98499999999999999</v>
      </c>
      <c r="P112" s="80">
        <v>12689</v>
      </c>
      <c r="Q112" s="80" t="s">
        <v>862</v>
      </c>
      <c r="R112" s="81"/>
      <c r="S112" s="78">
        <f t="shared" si="14"/>
        <v>0</v>
      </c>
      <c r="T112" s="78">
        <f t="shared" si="15"/>
        <v>0</v>
      </c>
      <c r="U112" s="78">
        <f t="shared" si="16"/>
        <v>0</v>
      </c>
      <c r="V112" s="78">
        <f t="shared" si="24"/>
        <v>0</v>
      </c>
      <c r="W112" s="78">
        <f t="shared" si="17"/>
        <v>1861914.7679999999</v>
      </c>
      <c r="X112" s="78">
        <f t="shared" si="18"/>
        <v>1890268.8</v>
      </c>
      <c r="Y112" s="78">
        <f t="shared" si="19"/>
        <v>945134.4</v>
      </c>
      <c r="Z112" s="78">
        <f t="shared" si="25"/>
        <v>3992720</v>
      </c>
      <c r="AA112" s="78">
        <f t="shared" si="20"/>
        <v>7696094.3999999994</v>
      </c>
      <c r="AB112" s="78">
        <f t="shared" si="26"/>
        <v>6541680</v>
      </c>
      <c r="AC112" s="78">
        <f t="shared" si="21"/>
        <v>0</v>
      </c>
      <c r="AD112" s="78">
        <f t="shared" si="27"/>
        <v>0</v>
      </c>
      <c r="AE112" s="82">
        <f t="shared" si="22"/>
        <v>10534400</v>
      </c>
      <c r="AF112" s="82"/>
      <c r="AG112" s="82"/>
      <c r="AH112" s="82"/>
      <c r="AI112" s="82"/>
      <c r="AJ112" s="82"/>
      <c r="AK112" s="83"/>
      <c r="AL112" s="83"/>
      <c r="AM112" s="78"/>
      <c r="AN112" s="84">
        <v>105</v>
      </c>
      <c r="AO112" s="85"/>
      <c r="AP112" s="86" t="s">
        <v>1102</v>
      </c>
    </row>
    <row r="113" spans="1:42" ht="48" customHeight="1" x14ac:dyDescent="0.4">
      <c r="A113" s="70" t="s">
        <v>411</v>
      </c>
      <c r="B113" s="90" t="s">
        <v>1108</v>
      </c>
      <c r="C113" s="87" t="s">
        <v>1109</v>
      </c>
      <c r="D113" s="88" t="s">
        <v>45</v>
      </c>
      <c r="E113" s="30" t="s">
        <v>1110</v>
      </c>
      <c r="F113" s="29"/>
      <c r="G113" s="29">
        <v>11</v>
      </c>
      <c r="H113" s="30"/>
      <c r="I113" s="74">
        <f>VLOOKUP(G113,'Basic TPP'!$A$2:$B$16,2,0)</f>
        <v>10438671.9</v>
      </c>
      <c r="J113" s="75">
        <v>0</v>
      </c>
      <c r="K113" s="76">
        <v>0.35</v>
      </c>
      <c r="L113" s="77">
        <v>0.46</v>
      </c>
      <c r="M113" s="77">
        <v>0</v>
      </c>
      <c r="N113" s="78">
        <f t="shared" si="23"/>
        <v>7187026</v>
      </c>
      <c r="O113" s="79">
        <v>1</v>
      </c>
      <c r="P113" s="80">
        <v>12661</v>
      </c>
      <c r="Q113" s="80" t="s">
        <v>862</v>
      </c>
      <c r="R113" s="81"/>
      <c r="S113" s="78">
        <f t="shared" si="14"/>
        <v>0</v>
      </c>
      <c r="T113" s="78">
        <f t="shared" si="15"/>
        <v>0</v>
      </c>
      <c r="U113" s="78">
        <f t="shared" si="16"/>
        <v>0</v>
      </c>
      <c r="V113" s="78">
        <f t="shared" si="24"/>
        <v>0</v>
      </c>
      <c r="W113" s="78">
        <f t="shared" si="17"/>
        <v>1461414.0660000001</v>
      </c>
      <c r="X113" s="78">
        <f t="shared" si="18"/>
        <v>1461414.0660000001</v>
      </c>
      <c r="Y113" s="78">
        <f t="shared" si="19"/>
        <v>730707.03300000005</v>
      </c>
      <c r="Z113" s="78">
        <f t="shared" si="25"/>
        <v>3105505</v>
      </c>
      <c r="AA113" s="78">
        <f t="shared" si="20"/>
        <v>4801789.074</v>
      </c>
      <c r="AB113" s="78">
        <f t="shared" si="26"/>
        <v>4081521</v>
      </c>
      <c r="AC113" s="78">
        <f t="shared" si="21"/>
        <v>0</v>
      </c>
      <c r="AD113" s="78">
        <f t="shared" si="27"/>
        <v>0</v>
      </c>
      <c r="AE113" s="82">
        <f t="shared" si="22"/>
        <v>7187026</v>
      </c>
      <c r="AF113" s="82"/>
      <c r="AG113" s="82"/>
      <c r="AH113" s="82"/>
      <c r="AI113" s="82"/>
      <c r="AJ113" s="82"/>
      <c r="AK113" s="83"/>
      <c r="AL113" s="83"/>
      <c r="AM113" s="78"/>
      <c r="AN113" s="84">
        <v>106</v>
      </c>
      <c r="AO113" s="85"/>
      <c r="AP113" s="86" t="s">
        <v>1102</v>
      </c>
    </row>
    <row r="114" spans="1:42" ht="48" customHeight="1" x14ac:dyDescent="0.4">
      <c r="A114" s="70" t="s">
        <v>414</v>
      </c>
      <c r="B114" s="90" t="s">
        <v>1111</v>
      </c>
      <c r="C114" s="87" t="s">
        <v>1112</v>
      </c>
      <c r="D114" s="88" t="s">
        <v>108</v>
      </c>
      <c r="E114" s="30" t="s">
        <v>929</v>
      </c>
      <c r="F114" s="29" t="s">
        <v>54</v>
      </c>
      <c r="G114" s="29">
        <v>10</v>
      </c>
      <c r="H114" s="30"/>
      <c r="I114" s="74">
        <f>VLOOKUP(G114,'Basic TPP'!$A$2:$B$16,2,0)</f>
        <v>9080041.1999999993</v>
      </c>
      <c r="J114" s="75">
        <v>0</v>
      </c>
      <c r="K114" s="76">
        <v>0.35</v>
      </c>
      <c r="L114" s="77">
        <v>0.46</v>
      </c>
      <c r="M114" s="77">
        <v>0</v>
      </c>
      <c r="N114" s="78">
        <f t="shared" si="23"/>
        <v>6251608</v>
      </c>
      <c r="O114" s="79">
        <v>0.92779999999999996</v>
      </c>
      <c r="P114" s="80">
        <v>9026</v>
      </c>
      <c r="Q114" s="80" t="s">
        <v>862</v>
      </c>
      <c r="R114" s="81"/>
      <c r="S114" s="78">
        <f t="shared" si="14"/>
        <v>0</v>
      </c>
      <c r="T114" s="78">
        <f t="shared" si="15"/>
        <v>0</v>
      </c>
      <c r="U114" s="78">
        <f t="shared" si="16"/>
        <v>0</v>
      </c>
      <c r="V114" s="78">
        <f t="shared" si="24"/>
        <v>0</v>
      </c>
      <c r="W114" s="78">
        <f t="shared" si="17"/>
        <v>1179424.7115503999</v>
      </c>
      <c r="X114" s="78">
        <f t="shared" si="18"/>
        <v>1271205.7679999999</v>
      </c>
      <c r="Y114" s="78">
        <f t="shared" si="19"/>
        <v>635602.88399999996</v>
      </c>
      <c r="Z114" s="78">
        <f t="shared" si="25"/>
        <v>2623298</v>
      </c>
      <c r="AA114" s="78">
        <f t="shared" si="20"/>
        <v>4176818.952</v>
      </c>
      <c r="AB114" s="78">
        <f t="shared" si="26"/>
        <v>3550296</v>
      </c>
      <c r="AC114" s="78">
        <f t="shared" si="21"/>
        <v>0</v>
      </c>
      <c r="AD114" s="78">
        <f t="shared" si="27"/>
        <v>0</v>
      </c>
      <c r="AE114" s="82">
        <f t="shared" si="22"/>
        <v>6173594</v>
      </c>
      <c r="AF114" s="82"/>
      <c r="AG114" s="82"/>
      <c r="AH114" s="82"/>
      <c r="AI114" s="82"/>
      <c r="AJ114" s="82"/>
      <c r="AK114" s="83"/>
      <c r="AL114" s="83"/>
      <c r="AM114" s="78"/>
      <c r="AN114" s="84">
        <v>107</v>
      </c>
      <c r="AO114" s="85"/>
      <c r="AP114" s="86" t="s">
        <v>1102</v>
      </c>
    </row>
    <row r="115" spans="1:42" ht="48" customHeight="1" x14ac:dyDescent="0.4">
      <c r="A115" s="70" t="s">
        <v>417</v>
      </c>
      <c r="B115" s="90" t="s">
        <v>1113</v>
      </c>
      <c r="C115" s="87" t="s">
        <v>1114</v>
      </c>
      <c r="D115" s="88" t="s">
        <v>108</v>
      </c>
      <c r="E115" s="30" t="s">
        <v>929</v>
      </c>
      <c r="F115" s="29" t="s">
        <v>54</v>
      </c>
      <c r="G115" s="29">
        <v>10</v>
      </c>
      <c r="H115" s="30"/>
      <c r="I115" s="74">
        <f>VLOOKUP(G115,'Basic TPP'!$A$2:$B$16,2,0)</f>
        <v>9080041.1999999993</v>
      </c>
      <c r="J115" s="75">
        <v>0</v>
      </c>
      <c r="K115" s="76">
        <v>0.35</v>
      </c>
      <c r="L115" s="77">
        <v>0.46</v>
      </c>
      <c r="M115" s="77">
        <v>0</v>
      </c>
      <c r="N115" s="78">
        <f t="shared" si="23"/>
        <v>6251608</v>
      </c>
      <c r="O115" s="79">
        <v>0.94330000000000003</v>
      </c>
      <c r="P115" s="80">
        <v>13278</v>
      </c>
      <c r="Q115" s="80" t="s">
        <v>862</v>
      </c>
      <c r="R115" s="81"/>
      <c r="S115" s="78">
        <f t="shared" si="14"/>
        <v>0</v>
      </c>
      <c r="T115" s="78">
        <f t="shared" si="15"/>
        <v>0</v>
      </c>
      <c r="U115" s="78">
        <f t="shared" si="16"/>
        <v>0</v>
      </c>
      <c r="V115" s="78">
        <f t="shared" si="24"/>
        <v>0</v>
      </c>
      <c r="W115" s="78">
        <f t="shared" si="17"/>
        <v>1199128.4009544</v>
      </c>
      <c r="X115" s="78">
        <f t="shared" si="18"/>
        <v>1271205.7679999999</v>
      </c>
      <c r="Y115" s="78">
        <f t="shared" si="19"/>
        <v>635602.88399999996</v>
      </c>
      <c r="Z115" s="78">
        <f t="shared" si="25"/>
        <v>2640046</v>
      </c>
      <c r="AA115" s="78">
        <f t="shared" si="20"/>
        <v>4176818.952</v>
      </c>
      <c r="AB115" s="78">
        <f t="shared" si="26"/>
        <v>3550296</v>
      </c>
      <c r="AC115" s="78">
        <f t="shared" si="21"/>
        <v>0</v>
      </c>
      <c r="AD115" s="78">
        <f t="shared" si="27"/>
        <v>0</v>
      </c>
      <c r="AE115" s="82">
        <f t="shared" si="22"/>
        <v>6190342</v>
      </c>
      <c r="AF115" s="82"/>
      <c r="AG115" s="82"/>
      <c r="AH115" s="82"/>
      <c r="AI115" s="82"/>
      <c r="AJ115" s="82"/>
      <c r="AK115" s="83"/>
      <c r="AL115" s="83"/>
      <c r="AM115" s="78"/>
      <c r="AN115" s="84">
        <v>108</v>
      </c>
      <c r="AO115" s="85"/>
      <c r="AP115" s="86" t="s">
        <v>1102</v>
      </c>
    </row>
    <row r="116" spans="1:42" ht="48" customHeight="1" x14ac:dyDescent="0.4">
      <c r="A116" s="70" t="s">
        <v>422</v>
      </c>
      <c r="B116" s="90" t="s">
        <v>1115</v>
      </c>
      <c r="C116" s="87" t="s">
        <v>1116</v>
      </c>
      <c r="D116" s="88" t="s">
        <v>95</v>
      </c>
      <c r="E116" s="30" t="s">
        <v>880</v>
      </c>
      <c r="F116" s="29" t="s">
        <v>54</v>
      </c>
      <c r="G116" s="29">
        <v>9</v>
      </c>
      <c r="H116" s="30"/>
      <c r="I116" s="74">
        <f>VLOOKUP(G116,'Basic TPP'!$A$2:$B$16,2,0)</f>
        <v>7898623.2000000002</v>
      </c>
      <c r="J116" s="75">
        <v>0</v>
      </c>
      <c r="K116" s="76">
        <v>0.35</v>
      </c>
      <c r="L116" s="77">
        <v>0.46</v>
      </c>
      <c r="M116" s="77">
        <v>0</v>
      </c>
      <c r="N116" s="78">
        <f t="shared" si="23"/>
        <v>5438202</v>
      </c>
      <c r="O116" s="79">
        <v>0.91669999999999996</v>
      </c>
      <c r="P116" s="80">
        <v>10971</v>
      </c>
      <c r="Q116" s="80" t="s">
        <v>862</v>
      </c>
      <c r="R116" s="81"/>
      <c r="S116" s="78">
        <f t="shared" si="14"/>
        <v>0</v>
      </c>
      <c r="T116" s="78">
        <f t="shared" si="15"/>
        <v>0</v>
      </c>
      <c r="U116" s="78">
        <f t="shared" si="16"/>
        <v>0</v>
      </c>
      <c r="V116" s="78">
        <f t="shared" si="24"/>
        <v>0</v>
      </c>
      <c r="W116" s="78">
        <f t="shared" si="17"/>
        <v>1013693.5042416001</v>
      </c>
      <c r="X116" s="78">
        <f t="shared" si="18"/>
        <v>1105807.2480000001</v>
      </c>
      <c r="Y116" s="78">
        <f t="shared" si="19"/>
        <v>552903.62400000007</v>
      </c>
      <c r="Z116" s="78">
        <f t="shared" si="25"/>
        <v>2271544</v>
      </c>
      <c r="AA116" s="78">
        <f t="shared" si="20"/>
        <v>3633366.6720000003</v>
      </c>
      <c r="AB116" s="78">
        <f t="shared" si="26"/>
        <v>3088362</v>
      </c>
      <c r="AC116" s="78">
        <f t="shared" si="21"/>
        <v>0</v>
      </c>
      <c r="AD116" s="78">
        <f t="shared" si="27"/>
        <v>0</v>
      </c>
      <c r="AE116" s="82">
        <f t="shared" si="22"/>
        <v>5359906</v>
      </c>
      <c r="AF116" s="82"/>
      <c r="AG116" s="82"/>
      <c r="AH116" s="82"/>
      <c r="AI116" s="82"/>
      <c r="AJ116" s="82"/>
      <c r="AK116" s="83"/>
      <c r="AL116" s="83"/>
      <c r="AM116" s="78"/>
      <c r="AN116" s="84">
        <v>109</v>
      </c>
      <c r="AO116" s="85"/>
      <c r="AP116" s="86" t="s">
        <v>1102</v>
      </c>
    </row>
    <row r="117" spans="1:42" ht="48" customHeight="1" x14ac:dyDescent="0.4">
      <c r="A117" s="70" t="s">
        <v>426</v>
      </c>
      <c r="B117" s="90" t="s">
        <v>1117</v>
      </c>
      <c r="C117" s="87" t="s">
        <v>1118</v>
      </c>
      <c r="D117" s="88" t="s">
        <v>95</v>
      </c>
      <c r="E117" s="30" t="s">
        <v>272</v>
      </c>
      <c r="F117" s="29" t="s">
        <v>54</v>
      </c>
      <c r="G117" s="29">
        <v>8</v>
      </c>
      <c r="H117" s="30"/>
      <c r="I117" s="74">
        <f>VLOOKUP(G117,'Basic TPP'!$A$2:$B$16,2,0)</f>
        <v>6348434.0099999998</v>
      </c>
      <c r="J117" s="75">
        <v>0</v>
      </c>
      <c r="K117" s="76">
        <v>0.35</v>
      </c>
      <c r="L117" s="77">
        <v>0.46</v>
      </c>
      <c r="M117" s="77">
        <v>0</v>
      </c>
      <c r="N117" s="78">
        <f t="shared" si="23"/>
        <v>4370897</v>
      </c>
      <c r="O117" s="79">
        <v>1</v>
      </c>
      <c r="P117" s="80">
        <v>11383</v>
      </c>
      <c r="Q117" s="80" t="s">
        <v>862</v>
      </c>
      <c r="R117" s="81"/>
      <c r="S117" s="78">
        <f t="shared" si="14"/>
        <v>0</v>
      </c>
      <c r="T117" s="78">
        <f t="shared" si="15"/>
        <v>0</v>
      </c>
      <c r="U117" s="78">
        <f t="shared" si="16"/>
        <v>0</v>
      </c>
      <c r="V117" s="78">
        <f t="shared" si="24"/>
        <v>0</v>
      </c>
      <c r="W117" s="78">
        <f t="shared" si="17"/>
        <v>888780.76139999984</v>
      </c>
      <c r="X117" s="78">
        <f t="shared" si="18"/>
        <v>888780.76139999984</v>
      </c>
      <c r="Y117" s="78">
        <f t="shared" si="19"/>
        <v>444390.38069999992</v>
      </c>
      <c r="Z117" s="78">
        <f t="shared" si="25"/>
        <v>1888659</v>
      </c>
      <c r="AA117" s="78">
        <f t="shared" si="20"/>
        <v>2920279.6446000002</v>
      </c>
      <c r="AB117" s="78">
        <f t="shared" si="26"/>
        <v>2482238</v>
      </c>
      <c r="AC117" s="78">
        <f t="shared" si="21"/>
        <v>0</v>
      </c>
      <c r="AD117" s="78">
        <f t="shared" si="27"/>
        <v>0</v>
      </c>
      <c r="AE117" s="82">
        <f t="shared" si="22"/>
        <v>4370897</v>
      </c>
      <c r="AF117" s="82"/>
      <c r="AG117" s="82"/>
      <c r="AH117" s="82"/>
      <c r="AI117" s="82"/>
      <c r="AJ117" s="82"/>
      <c r="AK117" s="83"/>
      <c r="AL117" s="83"/>
      <c r="AM117" s="78"/>
      <c r="AN117" s="84">
        <v>110</v>
      </c>
      <c r="AO117" s="85"/>
      <c r="AP117" s="86" t="s">
        <v>1102</v>
      </c>
    </row>
    <row r="118" spans="1:42" ht="48" customHeight="1" x14ac:dyDescent="0.4">
      <c r="A118" s="70" t="s">
        <v>429</v>
      </c>
      <c r="B118" s="90" t="s">
        <v>1119</v>
      </c>
      <c r="C118" s="87" t="s">
        <v>1120</v>
      </c>
      <c r="D118" s="88" t="s">
        <v>95</v>
      </c>
      <c r="E118" s="30" t="s">
        <v>272</v>
      </c>
      <c r="F118" s="29" t="s">
        <v>54</v>
      </c>
      <c r="G118" s="29">
        <v>8</v>
      </c>
      <c r="H118" s="30"/>
      <c r="I118" s="74">
        <f>VLOOKUP(G118,'Basic TPP'!$A$2:$B$16,2,0)</f>
        <v>6348434.0099999998</v>
      </c>
      <c r="J118" s="75">
        <v>0</v>
      </c>
      <c r="K118" s="76">
        <v>0.35</v>
      </c>
      <c r="L118" s="77">
        <v>0.46</v>
      </c>
      <c r="M118" s="77">
        <v>0</v>
      </c>
      <c r="N118" s="78">
        <f t="shared" si="23"/>
        <v>4370897</v>
      </c>
      <c r="O118" s="79">
        <v>0.97250000000000003</v>
      </c>
      <c r="P118" s="80">
        <v>10530</v>
      </c>
      <c r="Q118" s="80" t="s">
        <v>862</v>
      </c>
      <c r="R118" s="81"/>
      <c r="S118" s="78">
        <f t="shared" si="14"/>
        <v>0</v>
      </c>
      <c r="T118" s="78">
        <f t="shared" si="15"/>
        <v>0</v>
      </c>
      <c r="U118" s="78">
        <f t="shared" si="16"/>
        <v>0</v>
      </c>
      <c r="V118" s="78">
        <f t="shared" si="24"/>
        <v>0</v>
      </c>
      <c r="W118" s="78">
        <f t="shared" si="17"/>
        <v>864339.29046149983</v>
      </c>
      <c r="X118" s="78">
        <f t="shared" si="18"/>
        <v>888780.76139999984</v>
      </c>
      <c r="Y118" s="78">
        <f t="shared" si="19"/>
        <v>444390.38069999992</v>
      </c>
      <c r="Z118" s="78">
        <f t="shared" si="25"/>
        <v>1867884</v>
      </c>
      <c r="AA118" s="78">
        <f t="shared" si="20"/>
        <v>2920279.6446000002</v>
      </c>
      <c r="AB118" s="78">
        <f t="shared" si="26"/>
        <v>2482238</v>
      </c>
      <c r="AC118" s="78">
        <f t="shared" si="21"/>
        <v>0</v>
      </c>
      <c r="AD118" s="78">
        <f t="shared" si="27"/>
        <v>0</v>
      </c>
      <c r="AE118" s="82">
        <f t="shared" si="22"/>
        <v>4350122</v>
      </c>
      <c r="AF118" s="82"/>
      <c r="AG118" s="82"/>
      <c r="AH118" s="82"/>
      <c r="AI118" s="82"/>
      <c r="AJ118" s="82"/>
      <c r="AK118" s="83"/>
      <c r="AL118" s="83"/>
      <c r="AM118" s="78"/>
      <c r="AN118" s="84">
        <v>111</v>
      </c>
      <c r="AO118" s="91"/>
      <c r="AP118" s="86" t="s">
        <v>1102</v>
      </c>
    </row>
    <row r="119" spans="1:42" ht="48" customHeight="1" x14ac:dyDescent="0.4">
      <c r="A119" s="70" t="s">
        <v>433</v>
      </c>
      <c r="B119" s="90" t="s">
        <v>1121</v>
      </c>
      <c r="C119" s="87" t="s">
        <v>1122</v>
      </c>
      <c r="D119" s="88" t="s">
        <v>95</v>
      </c>
      <c r="E119" s="30" t="s">
        <v>272</v>
      </c>
      <c r="F119" s="29" t="s">
        <v>54</v>
      </c>
      <c r="G119" s="29">
        <v>8</v>
      </c>
      <c r="H119" s="30"/>
      <c r="I119" s="74">
        <f>VLOOKUP(G119,'Basic TPP'!$A$2:$B$16,2,0)</f>
        <v>6348434.0099999998</v>
      </c>
      <c r="J119" s="75">
        <v>0</v>
      </c>
      <c r="K119" s="76">
        <v>0.35</v>
      </c>
      <c r="L119" s="77">
        <v>0.46</v>
      </c>
      <c r="M119" s="77">
        <v>0</v>
      </c>
      <c r="N119" s="78">
        <f t="shared" si="23"/>
        <v>4370897</v>
      </c>
      <c r="O119" s="79">
        <v>0.91169999999999995</v>
      </c>
      <c r="P119" s="80">
        <v>9530</v>
      </c>
      <c r="Q119" s="80" t="s">
        <v>862</v>
      </c>
      <c r="R119" s="81"/>
      <c r="S119" s="78">
        <f t="shared" si="14"/>
        <v>0</v>
      </c>
      <c r="T119" s="78">
        <f t="shared" si="15"/>
        <v>0</v>
      </c>
      <c r="U119" s="78">
        <f t="shared" si="16"/>
        <v>0</v>
      </c>
      <c r="V119" s="78">
        <f t="shared" si="24"/>
        <v>0</v>
      </c>
      <c r="W119" s="78">
        <f t="shared" si="17"/>
        <v>810301.42016837979</v>
      </c>
      <c r="X119" s="78">
        <f t="shared" si="18"/>
        <v>888780.76139999984</v>
      </c>
      <c r="Y119" s="78">
        <f t="shared" si="19"/>
        <v>444390.38069999992</v>
      </c>
      <c r="Z119" s="78">
        <f t="shared" si="25"/>
        <v>1821952</v>
      </c>
      <c r="AA119" s="78">
        <f t="shared" si="20"/>
        <v>2920279.6446000002</v>
      </c>
      <c r="AB119" s="78">
        <f t="shared" si="26"/>
        <v>2482238</v>
      </c>
      <c r="AC119" s="78">
        <f t="shared" si="21"/>
        <v>0</v>
      </c>
      <c r="AD119" s="78">
        <f t="shared" si="27"/>
        <v>0</v>
      </c>
      <c r="AE119" s="82">
        <f t="shared" si="22"/>
        <v>4304190</v>
      </c>
      <c r="AF119" s="82"/>
      <c r="AG119" s="82"/>
      <c r="AH119" s="82"/>
      <c r="AI119" s="82"/>
      <c r="AJ119" s="82"/>
      <c r="AK119" s="83"/>
      <c r="AL119" s="83"/>
      <c r="AM119" s="78"/>
      <c r="AN119" s="84">
        <v>112</v>
      </c>
      <c r="AO119" s="85"/>
      <c r="AP119" s="86" t="s">
        <v>1102</v>
      </c>
    </row>
    <row r="120" spans="1:42" ht="48" customHeight="1" x14ac:dyDescent="0.4">
      <c r="A120" s="70" t="s">
        <v>436</v>
      </c>
      <c r="B120" s="90" t="s">
        <v>1123</v>
      </c>
      <c r="C120" s="87" t="s">
        <v>1124</v>
      </c>
      <c r="D120" s="88" t="s">
        <v>95</v>
      </c>
      <c r="E120" s="30" t="s">
        <v>885</v>
      </c>
      <c r="F120" s="29" t="s">
        <v>54</v>
      </c>
      <c r="G120" s="29">
        <v>8</v>
      </c>
      <c r="H120" s="30"/>
      <c r="I120" s="74">
        <f>VLOOKUP(G120,'Basic TPP'!$A$2:$B$16,2,0)</f>
        <v>6348434.0099999998</v>
      </c>
      <c r="J120" s="75">
        <v>0</v>
      </c>
      <c r="K120" s="76">
        <v>0.35</v>
      </c>
      <c r="L120" s="77">
        <v>0.46</v>
      </c>
      <c r="M120" s="77">
        <v>0</v>
      </c>
      <c r="N120" s="78">
        <f t="shared" si="23"/>
        <v>4370897</v>
      </c>
      <c r="O120" s="79">
        <v>0.94330000000000003</v>
      </c>
      <c r="P120" s="80">
        <v>8764</v>
      </c>
      <c r="Q120" s="80" t="s">
        <v>862</v>
      </c>
      <c r="R120" s="81"/>
      <c r="S120" s="78">
        <f t="shared" si="14"/>
        <v>0</v>
      </c>
      <c r="T120" s="78">
        <f t="shared" si="15"/>
        <v>0</v>
      </c>
      <c r="U120" s="78">
        <f t="shared" si="16"/>
        <v>0</v>
      </c>
      <c r="V120" s="78">
        <f t="shared" si="24"/>
        <v>0</v>
      </c>
      <c r="W120" s="78">
        <f t="shared" si="17"/>
        <v>838386.89222861989</v>
      </c>
      <c r="X120" s="78">
        <f t="shared" si="18"/>
        <v>888780.76139999984</v>
      </c>
      <c r="Y120" s="78">
        <f t="shared" si="19"/>
        <v>444390.38069999992</v>
      </c>
      <c r="Z120" s="78">
        <f t="shared" si="25"/>
        <v>1845824</v>
      </c>
      <c r="AA120" s="78">
        <f t="shared" si="20"/>
        <v>2920279.6446000002</v>
      </c>
      <c r="AB120" s="78">
        <f t="shared" si="26"/>
        <v>2482238</v>
      </c>
      <c r="AC120" s="78">
        <f t="shared" si="21"/>
        <v>0</v>
      </c>
      <c r="AD120" s="78">
        <f t="shared" si="27"/>
        <v>0</v>
      </c>
      <c r="AE120" s="82">
        <f t="shared" si="22"/>
        <v>4328062</v>
      </c>
      <c r="AF120" s="82"/>
      <c r="AG120" s="82"/>
      <c r="AH120" s="82"/>
      <c r="AI120" s="82"/>
      <c r="AJ120" s="82"/>
      <c r="AK120" s="83"/>
      <c r="AL120" s="83"/>
      <c r="AM120" s="78"/>
      <c r="AN120" s="84">
        <v>113</v>
      </c>
      <c r="AO120" s="91"/>
      <c r="AP120" s="86" t="s">
        <v>1102</v>
      </c>
    </row>
    <row r="121" spans="1:42" ht="48" customHeight="1" x14ac:dyDescent="0.4">
      <c r="A121" s="70" t="s">
        <v>439</v>
      </c>
      <c r="B121" s="90" t="s">
        <v>1125</v>
      </c>
      <c r="C121" s="87" t="s">
        <v>1126</v>
      </c>
      <c r="D121" s="88" t="s">
        <v>108</v>
      </c>
      <c r="E121" s="30" t="s">
        <v>347</v>
      </c>
      <c r="F121" s="29"/>
      <c r="G121" s="29">
        <v>8</v>
      </c>
      <c r="H121" s="30"/>
      <c r="I121" s="74">
        <f>VLOOKUP(G121,'Basic TPP'!$A$2:$B$16,2,0)</f>
        <v>6348434.0099999998</v>
      </c>
      <c r="J121" s="75">
        <v>0</v>
      </c>
      <c r="K121" s="76">
        <v>0.35</v>
      </c>
      <c r="L121" s="77">
        <v>0.46</v>
      </c>
      <c r="M121" s="77">
        <v>0</v>
      </c>
      <c r="N121" s="78">
        <f t="shared" si="23"/>
        <v>4370897</v>
      </c>
      <c r="O121" s="79">
        <v>0.99</v>
      </c>
      <c r="P121" s="80">
        <v>11503</v>
      </c>
      <c r="Q121" s="80" t="s">
        <v>862</v>
      </c>
      <c r="R121" s="81"/>
      <c r="S121" s="78">
        <f t="shared" si="14"/>
        <v>0</v>
      </c>
      <c r="T121" s="78">
        <f t="shared" si="15"/>
        <v>0</v>
      </c>
      <c r="U121" s="78">
        <f t="shared" si="16"/>
        <v>0</v>
      </c>
      <c r="V121" s="78">
        <f t="shared" si="24"/>
        <v>0</v>
      </c>
      <c r="W121" s="78">
        <f t="shared" si="17"/>
        <v>879892.95378599979</v>
      </c>
      <c r="X121" s="78">
        <f t="shared" si="18"/>
        <v>888780.76139999984</v>
      </c>
      <c r="Y121" s="78">
        <f t="shared" si="19"/>
        <v>444390.38069999992</v>
      </c>
      <c r="Z121" s="78">
        <f t="shared" si="25"/>
        <v>1881104</v>
      </c>
      <c r="AA121" s="78">
        <f t="shared" si="20"/>
        <v>2920279.6446000002</v>
      </c>
      <c r="AB121" s="78">
        <f t="shared" si="26"/>
        <v>2482238</v>
      </c>
      <c r="AC121" s="78">
        <f t="shared" si="21"/>
        <v>0</v>
      </c>
      <c r="AD121" s="78">
        <f t="shared" si="27"/>
        <v>0</v>
      </c>
      <c r="AE121" s="82">
        <f t="shared" si="22"/>
        <v>4363342</v>
      </c>
      <c r="AF121" s="82"/>
      <c r="AG121" s="82"/>
      <c r="AH121" s="82"/>
      <c r="AI121" s="82"/>
      <c r="AJ121" s="82"/>
      <c r="AK121" s="83"/>
      <c r="AL121" s="83"/>
      <c r="AM121" s="78"/>
      <c r="AN121" s="84">
        <v>114</v>
      </c>
      <c r="AO121" s="85"/>
      <c r="AP121" s="86" t="s">
        <v>1102</v>
      </c>
    </row>
    <row r="122" spans="1:42" ht="48" customHeight="1" x14ac:dyDescent="0.4">
      <c r="A122" s="70" t="s">
        <v>442</v>
      </c>
      <c r="B122" s="90" t="s">
        <v>1127</v>
      </c>
      <c r="C122" s="87" t="s">
        <v>1128</v>
      </c>
      <c r="D122" s="88" t="s">
        <v>328</v>
      </c>
      <c r="E122" s="30" t="s">
        <v>898</v>
      </c>
      <c r="F122" s="29" t="s">
        <v>54</v>
      </c>
      <c r="G122" s="29">
        <v>8</v>
      </c>
      <c r="H122" s="30"/>
      <c r="I122" s="74">
        <f>VLOOKUP(G122,'Basic TPP'!$A$2:$B$16,2,0)</f>
        <v>6348434.0099999998</v>
      </c>
      <c r="J122" s="75">
        <v>0</v>
      </c>
      <c r="K122" s="76">
        <v>0.35</v>
      </c>
      <c r="L122" s="77">
        <v>0.46</v>
      </c>
      <c r="M122" s="77">
        <v>0</v>
      </c>
      <c r="N122" s="78">
        <f t="shared" si="23"/>
        <v>4370897</v>
      </c>
      <c r="O122" s="79">
        <v>0.995</v>
      </c>
      <c r="P122" s="80">
        <v>8439</v>
      </c>
      <c r="Q122" s="80" t="s">
        <v>862</v>
      </c>
      <c r="R122" s="81"/>
      <c r="S122" s="78">
        <f t="shared" si="14"/>
        <v>0</v>
      </c>
      <c r="T122" s="78">
        <f t="shared" si="15"/>
        <v>0</v>
      </c>
      <c r="U122" s="78">
        <f t="shared" si="16"/>
        <v>0</v>
      </c>
      <c r="V122" s="78">
        <f t="shared" si="24"/>
        <v>0</v>
      </c>
      <c r="W122" s="78">
        <f t="shared" si="17"/>
        <v>884336.85759299982</v>
      </c>
      <c r="X122" s="78">
        <f t="shared" si="18"/>
        <v>888780.76139999984</v>
      </c>
      <c r="Y122" s="78">
        <f t="shared" si="19"/>
        <v>444390.38069999992</v>
      </c>
      <c r="Z122" s="78">
        <f t="shared" si="25"/>
        <v>1884882</v>
      </c>
      <c r="AA122" s="78">
        <f t="shared" si="20"/>
        <v>2920279.6446000002</v>
      </c>
      <c r="AB122" s="78">
        <f t="shared" si="26"/>
        <v>2482238</v>
      </c>
      <c r="AC122" s="78">
        <f t="shared" si="21"/>
        <v>0</v>
      </c>
      <c r="AD122" s="78">
        <f t="shared" si="27"/>
        <v>0</v>
      </c>
      <c r="AE122" s="82">
        <f t="shared" si="22"/>
        <v>4367120</v>
      </c>
      <c r="AF122" s="82"/>
      <c r="AG122" s="82"/>
      <c r="AH122" s="82"/>
      <c r="AI122" s="82"/>
      <c r="AJ122" s="82"/>
      <c r="AK122" s="83"/>
      <c r="AL122" s="83"/>
      <c r="AM122" s="78"/>
      <c r="AN122" s="84">
        <v>115</v>
      </c>
      <c r="AO122" s="85"/>
      <c r="AP122" s="86" t="s">
        <v>1102</v>
      </c>
    </row>
    <row r="123" spans="1:42" ht="48" customHeight="1" x14ac:dyDescent="0.4">
      <c r="A123" s="70" t="s">
        <v>445</v>
      </c>
      <c r="B123" s="90" t="s">
        <v>1129</v>
      </c>
      <c r="C123" s="87" t="s">
        <v>1130</v>
      </c>
      <c r="D123" s="88" t="s">
        <v>328</v>
      </c>
      <c r="E123" s="30" t="s">
        <v>272</v>
      </c>
      <c r="F123" s="29" t="s">
        <v>54</v>
      </c>
      <c r="G123" s="29">
        <v>8</v>
      </c>
      <c r="H123" s="30"/>
      <c r="I123" s="74">
        <f>VLOOKUP(G123,'Basic TPP'!$A$2:$B$16,2,0)</f>
        <v>6348434.0099999998</v>
      </c>
      <c r="J123" s="75">
        <v>0</v>
      </c>
      <c r="K123" s="76">
        <v>0.35</v>
      </c>
      <c r="L123" s="77">
        <v>0.46</v>
      </c>
      <c r="M123" s="77">
        <v>0</v>
      </c>
      <c r="N123" s="78">
        <f t="shared" si="23"/>
        <v>4370897</v>
      </c>
      <c r="O123" s="79">
        <v>0.98499999999999999</v>
      </c>
      <c r="P123" s="80">
        <v>10166</v>
      </c>
      <c r="Q123" s="80" t="s">
        <v>862</v>
      </c>
      <c r="R123" s="81"/>
      <c r="S123" s="78">
        <f t="shared" si="14"/>
        <v>0</v>
      </c>
      <c r="T123" s="78">
        <f t="shared" si="15"/>
        <v>0</v>
      </c>
      <c r="U123" s="78">
        <f t="shared" si="16"/>
        <v>0</v>
      </c>
      <c r="V123" s="78">
        <f t="shared" si="24"/>
        <v>0</v>
      </c>
      <c r="W123" s="78">
        <f t="shared" si="17"/>
        <v>875449.04997899989</v>
      </c>
      <c r="X123" s="78">
        <f t="shared" si="18"/>
        <v>888780.76139999984</v>
      </c>
      <c r="Y123" s="78">
        <f t="shared" si="19"/>
        <v>444390.38069999992</v>
      </c>
      <c r="Z123" s="78">
        <f t="shared" si="25"/>
        <v>1877327</v>
      </c>
      <c r="AA123" s="78">
        <f t="shared" si="20"/>
        <v>2920279.6446000002</v>
      </c>
      <c r="AB123" s="78">
        <f t="shared" si="26"/>
        <v>2482238</v>
      </c>
      <c r="AC123" s="78">
        <f t="shared" si="21"/>
        <v>0</v>
      </c>
      <c r="AD123" s="78">
        <f t="shared" si="27"/>
        <v>0</v>
      </c>
      <c r="AE123" s="82">
        <f t="shared" si="22"/>
        <v>4359565</v>
      </c>
      <c r="AF123" s="82"/>
      <c r="AG123" s="82"/>
      <c r="AH123" s="82"/>
      <c r="AI123" s="82"/>
      <c r="AJ123" s="82"/>
      <c r="AK123" s="83"/>
      <c r="AL123" s="83"/>
      <c r="AM123" s="78"/>
      <c r="AN123" s="84">
        <v>116</v>
      </c>
      <c r="AO123" s="85"/>
      <c r="AP123" s="86" t="s">
        <v>1102</v>
      </c>
    </row>
    <row r="124" spans="1:42" ht="48" customHeight="1" x14ac:dyDescent="0.4">
      <c r="A124" s="70" t="s">
        <v>448</v>
      </c>
      <c r="B124" s="90" t="s">
        <v>1131</v>
      </c>
      <c r="C124" s="87" t="s">
        <v>1132</v>
      </c>
      <c r="D124" s="88" t="s">
        <v>138</v>
      </c>
      <c r="E124" s="30" t="s">
        <v>395</v>
      </c>
      <c r="F124" s="29" t="s">
        <v>54</v>
      </c>
      <c r="G124" s="29">
        <v>7</v>
      </c>
      <c r="H124" s="30"/>
      <c r="I124" s="74">
        <f>VLOOKUP(G124,'Basic TPP'!$A$2:$B$16,2,0)</f>
        <v>5597389.71</v>
      </c>
      <c r="J124" s="75">
        <v>0</v>
      </c>
      <c r="K124" s="76">
        <v>0.35</v>
      </c>
      <c r="L124" s="77">
        <v>0.46</v>
      </c>
      <c r="M124" s="77">
        <v>0</v>
      </c>
      <c r="N124" s="78">
        <f t="shared" si="23"/>
        <v>3853803</v>
      </c>
      <c r="O124" s="79">
        <v>0.94330000000000003</v>
      </c>
      <c r="P124" s="80">
        <v>10162</v>
      </c>
      <c r="Q124" s="80" t="s">
        <v>862</v>
      </c>
      <c r="R124" s="81"/>
      <c r="S124" s="78">
        <f t="shared" si="14"/>
        <v>0</v>
      </c>
      <c r="T124" s="78">
        <f t="shared" si="15"/>
        <v>0</v>
      </c>
      <c r="U124" s="78">
        <f t="shared" si="16"/>
        <v>0</v>
      </c>
      <c r="V124" s="78">
        <f t="shared" si="24"/>
        <v>0</v>
      </c>
      <c r="W124" s="78">
        <f t="shared" si="17"/>
        <v>739202.47988202004</v>
      </c>
      <c r="X124" s="78">
        <f t="shared" si="18"/>
        <v>783634.55940000003</v>
      </c>
      <c r="Y124" s="78">
        <f t="shared" si="19"/>
        <v>391817.27970000001</v>
      </c>
      <c r="Z124" s="78">
        <f t="shared" si="25"/>
        <v>1627456</v>
      </c>
      <c r="AA124" s="78">
        <f t="shared" si="20"/>
        <v>2574799.2666000002</v>
      </c>
      <c r="AB124" s="78">
        <f t="shared" si="26"/>
        <v>2188579</v>
      </c>
      <c r="AC124" s="78">
        <f t="shared" si="21"/>
        <v>0</v>
      </c>
      <c r="AD124" s="78">
        <f t="shared" si="27"/>
        <v>0</v>
      </c>
      <c r="AE124" s="82">
        <f t="shared" si="22"/>
        <v>3816035</v>
      </c>
      <c r="AF124" s="82"/>
      <c r="AG124" s="82"/>
      <c r="AH124" s="82"/>
      <c r="AI124" s="82"/>
      <c r="AJ124" s="82"/>
      <c r="AK124" s="83"/>
      <c r="AL124" s="83"/>
      <c r="AM124" s="78"/>
      <c r="AN124" s="84">
        <v>117</v>
      </c>
      <c r="AO124" s="85"/>
      <c r="AP124" s="86" t="s">
        <v>1102</v>
      </c>
    </row>
    <row r="125" spans="1:42" ht="48" customHeight="1" x14ac:dyDescent="0.4">
      <c r="A125" s="70" t="s">
        <v>452</v>
      </c>
      <c r="B125" s="90" t="s">
        <v>1133</v>
      </c>
      <c r="C125" s="87" t="s">
        <v>1134</v>
      </c>
      <c r="D125" s="88" t="s">
        <v>328</v>
      </c>
      <c r="E125" s="30" t="s">
        <v>395</v>
      </c>
      <c r="F125" s="29" t="s">
        <v>54</v>
      </c>
      <c r="G125" s="29">
        <v>7</v>
      </c>
      <c r="H125" s="30"/>
      <c r="I125" s="74">
        <f>VLOOKUP(G125,'Basic TPP'!$A$2:$B$16,2,0)</f>
        <v>5597389.71</v>
      </c>
      <c r="J125" s="75">
        <v>0</v>
      </c>
      <c r="K125" s="76">
        <v>0.35</v>
      </c>
      <c r="L125" s="77">
        <v>0.46</v>
      </c>
      <c r="M125" s="77">
        <v>0</v>
      </c>
      <c r="N125" s="78">
        <f t="shared" si="23"/>
        <v>3853803</v>
      </c>
      <c r="O125" s="79">
        <v>0.98499999999999999</v>
      </c>
      <c r="P125" s="80">
        <v>9523</v>
      </c>
      <c r="Q125" s="80" t="s">
        <v>862</v>
      </c>
      <c r="R125" s="81"/>
      <c r="S125" s="78">
        <f t="shared" si="14"/>
        <v>0</v>
      </c>
      <c r="T125" s="78">
        <f t="shared" si="15"/>
        <v>0</v>
      </c>
      <c r="U125" s="78">
        <f t="shared" si="16"/>
        <v>0</v>
      </c>
      <c r="V125" s="78">
        <f t="shared" si="24"/>
        <v>0</v>
      </c>
      <c r="W125" s="78">
        <f t="shared" si="17"/>
        <v>771880.04100900004</v>
      </c>
      <c r="X125" s="78">
        <f t="shared" si="18"/>
        <v>783634.55940000003</v>
      </c>
      <c r="Y125" s="78">
        <f t="shared" si="19"/>
        <v>391817.27970000001</v>
      </c>
      <c r="Z125" s="78">
        <f t="shared" si="25"/>
        <v>1655232</v>
      </c>
      <c r="AA125" s="78">
        <f t="shared" si="20"/>
        <v>2574799.2666000002</v>
      </c>
      <c r="AB125" s="78">
        <f t="shared" si="26"/>
        <v>2188579</v>
      </c>
      <c r="AC125" s="78">
        <f t="shared" si="21"/>
        <v>0</v>
      </c>
      <c r="AD125" s="78">
        <f t="shared" si="27"/>
        <v>0</v>
      </c>
      <c r="AE125" s="82">
        <f t="shared" si="22"/>
        <v>3843811</v>
      </c>
      <c r="AF125" s="82"/>
      <c r="AG125" s="82"/>
      <c r="AH125" s="82"/>
      <c r="AI125" s="82"/>
      <c r="AJ125" s="82"/>
      <c r="AK125" s="83"/>
      <c r="AL125" s="83"/>
      <c r="AM125" s="78"/>
      <c r="AN125" s="84">
        <v>118</v>
      </c>
      <c r="AO125" s="85"/>
      <c r="AP125" s="86" t="s">
        <v>1102</v>
      </c>
    </row>
    <row r="126" spans="1:42" ht="48" customHeight="1" x14ac:dyDescent="0.4">
      <c r="A126" s="70" t="s">
        <v>455</v>
      </c>
      <c r="B126" s="90" t="s">
        <v>1135</v>
      </c>
      <c r="C126" s="87" t="s">
        <v>1136</v>
      </c>
      <c r="D126" s="88" t="s">
        <v>138</v>
      </c>
      <c r="E126" s="30" t="s">
        <v>903</v>
      </c>
      <c r="F126" s="29" t="s">
        <v>54</v>
      </c>
      <c r="G126" s="29">
        <v>7</v>
      </c>
      <c r="H126" s="30"/>
      <c r="I126" s="74">
        <f>VLOOKUP(G126,'Basic TPP'!$A$2:$B$16,2,0)</f>
        <v>5597389.71</v>
      </c>
      <c r="J126" s="75">
        <v>0</v>
      </c>
      <c r="K126" s="76">
        <v>0.35</v>
      </c>
      <c r="L126" s="77">
        <v>0.46</v>
      </c>
      <c r="M126" s="77">
        <v>0</v>
      </c>
      <c r="N126" s="78">
        <f t="shared" si="23"/>
        <v>3853803</v>
      </c>
      <c r="O126" s="79">
        <v>0.98499999999999999</v>
      </c>
      <c r="P126" s="80">
        <v>8469</v>
      </c>
      <c r="Q126" s="80" t="s">
        <v>862</v>
      </c>
      <c r="R126" s="81"/>
      <c r="S126" s="78">
        <f t="shared" si="14"/>
        <v>0</v>
      </c>
      <c r="T126" s="78">
        <f t="shared" si="15"/>
        <v>0</v>
      </c>
      <c r="U126" s="78">
        <f t="shared" si="16"/>
        <v>0</v>
      </c>
      <c r="V126" s="78">
        <f t="shared" si="24"/>
        <v>0</v>
      </c>
      <c r="W126" s="78">
        <f t="shared" si="17"/>
        <v>771880.04100900004</v>
      </c>
      <c r="X126" s="78">
        <f t="shared" si="18"/>
        <v>783634.55940000003</v>
      </c>
      <c r="Y126" s="78">
        <f t="shared" si="19"/>
        <v>391817.27970000001</v>
      </c>
      <c r="Z126" s="78">
        <f t="shared" si="25"/>
        <v>1655232</v>
      </c>
      <c r="AA126" s="78">
        <f t="shared" si="20"/>
        <v>2574799.2666000002</v>
      </c>
      <c r="AB126" s="78">
        <f t="shared" si="26"/>
        <v>2188579</v>
      </c>
      <c r="AC126" s="78">
        <f t="shared" si="21"/>
        <v>0</v>
      </c>
      <c r="AD126" s="78">
        <f t="shared" si="27"/>
        <v>0</v>
      </c>
      <c r="AE126" s="82">
        <f t="shared" si="22"/>
        <v>3843811</v>
      </c>
      <c r="AF126" s="82"/>
      <c r="AG126" s="82"/>
      <c r="AH126" s="82"/>
      <c r="AI126" s="82"/>
      <c r="AJ126" s="82"/>
      <c r="AK126" s="83"/>
      <c r="AL126" s="83"/>
      <c r="AM126" s="78"/>
      <c r="AN126" s="84">
        <v>119</v>
      </c>
      <c r="AO126" s="85"/>
      <c r="AP126" s="86" t="s">
        <v>1102</v>
      </c>
    </row>
    <row r="127" spans="1:42" ht="48" customHeight="1" x14ac:dyDescent="0.4">
      <c r="A127" s="70" t="s">
        <v>458</v>
      </c>
      <c r="B127" s="90" t="s">
        <v>1137</v>
      </c>
      <c r="C127" s="87" t="s">
        <v>1138</v>
      </c>
      <c r="D127" s="88" t="s">
        <v>420</v>
      </c>
      <c r="E127" s="30" t="s">
        <v>451</v>
      </c>
      <c r="F127" s="29" t="s">
        <v>54</v>
      </c>
      <c r="G127" s="29">
        <v>6</v>
      </c>
      <c r="H127" s="30"/>
      <c r="I127" s="74">
        <f>VLOOKUP(G127,'Basic TPP'!$A$2:$B$16,2,0)</f>
        <v>4864066.68</v>
      </c>
      <c r="J127" s="75">
        <v>0</v>
      </c>
      <c r="K127" s="76">
        <v>0.35</v>
      </c>
      <c r="L127" s="77">
        <v>0.46</v>
      </c>
      <c r="M127" s="77">
        <v>0</v>
      </c>
      <c r="N127" s="78">
        <f t="shared" si="23"/>
        <v>3348910</v>
      </c>
      <c r="O127" s="79">
        <v>0.91669999999999996</v>
      </c>
      <c r="P127" s="80">
        <v>8476</v>
      </c>
      <c r="Q127" s="80" t="s">
        <v>862</v>
      </c>
      <c r="R127" s="81"/>
      <c r="S127" s="78">
        <f t="shared" si="14"/>
        <v>0</v>
      </c>
      <c r="T127" s="78">
        <f t="shared" si="15"/>
        <v>0</v>
      </c>
      <c r="U127" s="78">
        <f t="shared" si="16"/>
        <v>0</v>
      </c>
      <c r="V127" s="78">
        <f t="shared" si="24"/>
        <v>0</v>
      </c>
      <c r="W127" s="78">
        <f t="shared" si="17"/>
        <v>624244.58957783994</v>
      </c>
      <c r="X127" s="78">
        <f t="shared" si="18"/>
        <v>680969.33519999997</v>
      </c>
      <c r="Y127" s="78">
        <f t="shared" si="19"/>
        <v>340484.66759999999</v>
      </c>
      <c r="Z127" s="78">
        <f t="shared" si="25"/>
        <v>1398844</v>
      </c>
      <c r="AA127" s="78">
        <f t="shared" si="20"/>
        <v>2237470.6727999998</v>
      </c>
      <c r="AB127" s="78">
        <f t="shared" si="26"/>
        <v>1901850</v>
      </c>
      <c r="AC127" s="78">
        <f t="shared" si="21"/>
        <v>0</v>
      </c>
      <c r="AD127" s="78">
        <f t="shared" si="27"/>
        <v>0</v>
      </c>
      <c r="AE127" s="82">
        <f t="shared" si="22"/>
        <v>3300694</v>
      </c>
      <c r="AF127" s="82"/>
      <c r="AG127" s="82"/>
      <c r="AH127" s="82"/>
      <c r="AI127" s="82"/>
      <c r="AJ127" s="82"/>
      <c r="AK127" s="83"/>
      <c r="AL127" s="83"/>
      <c r="AM127" s="78"/>
      <c r="AN127" s="84">
        <v>120</v>
      </c>
      <c r="AO127" s="91"/>
      <c r="AP127" s="86" t="s">
        <v>1102</v>
      </c>
    </row>
    <row r="128" spans="1:42" ht="48" customHeight="1" x14ac:dyDescent="0.4">
      <c r="A128" s="70" t="s">
        <v>462</v>
      </c>
      <c r="B128" s="90" t="s">
        <v>1139</v>
      </c>
      <c r="C128" s="87" t="s">
        <v>1140</v>
      </c>
      <c r="D128" s="88" t="s">
        <v>420</v>
      </c>
      <c r="E128" s="30" t="s">
        <v>602</v>
      </c>
      <c r="F128" s="29" t="s">
        <v>54</v>
      </c>
      <c r="G128" s="29">
        <v>6</v>
      </c>
      <c r="H128" s="30"/>
      <c r="I128" s="74">
        <f>VLOOKUP(G128,'Basic TPP'!$A$2:$B$16,2,0)</f>
        <v>4864066.68</v>
      </c>
      <c r="J128" s="75">
        <v>0</v>
      </c>
      <c r="K128" s="76">
        <v>0.35</v>
      </c>
      <c r="L128" s="77">
        <v>0.46</v>
      </c>
      <c r="M128" s="77">
        <v>0</v>
      </c>
      <c r="N128" s="78">
        <f t="shared" si="23"/>
        <v>3348910</v>
      </c>
      <c r="O128" s="79">
        <v>0.98499999999999999</v>
      </c>
      <c r="P128" s="80">
        <v>9737</v>
      </c>
      <c r="Q128" s="80" t="s">
        <v>862</v>
      </c>
      <c r="R128" s="81"/>
      <c r="S128" s="78">
        <f t="shared" si="14"/>
        <v>0</v>
      </c>
      <c r="T128" s="78">
        <f t="shared" si="15"/>
        <v>0</v>
      </c>
      <c r="U128" s="78">
        <f t="shared" si="16"/>
        <v>0</v>
      </c>
      <c r="V128" s="78">
        <f t="shared" si="24"/>
        <v>0</v>
      </c>
      <c r="W128" s="78">
        <f t="shared" si="17"/>
        <v>670754.79517199995</v>
      </c>
      <c r="X128" s="78">
        <f t="shared" si="18"/>
        <v>680969.33519999997</v>
      </c>
      <c r="Y128" s="78">
        <f t="shared" si="19"/>
        <v>340484.66759999999</v>
      </c>
      <c r="Z128" s="78">
        <f t="shared" si="25"/>
        <v>1438377</v>
      </c>
      <c r="AA128" s="78">
        <f t="shared" si="20"/>
        <v>2237470.6727999998</v>
      </c>
      <c r="AB128" s="78">
        <f t="shared" si="26"/>
        <v>1901850</v>
      </c>
      <c r="AC128" s="78">
        <f t="shared" si="21"/>
        <v>0</v>
      </c>
      <c r="AD128" s="78">
        <f t="shared" si="27"/>
        <v>0</v>
      </c>
      <c r="AE128" s="82">
        <f t="shared" si="22"/>
        <v>3340227</v>
      </c>
      <c r="AF128" s="82"/>
      <c r="AG128" s="82"/>
      <c r="AH128" s="82"/>
      <c r="AI128" s="82"/>
      <c r="AJ128" s="82"/>
      <c r="AK128" s="83"/>
      <c r="AL128" s="83"/>
      <c r="AM128" s="78"/>
      <c r="AN128" s="84">
        <v>121</v>
      </c>
      <c r="AO128" s="85"/>
      <c r="AP128" s="86" t="s">
        <v>1102</v>
      </c>
    </row>
    <row r="129" spans="1:42" ht="48" customHeight="1" x14ac:dyDescent="0.4">
      <c r="A129" s="70" t="s">
        <v>466</v>
      </c>
      <c r="B129" s="90" t="s">
        <v>1141</v>
      </c>
      <c r="C129" s="87" t="s">
        <v>1142</v>
      </c>
      <c r="D129" s="88" t="s">
        <v>138</v>
      </c>
      <c r="E129" s="30" t="s">
        <v>1143</v>
      </c>
      <c r="F129" s="29" t="s">
        <v>391</v>
      </c>
      <c r="G129" s="29">
        <v>6</v>
      </c>
      <c r="H129" s="30"/>
      <c r="I129" s="74">
        <f>VLOOKUP(G129,'Basic TPP'!$A$2:$B$16,2,0)</f>
        <v>4864066.68</v>
      </c>
      <c r="J129" s="75">
        <v>0.31</v>
      </c>
      <c r="K129" s="76">
        <v>0.35</v>
      </c>
      <c r="L129" s="77">
        <v>0.15</v>
      </c>
      <c r="M129" s="77">
        <v>0</v>
      </c>
      <c r="N129" s="78">
        <f t="shared" si="23"/>
        <v>3348910</v>
      </c>
      <c r="O129" s="79">
        <v>0.96950000000000003</v>
      </c>
      <c r="P129" s="80">
        <v>7441</v>
      </c>
      <c r="Q129" s="80" t="s">
        <v>862</v>
      </c>
      <c r="R129" s="81"/>
      <c r="S129" s="78">
        <f t="shared" si="14"/>
        <v>584748.36813624005</v>
      </c>
      <c r="T129" s="78">
        <f t="shared" si="15"/>
        <v>603144.26832000003</v>
      </c>
      <c r="U129" s="78">
        <f t="shared" si="16"/>
        <v>301572.13416000002</v>
      </c>
      <c r="V129" s="78">
        <f t="shared" si="24"/>
        <v>1266045</v>
      </c>
      <c r="W129" s="78">
        <f t="shared" si="17"/>
        <v>660199.77047640004</v>
      </c>
      <c r="X129" s="78">
        <f t="shared" si="18"/>
        <v>680969.33519999997</v>
      </c>
      <c r="Y129" s="78">
        <f t="shared" si="19"/>
        <v>340484.66759999999</v>
      </c>
      <c r="Z129" s="78">
        <f t="shared" si="25"/>
        <v>1429406</v>
      </c>
      <c r="AA129" s="78">
        <f t="shared" si="20"/>
        <v>729610.00199999998</v>
      </c>
      <c r="AB129" s="78">
        <f t="shared" si="26"/>
        <v>620169</v>
      </c>
      <c r="AC129" s="78">
        <f t="shared" si="21"/>
        <v>0</v>
      </c>
      <c r="AD129" s="78">
        <f t="shared" si="27"/>
        <v>0</v>
      </c>
      <c r="AE129" s="82">
        <f t="shared" si="22"/>
        <v>3315620</v>
      </c>
      <c r="AF129" s="82"/>
      <c r="AG129" s="82"/>
      <c r="AH129" s="82"/>
      <c r="AI129" s="82"/>
      <c r="AJ129" s="82"/>
      <c r="AK129" s="83"/>
      <c r="AL129" s="83"/>
      <c r="AM129" s="78"/>
      <c r="AN129" s="84">
        <v>122</v>
      </c>
      <c r="AO129" s="91"/>
      <c r="AP129" s="86" t="s">
        <v>1102</v>
      </c>
    </row>
    <row r="130" spans="1:42" ht="48" customHeight="1" x14ac:dyDescent="0.4">
      <c r="A130" s="70" t="s">
        <v>469</v>
      </c>
      <c r="B130" s="90" t="s">
        <v>1144</v>
      </c>
      <c r="C130" s="87" t="s">
        <v>1145</v>
      </c>
      <c r="D130" s="88" t="s">
        <v>420</v>
      </c>
      <c r="E130" s="30" t="s">
        <v>1027</v>
      </c>
      <c r="F130" s="29" t="s">
        <v>54</v>
      </c>
      <c r="G130" s="29">
        <v>6</v>
      </c>
      <c r="H130" s="30"/>
      <c r="I130" s="74">
        <f>VLOOKUP(G130,'Basic TPP'!$A$2:$B$16,2,0)</f>
        <v>4864066.68</v>
      </c>
      <c r="J130" s="75">
        <v>0</v>
      </c>
      <c r="K130" s="76">
        <v>0.35</v>
      </c>
      <c r="L130" s="77">
        <v>0.46</v>
      </c>
      <c r="M130" s="77">
        <v>0</v>
      </c>
      <c r="N130" s="78">
        <f t="shared" si="23"/>
        <v>3348910</v>
      </c>
      <c r="O130" s="79">
        <v>0</v>
      </c>
      <c r="P130" s="80">
        <v>840</v>
      </c>
      <c r="Q130" s="80" t="s">
        <v>862</v>
      </c>
      <c r="R130" s="81"/>
      <c r="S130" s="78">
        <f t="shared" si="14"/>
        <v>0</v>
      </c>
      <c r="T130" s="78">
        <f t="shared" si="15"/>
        <v>0</v>
      </c>
      <c r="U130" s="78">
        <f t="shared" si="16"/>
        <v>0</v>
      </c>
      <c r="V130" s="78">
        <f t="shared" si="24"/>
        <v>0</v>
      </c>
      <c r="W130" s="78">
        <f t="shared" si="17"/>
        <v>0</v>
      </c>
      <c r="X130" s="78">
        <f t="shared" si="18"/>
        <v>0</v>
      </c>
      <c r="Y130" s="78">
        <f t="shared" si="19"/>
        <v>0</v>
      </c>
      <c r="Z130" s="78">
        <f t="shared" si="25"/>
        <v>0</v>
      </c>
      <c r="AA130" s="78">
        <f t="shared" si="20"/>
        <v>2237470.6727999998</v>
      </c>
      <c r="AB130" s="78">
        <f t="shared" si="26"/>
        <v>1901850</v>
      </c>
      <c r="AC130" s="78">
        <f t="shared" si="21"/>
        <v>0</v>
      </c>
      <c r="AD130" s="78">
        <f t="shared" si="27"/>
        <v>0</v>
      </c>
      <c r="AE130" s="82">
        <f t="shared" si="22"/>
        <v>1901850</v>
      </c>
      <c r="AF130" s="82"/>
      <c r="AG130" s="82"/>
      <c r="AH130" s="82"/>
      <c r="AI130" s="82"/>
      <c r="AJ130" s="82"/>
      <c r="AK130" s="83"/>
      <c r="AL130" s="83"/>
      <c r="AM130" s="78"/>
      <c r="AN130" s="84">
        <v>123</v>
      </c>
      <c r="AO130" s="85"/>
      <c r="AP130" s="86" t="s">
        <v>1102</v>
      </c>
    </row>
    <row r="131" spans="1:42" ht="48" customHeight="1" x14ac:dyDescent="0.4">
      <c r="A131" s="70" t="s">
        <v>472</v>
      </c>
      <c r="B131" s="71" t="s">
        <v>1146</v>
      </c>
      <c r="C131" s="72" t="s">
        <v>1147</v>
      </c>
      <c r="D131" s="73" t="s">
        <v>45</v>
      </c>
      <c r="E131" s="37" t="s">
        <v>861</v>
      </c>
      <c r="F131" s="38" t="s">
        <v>54</v>
      </c>
      <c r="G131" s="38">
        <v>12</v>
      </c>
      <c r="H131" s="37"/>
      <c r="I131" s="74">
        <f>VLOOKUP(G131,'Basic TPP'!$A$2:$B$16,2,0)</f>
        <v>13501920</v>
      </c>
      <c r="J131" s="75">
        <v>0</v>
      </c>
      <c r="K131" s="76">
        <v>0.35</v>
      </c>
      <c r="L131" s="77">
        <v>0.46</v>
      </c>
      <c r="M131" s="77">
        <v>0</v>
      </c>
      <c r="N131" s="78">
        <f t="shared" si="23"/>
        <v>9296072</v>
      </c>
      <c r="O131" s="79">
        <v>1</v>
      </c>
      <c r="P131" s="80">
        <v>9082</v>
      </c>
      <c r="Q131" s="80" t="s">
        <v>862</v>
      </c>
      <c r="R131" s="81"/>
      <c r="S131" s="78">
        <f t="shared" si="14"/>
        <v>0</v>
      </c>
      <c r="T131" s="78">
        <f t="shared" si="15"/>
        <v>0</v>
      </c>
      <c r="U131" s="78">
        <f t="shared" si="16"/>
        <v>0</v>
      </c>
      <c r="V131" s="78">
        <f t="shared" si="24"/>
        <v>0</v>
      </c>
      <c r="W131" s="78">
        <f t="shared" si="17"/>
        <v>1890268.8</v>
      </c>
      <c r="X131" s="78">
        <f t="shared" si="18"/>
        <v>1890268.8</v>
      </c>
      <c r="Y131" s="78">
        <f t="shared" si="19"/>
        <v>945134.4</v>
      </c>
      <c r="Z131" s="78">
        <f t="shared" si="25"/>
        <v>4016821</v>
      </c>
      <c r="AA131" s="78">
        <f t="shared" si="20"/>
        <v>6210883.2000000002</v>
      </c>
      <c r="AB131" s="78">
        <f t="shared" si="26"/>
        <v>5279251</v>
      </c>
      <c r="AC131" s="78">
        <f t="shared" si="21"/>
        <v>0</v>
      </c>
      <c r="AD131" s="78">
        <f t="shared" si="27"/>
        <v>0</v>
      </c>
      <c r="AE131" s="82">
        <f t="shared" si="22"/>
        <v>9296072</v>
      </c>
      <c r="AF131" s="82"/>
      <c r="AG131" s="82"/>
      <c r="AH131" s="82"/>
      <c r="AI131" s="82"/>
      <c r="AJ131" s="82"/>
      <c r="AK131" s="83"/>
      <c r="AL131" s="83"/>
      <c r="AM131" s="78"/>
      <c r="AN131" s="84">
        <v>124</v>
      </c>
      <c r="AO131" s="85"/>
      <c r="AP131" s="86" t="s">
        <v>1148</v>
      </c>
    </row>
    <row r="132" spans="1:42" ht="48" customHeight="1" x14ac:dyDescent="0.4">
      <c r="A132" s="70" t="s">
        <v>475</v>
      </c>
      <c r="B132" s="37" t="s">
        <v>1149</v>
      </c>
      <c r="C132" s="87" t="s">
        <v>1150</v>
      </c>
      <c r="D132" s="88" t="s">
        <v>52</v>
      </c>
      <c r="E132" s="37" t="s">
        <v>1151</v>
      </c>
      <c r="F132" s="29" t="s">
        <v>54</v>
      </c>
      <c r="G132" s="29">
        <v>11</v>
      </c>
      <c r="H132" s="93" t="s">
        <v>2659</v>
      </c>
      <c r="I132" s="74">
        <f>VLOOKUP(G132,'Basic TPP'!$A$2:$B$16,2,0)</f>
        <v>10438671.9</v>
      </c>
      <c r="J132" s="75">
        <v>0</v>
      </c>
      <c r="K132" s="76">
        <v>0.35</v>
      </c>
      <c r="L132" s="77">
        <v>0.56999999999999995</v>
      </c>
      <c r="M132" s="77">
        <v>0</v>
      </c>
      <c r="N132" s="78">
        <f>ROUND(I132*(SUM(J132:M132))*85%,0)</f>
        <v>8163041</v>
      </c>
      <c r="O132" s="79">
        <v>1</v>
      </c>
      <c r="P132" s="80">
        <v>10616</v>
      </c>
      <c r="Q132" s="89" t="s">
        <v>862</v>
      </c>
      <c r="R132" s="81"/>
      <c r="S132" s="78">
        <f t="shared" si="14"/>
        <v>0</v>
      </c>
      <c r="T132" s="78">
        <f t="shared" si="15"/>
        <v>0</v>
      </c>
      <c r="U132" s="78">
        <f t="shared" si="16"/>
        <v>0</v>
      </c>
      <c r="V132" s="78">
        <f t="shared" si="24"/>
        <v>0</v>
      </c>
      <c r="W132" s="78">
        <f t="shared" si="17"/>
        <v>1461414.0660000001</v>
      </c>
      <c r="X132" s="78">
        <f t="shared" si="18"/>
        <v>1461414.0660000001</v>
      </c>
      <c r="Y132" s="78">
        <f t="shared" si="19"/>
        <v>730707.03300000005</v>
      </c>
      <c r="Z132" s="78">
        <f t="shared" si="25"/>
        <v>3105505</v>
      </c>
      <c r="AA132" s="78">
        <f t="shared" si="20"/>
        <v>5950042.983</v>
      </c>
      <c r="AB132" s="78">
        <f t="shared" si="26"/>
        <v>5057537</v>
      </c>
      <c r="AC132" s="78">
        <f t="shared" si="21"/>
        <v>0</v>
      </c>
      <c r="AD132" s="78">
        <f t="shared" si="27"/>
        <v>0</v>
      </c>
      <c r="AE132" s="82">
        <f t="shared" si="22"/>
        <v>8163042</v>
      </c>
      <c r="AF132" s="82"/>
      <c r="AG132" s="82"/>
      <c r="AH132" s="82"/>
      <c r="AI132" s="82"/>
      <c r="AJ132" s="82"/>
      <c r="AK132" s="83"/>
      <c r="AL132" s="83"/>
      <c r="AM132" s="78"/>
      <c r="AN132" s="84">
        <v>125</v>
      </c>
      <c r="AO132" s="85"/>
      <c r="AP132" s="86" t="s">
        <v>1148</v>
      </c>
    </row>
    <row r="133" spans="1:42" ht="48" customHeight="1" x14ac:dyDescent="0.4">
      <c r="A133" s="70" t="s">
        <v>478</v>
      </c>
      <c r="B133" s="37" t="s">
        <v>1152</v>
      </c>
      <c r="C133" s="87" t="s">
        <v>1153</v>
      </c>
      <c r="D133" s="88" t="s">
        <v>108</v>
      </c>
      <c r="E133" s="30" t="s">
        <v>1154</v>
      </c>
      <c r="F133" s="29" t="s">
        <v>54</v>
      </c>
      <c r="G133" s="29">
        <v>10</v>
      </c>
      <c r="H133" s="30"/>
      <c r="I133" s="74">
        <f>VLOOKUP(G133,'Basic TPP'!$A$2:$B$16,2,0)</f>
        <v>9080041.1999999993</v>
      </c>
      <c r="J133" s="75">
        <v>0</v>
      </c>
      <c r="K133" s="76">
        <v>0.35</v>
      </c>
      <c r="L133" s="77">
        <v>0.46</v>
      </c>
      <c r="M133" s="77">
        <v>0</v>
      </c>
      <c r="N133" s="78">
        <f t="shared" si="23"/>
        <v>6251608</v>
      </c>
      <c r="O133" s="79">
        <v>1</v>
      </c>
      <c r="P133" s="80">
        <v>9059</v>
      </c>
      <c r="Q133" s="80" t="s">
        <v>862</v>
      </c>
      <c r="R133" s="81"/>
      <c r="S133" s="78">
        <f t="shared" si="14"/>
        <v>0</v>
      </c>
      <c r="T133" s="78">
        <f t="shared" si="15"/>
        <v>0</v>
      </c>
      <c r="U133" s="78">
        <f t="shared" si="16"/>
        <v>0</v>
      </c>
      <c r="V133" s="78">
        <f t="shared" si="24"/>
        <v>0</v>
      </c>
      <c r="W133" s="78">
        <f t="shared" si="17"/>
        <v>1271205.7679999999</v>
      </c>
      <c r="X133" s="78">
        <f t="shared" si="18"/>
        <v>1271205.7679999999</v>
      </c>
      <c r="Y133" s="78">
        <f t="shared" si="19"/>
        <v>635602.88399999996</v>
      </c>
      <c r="Z133" s="78">
        <f t="shared" si="25"/>
        <v>2701312</v>
      </c>
      <c r="AA133" s="78">
        <f t="shared" si="20"/>
        <v>4176818.952</v>
      </c>
      <c r="AB133" s="78">
        <f t="shared" si="26"/>
        <v>3550296</v>
      </c>
      <c r="AC133" s="78">
        <f t="shared" si="21"/>
        <v>0</v>
      </c>
      <c r="AD133" s="78">
        <f t="shared" si="27"/>
        <v>0</v>
      </c>
      <c r="AE133" s="82">
        <f t="shared" si="22"/>
        <v>6251608</v>
      </c>
      <c r="AF133" s="82"/>
      <c r="AG133" s="82"/>
      <c r="AH133" s="82"/>
      <c r="AI133" s="82"/>
      <c r="AJ133" s="82"/>
      <c r="AK133" s="83"/>
      <c r="AL133" s="83"/>
      <c r="AM133" s="78"/>
      <c r="AN133" s="84">
        <v>126</v>
      </c>
      <c r="AO133" s="85"/>
      <c r="AP133" s="86" t="s">
        <v>1148</v>
      </c>
    </row>
    <row r="134" spans="1:42" ht="48" customHeight="1" x14ac:dyDescent="0.4">
      <c r="A134" s="70" t="s">
        <v>481</v>
      </c>
      <c r="B134" s="90" t="s">
        <v>1155</v>
      </c>
      <c r="C134" s="87" t="s">
        <v>1156</v>
      </c>
      <c r="D134" s="88" t="s">
        <v>95</v>
      </c>
      <c r="E134" s="30" t="s">
        <v>1157</v>
      </c>
      <c r="F134" s="29" t="s">
        <v>54</v>
      </c>
      <c r="G134" s="29">
        <v>10</v>
      </c>
      <c r="H134" s="30"/>
      <c r="I134" s="74">
        <f>VLOOKUP(G134,'Basic TPP'!$A$2:$B$16,2,0)</f>
        <v>9080041.1999999993</v>
      </c>
      <c r="J134" s="75">
        <v>0</v>
      </c>
      <c r="K134" s="76">
        <v>0.35</v>
      </c>
      <c r="L134" s="77">
        <v>0.46</v>
      </c>
      <c r="M134" s="77">
        <v>0</v>
      </c>
      <c r="N134" s="78">
        <f t="shared" si="23"/>
        <v>6251608</v>
      </c>
      <c r="O134" s="79">
        <v>1</v>
      </c>
      <c r="P134" s="80">
        <v>10675</v>
      </c>
      <c r="Q134" s="80" t="s">
        <v>862</v>
      </c>
      <c r="R134" s="81"/>
      <c r="S134" s="78">
        <f t="shared" si="14"/>
        <v>0</v>
      </c>
      <c r="T134" s="78">
        <f t="shared" si="15"/>
        <v>0</v>
      </c>
      <c r="U134" s="78">
        <f t="shared" si="16"/>
        <v>0</v>
      </c>
      <c r="V134" s="78">
        <f t="shared" si="24"/>
        <v>0</v>
      </c>
      <c r="W134" s="78">
        <f t="shared" si="17"/>
        <v>1271205.7679999999</v>
      </c>
      <c r="X134" s="78">
        <f t="shared" si="18"/>
        <v>1271205.7679999999</v>
      </c>
      <c r="Y134" s="78">
        <f t="shared" si="19"/>
        <v>635602.88399999996</v>
      </c>
      <c r="Z134" s="78">
        <f t="shared" si="25"/>
        <v>2701312</v>
      </c>
      <c r="AA134" s="78">
        <f t="shared" si="20"/>
        <v>4176818.952</v>
      </c>
      <c r="AB134" s="78">
        <f t="shared" si="26"/>
        <v>3550296</v>
      </c>
      <c r="AC134" s="78">
        <f t="shared" si="21"/>
        <v>0</v>
      </c>
      <c r="AD134" s="78">
        <f t="shared" si="27"/>
        <v>0</v>
      </c>
      <c r="AE134" s="82">
        <f t="shared" si="22"/>
        <v>6251608</v>
      </c>
      <c r="AF134" s="82"/>
      <c r="AG134" s="82"/>
      <c r="AH134" s="82"/>
      <c r="AI134" s="82"/>
      <c r="AJ134" s="82"/>
      <c r="AK134" s="83"/>
      <c r="AL134" s="83"/>
      <c r="AM134" s="78"/>
      <c r="AN134" s="84">
        <v>127</v>
      </c>
      <c r="AO134" s="85"/>
      <c r="AP134" s="86" t="s">
        <v>1148</v>
      </c>
    </row>
    <row r="135" spans="1:42" ht="48" customHeight="1" x14ac:dyDescent="0.4">
      <c r="A135" s="70" t="s">
        <v>484</v>
      </c>
      <c r="B135" s="90" t="s">
        <v>1158</v>
      </c>
      <c r="C135" s="87" t="s">
        <v>1159</v>
      </c>
      <c r="D135" s="88" t="s">
        <v>108</v>
      </c>
      <c r="E135" s="30" t="s">
        <v>1053</v>
      </c>
      <c r="F135" s="29"/>
      <c r="G135" s="29">
        <v>9</v>
      </c>
      <c r="H135" s="30"/>
      <c r="I135" s="74">
        <f>VLOOKUP(G135,'Basic TPP'!$A$2:$B$16,2,0)</f>
        <v>7898623.2000000002</v>
      </c>
      <c r="J135" s="75">
        <v>0</v>
      </c>
      <c r="K135" s="76">
        <v>0.35</v>
      </c>
      <c r="L135" s="77">
        <v>0.46</v>
      </c>
      <c r="M135" s="77">
        <v>0</v>
      </c>
      <c r="N135" s="78">
        <f t="shared" si="23"/>
        <v>5438202</v>
      </c>
      <c r="O135" s="79">
        <v>1</v>
      </c>
      <c r="P135" s="80">
        <v>10580</v>
      </c>
      <c r="Q135" s="80" t="s">
        <v>862</v>
      </c>
      <c r="R135" s="81"/>
      <c r="S135" s="78">
        <f t="shared" si="14"/>
        <v>0</v>
      </c>
      <c r="T135" s="78">
        <f t="shared" si="15"/>
        <v>0</v>
      </c>
      <c r="U135" s="78">
        <f t="shared" si="16"/>
        <v>0</v>
      </c>
      <c r="V135" s="78">
        <f t="shared" si="24"/>
        <v>0</v>
      </c>
      <c r="W135" s="78">
        <f t="shared" si="17"/>
        <v>1105807.2480000001</v>
      </c>
      <c r="X135" s="78">
        <f t="shared" si="18"/>
        <v>1105807.2480000001</v>
      </c>
      <c r="Y135" s="78">
        <f t="shared" si="19"/>
        <v>552903.62400000007</v>
      </c>
      <c r="Z135" s="78">
        <f t="shared" si="25"/>
        <v>2349840</v>
      </c>
      <c r="AA135" s="78">
        <f t="shared" si="20"/>
        <v>3633366.6720000003</v>
      </c>
      <c r="AB135" s="78">
        <f t="shared" si="26"/>
        <v>3088362</v>
      </c>
      <c r="AC135" s="78">
        <f t="shared" si="21"/>
        <v>0</v>
      </c>
      <c r="AD135" s="78">
        <f t="shared" si="27"/>
        <v>0</v>
      </c>
      <c r="AE135" s="82">
        <f t="shared" si="22"/>
        <v>5438202</v>
      </c>
      <c r="AF135" s="82"/>
      <c r="AG135" s="82"/>
      <c r="AH135" s="82"/>
      <c r="AI135" s="82"/>
      <c r="AJ135" s="82"/>
      <c r="AK135" s="83"/>
      <c r="AL135" s="83"/>
      <c r="AM135" s="78"/>
      <c r="AN135" s="84">
        <v>128</v>
      </c>
      <c r="AO135" s="85"/>
      <c r="AP135" s="86" t="s">
        <v>1148</v>
      </c>
    </row>
    <row r="136" spans="1:42" ht="48" customHeight="1" x14ac:dyDescent="0.4">
      <c r="A136" s="70" t="s">
        <v>487</v>
      </c>
      <c r="B136" s="90" t="s">
        <v>1160</v>
      </c>
      <c r="C136" s="87" t="s">
        <v>1161</v>
      </c>
      <c r="D136" s="88" t="s">
        <v>95</v>
      </c>
      <c r="E136" s="30" t="s">
        <v>885</v>
      </c>
      <c r="F136" s="29" t="s">
        <v>54</v>
      </c>
      <c r="G136" s="29">
        <v>8</v>
      </c>
      <c r="H136" s="30"/>
      <c r="I136" s="74">
        <f>VLOOKUP(G136,'Basic TPP'!$A$2:$B$16,2,0)</f>
        <v>6348434.0099999998</v>
      </c>
      <c r="J136" s="75">
        <v>0</v>
      </c>
      <c r="K136" s="76">
        <v>0.35</v>
      </c>
      <c r="L136" s="77">
        <v>0.46</v>
      </c>
      <c r="M136" s="77">
        <v>0</v>
      </c>
      <c r="N136" s="78">
        <f t="shared" si="23"/>
        <v>4370897</v>
      </c>
      <c r="O136" s="79">
        <v>1</v>
      </c>
      <c r="P136" s="80">
        <v>9611</v>
      </c>
      <c r="Q136" s="80" t="s">
        <v>862</v>
      </c>
      <c r="R136" s="81"/>
      <c r="S136" s="78">
        <f t="shared" ref="S136:S199" si="28">I136*J136*40%*O136</f>
        <v>0</v>
      </c>
      <c r="T136" s="78">
        <f t="shared" ref="T136:T199" si="29">IF(P136&gt;=6750,(I136*J136*40%),0)</f>
        <v>0</v>
      </c>
      <c r="U136" s="78">
        <f t="shared" ref="U136:U199" si="30">IF(P136&lt;6750,0,IF(Q136="kurang",I136*J136*10%,I136*J136*20%))</f>
        <v>0</v>
      </c>
      <c r="V136" s="78">
        <f t="shared" si="24"/>
        <v>0</v>
      </c>
      <c r="W136" s="78">
        <f t="shared" ref="W136:W199" si="31">I136*K136*40%*O136</f>
        <v>888780.76139999984</v>
      </c>
      <c r="X136" s="78">
        <f t="shared" ref="X136:X199" si="32">IF(P136&gt;=6750,(I136*K136*40%),0)</f>
        <v>888780.76139999984</v>
      </c>
      <c r="Y136" s="78">
        <f t="shared" ref="Y136:Y199" si="33">IF(P136&lt;6750,0,IF(Q136="kurang",I136*K136*10%,I136*K136*20%))</f>
        <v>444390.38069999992</v>
      </c>
      <c r="Z136" s="78">
        <f t="shared" si="25"/>
        <v>1888659</v>
      </c>
      <c r="AA136" s="78">
        <f t="shared" ref="AA136:AA199" si="34">I136*L136</f>
        <v>2920279.6446000002</v>
      </c>
      <c r="AB136" s="78">
        <f t="shared" si="26"/>
        <v>2482238</v>
      </c>
      <c r="AC136" s="78">
        <f t="shared" ref="AC136:AC199" si="35">I136*M136</f>
        <v>0</v>
      </c>
      <c r="AD136" s="78">
        <f t="shared" si="27"/>
        <v>0</v>
      </c>
      <c r="AE136" s="82">
        <f t="shared" ref="AE136:AE199" si="36">ROUND((V136+Z136+AB136+AD136),0)</f>
        <v>4370897</v>
      </c>
      <c r="AF136" s="82"/>
      <c r="AG136" s="82"/>
      <c r="AH136" s="82"/>
      <c r="AI136" s="82"/>
      <c r="AJ136" s="82"/>
      <c r="AK136" s="83"/>
      <c r="AL136" s="83"/>
      <c r="AM136" s="78"/>
      <c r="AN136" s="84">
        <v>129</v>
      </c>
      <c r="AO136" s="85"/>
      <c r="AP136" s="86" t="s">
        <v>1148</v>
      </c>
    </row>
    <row r="137" spans="1:42" ht="48" customHeight="1" x14ac:dyDescent="0.4">
      <c r="A137" s="70" t="s">
        <v>490</v>
      </c>
      <c r="B137" s="90" t="s">
        <v>1162</v>
      </c>
      <c r="C137" s="87" t="s">
        <v>1163</v>
      </c>
      <c r="D137" s="88" t="s">
        <v>95</v>
      </c>
      <c r="E137" s="30" t="s">
        <v>885</v>
      </c>
      <c r="F137" s="29" t="s">
        <v>54</v>
      </c>
      <c r="G137" s="29">
        <v>8</v>
      </c>
      <c r="H137" s="30"/>
      <c r="I137" s="74">
        <f>VLOOKUP(G137,'Basic TPP'!$A$2:$B$16,2,0)</f>
        <v>6348434.0099999998</v>
      </c>
      <c r="J137" s="75">
        <v>0</v>
      </c>
      <c r="K137" s="76">
        <v>0.35</v>
      </c>
      <c r="L137" s="77">
        <v>0.46</v>
      </c>
      <c r="M137" s="77">
        <v>0</v>
      </c>
      <c r="N137" s="78">
        <f t="shared" ref="N137:N200" si="37">ROUND(I137*(SUM(J137:M137))*85%,0)</f>
        <v>4370897</v>
      </c>
      <c r="O137" s="79">
        <v>1</v>
      </c>
      <c r="P137" s="80">
        <v>9216</v>
      </c>
      <c r="Q137" s="80" t="s">
        <v>862</v>
      </c>
      <c r="R137" s="81"/>
      <c r="S137" s="78">
        <f t="shared" si="28"/>
        <v>0</v>
      </c>
      <c r="T137" s="78">
        <f t="shared" si="29"/>
        <v>0</v>
      </c>
      <c r="U137" s="78">
        <f t="shared" si="30"/>
        <v>0</v>
      </c>
      <c r="V137" s="78">
        <f t="shared" ref="V137:V200" si="38">ROUND(SUM(S137:U137)*85%,0)</f>
        <v>0</v>
      </c>
      <c r="W137" s="78">
        <f t="shared" si="31"/>
        <v>888780.76139999984</v>
      </c>
      <c r="X137" s="78">
        <f t="shared" si="32"/>
        <v>888780.76139999984</v>
      </c>
      <c r="Y137" s="78">
        <f t="shared" si="33"/>
        <v>444390.38069999992</v>
      </c>
      <c r="Z137" s="78">
        <f t="shared" ref="Z137:Z200" si="39">ROUND(SUM(W137:Y137)*85%,0)</f>
        <v>1888659</v>
      </c>
      <c r="AA137" s="78">
        <f t="shared" si="34"/>
        <v>2920279.6446000002</v>
      </c>
      <c r="AB137" s="78">
        <f t="shared" ref="AB137:AB200" si="40">ROUND(AA137 * 85%,0)</f>
        <v>2482238</v>
      </c>
      <c r="AC137" s="78">
        <f t="shared" si="35"/>
        <v>0</v>
      </c>
      <c r="AD137" s="78">
        <f t="shared" ref="AD137:AD200" si="41">ROUND(AC137*85%,0)</f>
        <v>0</v>
      </c>
      <c r="AE137" s="82">
        <f t="shared" si="36"/>
        <v>4370897</v>
      </c>
      <c r="AF137" s="82"/>
      <c r="AG137" s="82"/>
      <c r="AH137" s="82"/>
      <c r="AI137" s="82"/>
      <c r="AJ137" s="82"/>
      <c r="AK137" s="83"/>
      <c r="AL137" s="83"/>
      <c r="AM137" s="78"/>
      <c r="AN137" s="84">
        <v>130</v>
      </c>
      <c r="AO137" s="85"/>
      <c r="AP137" s="86" t="s">
        <v>1148</v>
      </c>
    </row>
    <row r="138" spans="1:42" ht="48" customHeight="1" x14ac:dyDescent="0.4">
      <c r="A138" s="70" t="s">
        <v>493</v>
      </c>
      <c r="B138" s="90" t="s">
        <v>1164</v>
      </c>
      <c r="C138" s="87" t="s">
        <v>1165</v>
      </c>
      <c r="D138" s="88" t="s">
        <v>95</v>
      </c>
      <c r="E138" s="30" t="s">
        <v>272</v>
      </c>
      <c r="F138" s="29" t="s">
        <v>54</v>
      </c>
      <c r="G138" s="29">
        <v>8</v>
      </c>
      <c r="H138" s="30"/>
      <c r="I138" s="74">
        <f>VLOOKUP(G138,'Basic TPP'!$A$2:$B$16,2,0)</f>
        <v>6348434.0099999998</v>
      </c>
      <c r="J138" s="75">
        <v>0</v>
      </c>
      <c r="K138" s="76">
        <v>0.35</v>
      </c>
      <c r="L138" s="77">
        <v>0.46</v>
      </c>
      <c r="M138" s="77">
        <v>0</v>
      </c>
      <c r="N138" s="78">
        <f t="shared" si="37"/>
        <v>4370897</v>
      </c>
      <c r="O138" s="79">
        <v>1</v>
      </c>
      <c r="P138" s="80">
        <v>9273</v>
      </c>
      <c r="Q138" s="80" t="s">
        <v>862</v>
      </c>
      <c r="R138" s="81"/>
      <c r="S138" s="78">
        <f t="shared" si="28"/>
        <v>0</v>
      </c>
      <c r="T138" s="78">
        <f t="shared" si="29"/>
        <v>0</v>
      </c>
      <c r="U138" s="78">
        <f t="shared" si="30"/>
        <v>0</v>
      </c>
      <c r="V138" s="78">
        <f t="shared" si="38"/>
        <v>0</v>
      </c>
      <c r="W138" s="78">
        <f t="shared" si="31"/>
        <v>888780.76139999984</v>
      </c>
      <c r="X138" s="78">
        <f t="shared" si="32"/>
        <v>888780.76139999984</v>
      </c>
      <c r="Y138" s="78">
        <f t="shared" si="33"/>
        <v>444390.38069999992</v>
      </c>
      <c r="Z138" s="78">
        <f t="shared" si="39"/>
        <v>1888659</v>
      </c>
      <c r="AA138" s="78">
        <f t="shared" si="34"/>
        <v>2920279.6446000002</v>
      </c>
      <c r="AB138" s="78">
        <f t="shared" si="40"/>
        <v>2482238</v>
      </c>
      <c r="AC138" s="78">
        <f t="shared" si="35"/>
        <v>0</v>
      </c>
      <c r="AD138" s="78">
        <f t="shared" si="41"/>
        <v>0</v>
      </c>
      <c r="AE138" s="82">
        <f t="shared" si="36"/>
        <v>4370897</v>
      </c>
      <c r="AF138" s="82"/>
      <c r="AG138" s="82"/>
      <c r="AH138" s="82"/>
      <c r="AI138" s="82"/>
      <c r="AJ138" s="82"/>
      <c r="AK138" s="83"/>
      <c r="AL138" s="83"/>
      <c r="AM138" s="78"/>
      <c r="AN138" s="84">
        <v>131</v>
      </c>
      <c r="AO138" s="85"/>
      <c r="AP138" s="86" t="s">
        <v>1148</v>
      </c>
    </row>
    <row r="139" spans="1:42" ht="48" customHeight="1" x14ac:dyDescent="0.4">
      <c r="A139" s="70" t="s">
        <v>496</v>
      </c>
      <c r="B139" s="90" t="s">
        <v>1166</v>
      </c>
      <c r="C139" s="87" t="s">
        <v>1167</v>
      </c>
      <c r="D139" s="88" t="s">
        <v>95</v>
      </c>
      <c r="E139" s="30" t="s">
        <v>370</v>
      </c>
      <c r="F139" s="29" t="s">
        <v>54</v>
      </c>
      <c r="G139" s="29">
        <v>8</v>
      </c>
      <c r="H139" s="30"/>
      <c r="I139" s="74">
        <f>VLOOKUP(G139,'Basic TPP'!$A$2:$B$16,2,0)</f>
        <v>6348434.0099999998</v>
      </c>
      <c r="J139" s="75">
        <v>0</v>
      </c>
      <c r="K139" s="76">
        <v>0.35</v>
      </c>
      <c r="L139" s="77">
        <v>0.46</v>
      </c>
      <c r="M139" s="77">
        <v>0</v>
      </c>
      <c r="N139" s="78">
        <f t="shared" si="37"/>
        <v>4370897</v>
      </c>
      <c r="O139" s="79">
        <v>1</v>
      </c>
      <c r="P139" s="80">
        <v>8176</v>
      </c>
      <c r="Q139" s="80" t="s">
        <v>862</v>
      </c>
      <c r="R139" s="81"/>
      <c r="S139" s="78">
        <f t="shared" si="28"/>
        <v>0</v>
      </c>
      <c r="T139" s="78">
        <f t="shared" si="29"/>
        <v>0</v>
      </c>
      <c r="U139" s="78">
        <f t="shared" si="30"/>
        <v>0</v>
      </c>
      <c r="V139" s="78">
        <f t="shared" si="38"/>
        <v>0</v>
      </c>
      <c r="W139" s="78">
        <f t="shared" si="31"/>
        <v>888780.76139999984</v>
      </c>
      <c r="X139" s="78">
        <f t="shared" si="32"/>
        <v>888780.76139999984</v>
      </c>
      <c r="Y139" s="78">
        <f t="shared" si="33"/>
        <v>444390.38069999992</v>
      </c>
      <c r="Z139" s="78">
        <f t="shared" si="39"/>
        <v>1888659</v>
      </c>
      <c r="AA139" s="78">
        <f t="shared" si="34"/>
        <v>2920279.6446000002</v>
      </c>
      <c r="AB139" s="78">
        <f t="shared" si="40"/>
        <v>2482238</v>
      </c>
      <c r="AC139" s="78">
        <f t="shared" si="35"/>
        <v>0</v>
      </c>
      <c r="AD139" s="78">
        <f t="shared" si="41"/>
        <v>0</v>
      </c>
      <c r="AE139" s="82">
        <f t="shared" si="36"/>
        <v>4370897</v>
      </c>
      <c r="AF139" s="82"/>
      <c r="AG139" s="82"/>
      <c r="AH139" s="82"/>
      <c r="AI139" s="82"/>
      <c r="AJ139" s="82"/>
      <c r="AK139" s="83"/>
      <c r="AL139" s="83"/>
      <c r="AM139" s="78"/>
      <c r="AN139" s="84">
        <v>132</v>
      </c>
      <c r="AO139" s="91"/>
      <c r="AP139" s="86" t="s">
        <v>1148</v>
      </c>
    </row>
    <row r="140" spans="1:42" ht="48" customHeight="1" x14ac:dyDescent="0.4">
      <c r="A140" s="70" t="s">
        <v>499</v>
      </c>
      <c r="B140" s="90" t="s">
        <v>1168</v>
      </c>
      <c r="C140" s="87" t="s">
        <v>1169</v>
      </c>
      <c r="D140" s="88" t="s">
        <v>108</v>
      </c>
      <c r="E140" s="30" t="s">
        <v>891</v>
      </c>
      <c r="F140" s="29" t="s">
        <v>54</v>
      </c>
      <c r="G140" s="29">
        <v>8</v>
      </c>
      <c r="H140" s="30"/>
      <c r="I140" s="74">
        <f>VLOOKUP(G140,'Basic TPP'!$A$2:$B$16,2,0)</f>
        <v>6348434.0099999998</v>
      </c>
      <c r="J140" s="75">
        <v>0</v>
      </c>
      <c r="K140" s="76">
        <v>0.35</v>
      </c>
      <c r="L140" s="77">
        <v>0.46</v>
      </c>
      <c r="M140" s="77">
        <v>0</v>
      </c>
      <c r="N140" s="78">
        <f t="shared" si="37"/>
        <v>4370897</v>
      </c>
      <c r="O140" s="79">
        <v>1</v>
      </c>
      <c r="P140" s="80">
        <v>9181</v>
      </c>
      <c r="Q140" s="80" t="s">
        <v>862</v>
      </c>
      <c r="R140" s="81"/>
      <c r="S140" s="78">
        <f t="shared" si="28"/>
        <v>0</v>
      </c>
      <c r="T140" s="78">
        <f t="shared" si="29"/>
        <v>0</v>
      </c>
      <c r="U140" s="78">
        <f t="shared" si="30"/>
        <v>0</v>
      </c>
      <c r="V140" s="78">
        <f t="shared" si="38"/>
        <v>0</v>
      </c>
      <c r="W140" s="78">
        <f t="shared" si="31"/>
        <v>888780.76139999984</v>
      </c>
      <c r="X140" s="78">
        <f t="shared" si="32"/>
        <v>888780.76139999984</v>
      </c>
      <c r="Y140" s="78">
        <f t="shared" si="33"/>
        <v>444390.38069999992</v>
      </c>
      <c r="Z140" s="78">
        <f t="shared" si="39"/>
        <v>1888659</v>
      </c>
      <c r="AA140" s="78">
        <f t="shared" si="34"/>
        <v>2920279.6446000002</v>
      </c>
      <c r="AB140" s="78">
        <f t="shared" si="40"/>
        <v>2482238</v>
      </c>
      <c r="AC140" s="78">
        <f t="shared" si="35"/>
        <v>0</v>
      </c>
      <c r="AD140" s="78">
        <f t="shared" si="41"/>
        <v>0</v>
      </c>
      <c r="AE140" s="82">
        <f t="shared" si="36"/>
        <v>4370897</v>
      </c>
      <c r="AF140" s="82"/>
      <c r="AG140" s="82"/>
      <c r="AH140" s="82"/>
      <c r="AI140" s="82"/>
      <c r="AJ140" s="82"/>
      <c r="AK140" s="83"/>
      <c r="AL140" s="83"/>
      <c r="AM140" s="78"/>
      <c r="AN140" s="84">
        <v>133</v>
      </c>
      <c r="AO140" s="85"/>
      <c r="AP140" s="86" t="s">
        <v>1148</v>
      </c>
    </row>
    <row r="141" spans="1:42" ht="48" customHeight="1" x14ac:dyDescent="0.4">
      <c r="A141" s="70" t="s">
        <v>502</v>
      </c>
      <c r="B141" s="90" t="s">
        <v>1170</v>
      </c>
      <c r="C141" s="87" t="s">
        <v>1171</v>
      </c>
      <c r="D141" s="88" t="s">
        <v>95</v>
      </c>
      <c r="E141" s="30" t="s">
        <v>1006</v>
      </c>
      <c r="F141" s="29" t="s">
        <v>54</v>
      </c>
      <c r="G141" s="29">
        <v>8</v>
      </c>
      <c r="H141" s="30"/>
      <c r="I141" s="74">
        <f>VLOOKUP(G141,'Basic TPP'!$A$2:$B$16,2,0)</f>
        <v>6348434.0099999998</v>
      </c>
      <c r="J141" s="75">
        <v>0</v>
      </c>
      <c r="K141" s="76">
        <v>0.35</v>
      </c>
      <c r="L141" s="77">
        <v>0.46</v>
      </c>
      <c r="M141" s="77">
        <v>0</v>
      </c>
      <c r="N141" s="78">
        <f t="shared" si="37"/>
        <v>4370897</v>
      </c>
      <c r="O141" s="79">
        <v>1</v>
      </c>
      <c r="P141" s="80">
        <v>8006</v>
      </c>
      <c r="Q141" s="80" t="s">
        <v>862</v>
      </c>
      <c r="R141" s="81"/>
      <c r="S141" s="78">
        <f t="shared" si="28"/>
        <v>0</v>
      </c>
      <c r="T141" s="78">
        <f t="shared" si="29"/>
        <v>0</v>
      </c>
      <c r="U141" s="78">
        <f t="shared" si="30"/>
        <v>0</v>
      </c>
      <c r="V141" s="78">
        <f t="shared" si="38"/>
        <v>0</v>
      </c>
      <c r="W141" s="78">
        <f t="shared" si="31"/>
        <v>888780.76139999984</v>
      </c>
      <c r="X141" s="78">
        <f t="shared" si="32"/>
        <v>888780.76139999984</v>
      </c>
      <c r="Y141" s="78">
        <f t="shared" si="33"/>
        <v>444390.38069999992</v>
      </c>
      <c r="Z141" s="78">
        <f t="shared" si="39"/>
        <v>1888659</v>
      </c>
      <c r="AA141" s="78">
        <f t="shared" si="34"/>
        <v>2920279.6446000002</v>
      </c>
      <c r="AB141" s="78">
        <f t="shared" si="40"/>
        <v>2482238</v>
      </c>
      <c r="AC141" s="78">
        <f t="shared" si="35"/>
        <v>0</v>
      </c>
      <c r="AD141" s="78">
        <f t="shared" si="41"/>
        <v>0</v>
      </c>
      <c r="AE141" s="82">
        <f t="shared" si="36"/>
        <v>4370897</v>
      </c>
      <c r="AF141" s="82"/>
      <c r="AG141" s="82"/>
      <c r="AH141" s="82"/>
      <c r="AI141" s="82"/>
      <c r="AJ141" s="82"/>
      <c r="AK141" s="83"/>
      <c r="AL141" s="83"/>
      <c r="AM141" s="78"/>
      <c r="AN141" s="84">
        <v>134</v>
      </c>
      <c r="AO141" s="91"/>
      <c r="AP141" s="86" t="s">
        <v>1148</v>
      </c>
    </row>
    <row r="142" spans="1:42" ht="48" customHeight="1" x14ac:dyDescent="0.4">
      <c r="A142" s="70" t="s">
        <v>505</v>
      </c>
      <c r="B142" s="90" t="s">
        <v>1172</v>
      </c>
      <c r="C142" s="87" t="s">
        <v>1173</v>
      </c>
      <c r="D142" s="88" t="s">
        <v>108</v>
      </c>
      <c r="E142" s="30" t="s">
        <v>347</v>
      </c>
      <c r="F142" s="29" t="s">
        <v>54</v>
      </c>
      <c r="G142" s="29">
        <v>8</v>
      </c>
      <c r="H142" s="30"/>
      <c r="I142" s="74">
        <f>VLOOKUP(G142,'Basic TPP'!$A$2:$B$16,2,0)</f>
        <v>6348434.0099999998</v>
      </c>
      <c r="J142" s="75">
        <v>0</v>
      </c>
      <c r="K142" s="76">
        <v>0.35</v>
      </c>
      <c r="L142" s="77">
        <v>0.46</v>
      </c>
      <c r="M142" s="77">
        <v>0</v>
      </c>
      <c r="N142" s="78">
        <f t="shared" si="37"/>
        <v>4370897</v>
      </c>
      <c r="O142" s="79">
        <v>1</v>
      </c>
      <c r="P142" s="80">
        <v>8726</v>
      </c>
      <c r="Q142" s="80" t="s">
        <v>862</v>
      </c>
      <c r="R142" s="81"/>
      <c r="S142" s="78">
        <f t="shared" si="28"/>
        <v>0</v>
      </c>
      <c r="T142" s="78">
        <f t="shared" si="29"/>
        <v>0</v>
      </c>
      <c r="U142" s="78">
        <f t="shared" si="30"/>
        <v>0</v>
      </c>
      <c r="V142" s="78">
        <f t="shared" si="38"/>
        <v>0</v>
      </c>
      <c r="W142" s="78">
        <f t="shared" si="31"/>
        <v>888780.76139999984</v>
      </c>
      <c r="X142" s="78">
        <f t="shared" si="32"/>
        <v>888780.76139999984</v>
      </c>
      <c r="Y142" s="78">
        <f t="shared" si="33"/>
        <v>444390.38069999992</v>
      </c>
      <c r="Z142" s="78">
        <f t="shared" si="39"/>
        <v>1888659</v>
      </c>
      <c r="AA142" s="78">
        <f t="shared" si="34"/>
        <v>2920279.6446000002</v>
      </c>
      <c r="AB142" s="78">
        <f t="shared" si="40"/>
        <v>2482238</v>
      </c>
      <c r="AC142" s="78">
        <f t="shared" si="35"/>
        <v>0</v>
      </c>
      <c r="AD142" s="78">
        <f t="shared" si="41"/>
        <v>0</v>
      </c>
      <c r="AE142" s="82">
        <f t="shared" si="36"/>
        <v>4370897</v>
      </c>
      <c r="AF142" s="82"/>
      <c r="AG142" s="82"/>
      <c r="AH142" s="82"/>
      <c r="AI142" s="82"/>
      <c r="AJ142" s="82"/>
      <c r="AK142" s="83"/>
      <c r="AL142" s="83"/>
      <c r="AM142" s="78"/>
      <c r="AN142" s="84">
        <v>135</v>
      </c>
      <c r="AO142" s="85"/>
      <c r="AP142" s="86" t="s">
        <v>1148</v>
      </c>
    </row>
    <row r="143" spans="1:42" ht="48" customHeight="1" x14ac:dyDescent="0.4">
      <c r="A143" s="70" t="s">
        <v>508</v>
      </c>
      <c r="B143" s="90" t="s">
        <v>1174</v>
      </c>
      <c r="C143" s="87" t="s">
        <v>1175</v>
      </c>
      <c r="D143" s="88" t="s">
        <v>108</v>
      </c>
      <c r="E143" s="30" t="s">
        <v>347</v>
      </c>
      <c r="F143" s="29" t="s">
        <v>54</v>
      </c>
      <c r="G143" s="29">
        <v>8</v>
      </c>
      <c r="H143" s="30"/>
      <c r="I143" s="74">
        <f>VLOOKUP(G143,'Basic TPP'!$A$2:$B$16,2,0)</f>
        <v>6348434.0099999998</v>
      </c>
      <c r="J143" s="75">
        <v>0</v>
      </c>
      <c r="K143" s="76">
        <v>0.35</v>
      </c>
      <c r="L143" s="77">
        <v>0.46</v>
      </c>
      <c r="M143" s="77">
        <v>0</v>
      </c>
      <c r="N143" s="78">
        <f t="shared" si="37"/>
        <v>4370897</v>
      </c>
      <c r="O143" s="79">
        <v>1</v>
      </c>
      <c r="P143" s="80">
        <v>10047</v>
      </c>
      <c r="Q143" s="80" t="s">
        <v>862</v>
      </c>
      <c r="R143" s="81"/>
      <c r="S143" s="78">
        <f t="shared" si="28"/>
        <v>0</v>
      </c>
      <c r="T143" s="78">
        <f t="shared" si="29"/>
        <v>0</v>
      </c>
      <c r="U143" s="78">
        <f t="shared" si="30"/>
        <v>0</v>
      </c>
      <c r="V143" s="78">
        <f t="shared" si="38"/>
        <v>0</v>
      </c>
      <c r="W143" s="78">
        <f t="shared" si="31"/>
        <v>888780.76139999984</v>
      </c>
      <c r="X143" s="78">
        <f t="shared" si="32"/>
        <v>888780.76139999984</v>
      </c>
      <c r="Y143" s="78">
        <f t="shared" si="33"/>
        <v>444390.38069999992</v>
      </c>
      <c r="Z143" s="78">
        <f t="shared" si="39"/>
        <v>1888659</v>
      </c>
      <c r="AA143" s="78">
        <f t="shared" si="34"/>
        <v>2920279.6446000002</v>
      </c>
      <c r="AB143" s="78">
        <f t="shared" si="40"/>
        <v>2482238</v>
      </c>
      <c r="AC143" s="78">
        <f t="shared" si="35"/>
        <v>0</v>
      </c>
      <c r="AD143" s="78">
        <f t="shared" si="41"/>
        <v>0</v>
      </c>
      <c r="AE143" s="82">
        <f t="shared" si="36"/>
        <v>4370897</v>
      </c>
      <c r="AF143" s="82"/>
      <c r="AG143" s="82"/>
      <c r="AH143" s="82"/>
      <c r="AI143" s="82"/>
      <c r="AJ143" s="82"/>
      <c r="AK143" s="83"/>
      <c r="AL143" s="83"/>
      <c r="AM143" s="78"/>
      <c r="AN143" s="84">
        <v>136</v>
      </c>
      <c r="AO143" s="85"/>
      <c r="AP143" s="86" t="s">
        <v>1148</v>
      </c>
    </row>
    <row r="144" spans="1:42" ht="48" customHeight="1" x14ac:dyDescent="0.4">
      <c r="A144" s="70" t="s">
        <v>511</v>
      </c>
      <c r="B144" s="90" t="s">
        <v>1176</v>
      </c>
      <c r="C144" s="87" t="s">
        <v>1177</v>
      </c>
      <c r="D144" s="88" t="s">
        <v>108</v>
      </c>
      <c r="E144" s="30" t="s">
        <v>272</v>
      </c>
      <c r="F144" s="29" t="s">
        <v>54</v>
      </c>
      <c r="G144" s="29">
        <v>8</v>
      </c>
      <c r="H144" s="30"/>
      <c r="I144" s="74">
        <f>VLOOKUP(G144,'Basic TPP'!$A$2:$B$16,2,0)</f>
        <v>6348434.0099999998</v>
      </c>
      <c r="J144" s="75">
        <v>0</v>
      </c>
      <c r="K144" s="76">
        <v>0.35</v>
      </c>
      <c r="L144" s="77">
        <v>0.46</v>
      </c>
      <c r="M144" s="77">
        <v>0</v>
      </c>
      <c r="N144" s="78">
        <f t="shared" si="37"/>
        <v>4370897</v>
      </c>
      <c r="O144" s="79">
        <v>1</v>
      </c>
      <c r="P144" s="80">
        <v>10689</v>
      </c>
      <c r="Q144" s="80" t="s">
        <v>862</v>
      </c>
      <c r="R144" s="81"/>
      <c r="S144" s="78">
        <f t="shared" si="28"/>
        <v>0</v>
      </c>
      <c r="T144" s="78">
        <f t="shared" si="29"/>
        <v>0</v>
      </c>
      <c r="U144" s="78">
        <f t="shared" si="30"/>
        <v>0</v>
      </c>
      <c r="V144" s="78">
        <f t="shared" si="38"/>
        <v>0</v>
      </c>
      <c r="W144" s="78">
        <f t="shared" si="31"/>
        <v>888780.76139999984</v>
      </c>
      <c r="X144" s="78">
        <f t="shared" si="32"/>
        <v>888780.76139999984</v>
      </c>
      <c r="Y144" s="78">
        <f t="shared" si="33"/>
        <v>444390.38069999992</v>
      </c>
      <c r="Z144" s="78">
        <f t="shared" si="39"/>
        <v>1888659</v>
      </c>
      <c r="AA144" s="78">
        <f t="shared" si="34"/>
        <v>2920279.6446000002</v>
      </c>
      <c r="AB144" s="78">
        <f t="shared" si="40"/>
        <v>2482238</v>
      </c>
      <c r="AC144" s="78">
        <f t="shared" si="35"/>
        <v>0</v>
      </c>
      <c r="AD144" s="78">
        <f t="shared" si="41"/>
        <v>0</v>
      </c>
      <c r="AE144" s="82">
        <f t="shared" si="36"/>
        <v>4370897</v>
      </c>
      <c r="AF144" s="82"/>
      <c r="AG144" s="82"/>
      <c r="AH144" s="82"/>
      <c r="AI144" s="82"/>
      <c r="AJ144" s="82"/>
      <c r="AK144" s="83"/>
      <c r="AL144" s="83"/>
      <c r="AM144" s="78"/>
      <c r="AN144" s="84">
        <v>137</v>
      </c>
      <c r="AO144" s="85"/>
      <c r="AP144" s="86" t="s">
        <v>1148</v>
      </c>
    </row>
    <row r="145" spans="1:42" ht="48" customHeight="1" x14ac:dyDescent="0.4">
      <c r="A145" s="70" t="s">
        <v>514</v>
      </c>
      <c r="B145" s="90" t="s">
        <v>1178</v>
      </c>
      <c r="C145" s="87" t="s">
        <v>1179</v>
      </c>
      <c r="D145" s="88" t="s">
        <v>108</v>
      </c>
      <c r="E145" s="30" t="s">
        <v>347</v>
      </c>
      <c r="F145" s="29" t="s">
        <v>54</v>
      </c>
      <c r="G145" s="29">
        <v>8</v>
      </c>
      <c r="H145" s="30"/>
      <c r="I145" s="74">
        <f>VLOOKUP(G145,'Basic TPP'!$A$2:$B$16,2,0)</f>
        <v>6348434.0099999998</v>
      </c>
      <c r="J145" s="75">
        <v>0</v>
      </c>
      <c r="K145" s="76">
        <v>0.35</v>
      </c>
      <c r="L145" s="77">
        <v>0.46</v>
      </c>
      <c r="M145" s="77">
        <v>0</v>
      </c>
      <c r="N145" s="78">
        <f t="shared" si="37"/>
        <v>4370897</v>
      </c>
      <c r="O145" s="79">
        <v>1</v>
      </c>
      <c r="P145" s="80">
        <v>10643</v>
      </c>
      <c r="Q145" s="80" t="s">
        <v>862</v>
      </c>
      <c r="R145" s="81"/>
      <c r="S145" s="78">
        <f t="shared" si="28"/>
        <v>0</v>
      </c>
      <c r="T145" s="78">
        <f t="shared" si="29"/>
        <v>0</v>
      </c>
      <c r="U145" s="78">
        <f t="shared" si="30"/>
        <v>0</v>
      </c>
      <c r="V145" s="78">
        <f t="shared" si="38"/>
        <v>0</v>
      </c>
      <c r="W145" s="78">
        <f t="shared" si="31"/>
        <v>888780.76139999984</v>
      </c>
      <c r="X145" s="78">
        <f t="shared" si="32"/>
        <v>888780.76139999984</v>
      </c>
      <c r="Y145" s="78">
        <f t="shared" si="33"/>
        <v>444390.38069999992</v>
      </c>
      <c r="Z145" s="78">
        <f t="shared" si="39"/>
        <v>1888659</v>
      </c>
      <c r="AA145" s="78">
        <f t="shared" si="34"/>
        <v>2920279.6446000002</v>
      </c>
      <c r="AB145" s="78">
        <f t="shared" si="40"/>
        <v>2482238</v>
      </c>
      <c r="AC145" s="78">
        <f t="shared" si="35"/>
        <v>0</v>
      </c>
      <c r="AD145" s="78">
        <f t="shared" si="41"/>
        <v>0</v>
      </c>
      <c r="AE145" s="82">
        <f t="shared" si="36"/>
        <v>4370897</v>
      </c>
      <c r="AF145" s="82"/>
      <c r="AG145" s="82"/>
      <c r="AH145" s="82"/>
      <c r="AI145" s="82"/>
      <c r="AJ145" s="82"/>
      <c r="AK145" s="83"/>
      <c r="AL145" s="83"/>
      <c r="AM145" s="78"/>
      <c r="AN145" s="84">
        <v>138</v>
      </c>
      <c r="AO145" s="85"/>
      <c r="AP145" s="86" t="s">
        <v>1148</v>
      </c>
    </row>
    <row r="146" spans="1:42" ht="48" customHeight="1" x14ac:dyDescent="0.4">
      <c r="A146" s="70" t="s">
        <v>517</v>
      </c>
      <c r="B146" s="90" t="s">
        <v>1180</v>
      </c>
      <c r="C146" s="87" t="s">
        <v>1181</v>
      </c>
      <c r="D146" s="88" t="s">
        <v>108</v>
      </c>
      <c r="E146" s="30" t="s">
        <v>347</v>
      </c>
      <c r="F146" s="29" t="s">
        <v>54</v>
      </c>
      <c r="G146" s="29">
        <v>8</v>
      </c>
      <c r="H146" s="30"/>
      <c r="I146" s="74">
        <f>VLOOKUP(G146,'Basic TPP'!$A$2:$B$16,2,0)</f>
        <v>6348434.0099999998</v>
      </c>
      <c r="J146" s="75">
        <v>0</v>
      </c>
      <c r="K146" s="76">
        <v>0.35</v>
      </c>
      <c r="L146" s="77">
        <v>0.46</v>
      </c>
      <c r="M146" s="77">
        <v>0</v>
      </c>
      <c r="N146" s="78">
        <f t="shared" si="37"/>
        <v>4370897</v>
      </c>
      <c r="O146" s="79">
        <v>1</v>
      </c>
      <c r="P146" s="80">
        <v>11042</v>
      </c>
      <c r="Q146" s="80" t="s">
        <v>862</v>
      </c>
      <c r="R146" s="81"/>
      <c r="S146" s="78">
        <f t="shared" si="28"/>
        <v>0</v>
      </c>
      <c r="T146" s="78">
        <f t="shared" si="29"/>
        <v>0</v>
      </c>
      <c r="U146" s="78">
        <f t="shared" si="30"/>
        <v>0</v>
      </c>
      <c r="V146" s="78">
        <f t="shared" si="38"/>
        <v>0</v>
      </c>
      <c r="W146" s="78">
        <f t="shared" si="31"/>
        <v>888780.76139999984</v>
      </c>
      <c r="X146" s="78">
        <f t="shared" si="32"/>
        <v>888780.76139999984</v>
      </c>
      <c r="Y146" s="78">
        <f t="shared" si="33"/>
        <v>444390.38069999992</v>
      </c>
      <c r="Z146" s="78">
        <f t="shared" si="39"/>
        <v>1888659</v>
      </c>
      <c r="AA146" s="78">
        <f t="shared" si="34"/>
        <v>2920279.6446000002</v>
      </c>
      <c r="AB146" s="78">
        <f t="shared" si="40"/>
        <v>2482238</v>
      </c>
      <c r="AC146" s="78">
        <f t="shared" si="35"/>
        <v>0</v>
      </c>
      <c r="AD146" s="78">
        <f t="shared" si="41"/>
        <v>0</v>
      </c>
      <c r="AE146" s="82">
        <f t="shared" si="36"/>
        <v>4370897</v>
      </c>
      <c r="AF146" s="82"/>
      <c r="AG146" s="82"/>
      <c r="AH146" s="82"/>
      <c r="AI146" s="82"/>
      <c r="AJ146" s="82"/>
      <c r="AK146" s="83"/>
      <c r="AL146" s="83"/>
      <c r="AM146" s="78"/>
      <c r="AN146" s="84">
        <v>139</v>
      </c>
      <c r="AO146" s="85"/>
      <c r="AP146" s="86" t="s">
        <v>1148</v>
      </c>
    </row>
    <row r="147" spans="1:42" ht="48" customHeight="1" x14ac:dyDescent="0.4">
      <c r="A147" s="70" t="s">
        <v>520</v>
      </c>
      <c r="B147" s="90" t="s">
        <v>1182</v>
      </c>
      <c r="C147" s="87" t="s">
        <v>1183</v>
      </c>
      <c r="D147" s="88" t="s">
        <v>328</v>
      </c>
      <c r="E147" s="30" t="s">
        <v>1184</v>
      </c>
      <c r="F147" s="29" t="s">
        <v>54</v>
      </c>
      <c r="G147" s="29">
        <v>8</v>
      </c>
      <c r="H147" s="30"/>
      <c r="I147" s="74">
        <f>VLOOKUP(G147,'Basic TPP'!$A$2:$B$16,2,0)</f>
        <v>6348434.0099999998</v>
      </c>
      <c r="J147" s="75">
        <v>0</v>
      </c>
      <c r="K147" s="76">
        <v>0.35</v>
      </c>
      <c r="L147" s="77">
        <v>0.46</v>
      </c>
      <c r="M147" s="77">
        <v>0</v>
      </c>
      <c r="N147" s="78">
        <f t="shared" si="37"/>
        <v>4370897</v>
      </c>
      <c r="O147" s="79">
        <v>1</v>
      </c>
      <c r="P147" s="80">
        <v>10303</v>
      </c>
      <c r="Q147" s="80" t="s">
        <v>862</v>
      </c>
      <c r="R147" s="81"/>
      <c r="S147" s="78">
        <f t="shared" si="28"/>
        <v>0</v>
      </c>
      <c r="T147" s="78">
        <f t="shared" si="29"/>
        <v>0</v>
      </c>
      <c r="U147" s="78">
        <f t="shared" si="30"/>
        <v>0</v>
      </c>
      <c r="V147" s="78">
        <f t="shared" si="38"/>
        <v>0</v>
      </c>
      <c r="W147" s="78">
        <f t="shared" si="31"/>
        <v>888780.76139999984</v>
      </c>
      <c r="X147" s="78">
        <f t="shared" si="32"/>
        <v>888780.76139999984</v>
      </c>
      <c r="Y147" s="78">
        <f t="shared" si="33"/>
        <v>444390.38069999992</v>
      </c>
      <c r="Z147" s="78">
        <f t="shared" si="39"/>
        <v>1888659</v>
      </c>
      <c r="AA147" s="78">
        <f t="shared" si="34"/>
        <v>2920279.6446000002</v>
      </c>
      <c r="AB147" s="78">
        <f t="shared" si="40"/>
        <v>2482238</v>
      </c>
      <c r="AC147" s="78">
        <f t="shared" si="35"/>
        <v>0</v>
      </c>
      <c r="AD147" s="78">
        <f t="shared" si="41"/>
        <v>0</v>
      </c>
      <c r="AE147" s="82">
        <f t="shared" si="36"/>
        <v>4370897</v>
      </c>
      <c r="AF147" s="82"/>
      <c r="AG147" s="82"/>
      <c r="AH147" s="82"/>
      <c r="AI147" s="82"/>
      <c r="AJ147" s="82"/>
      <c r="AK147" s="83"/>
      <c r="AL147" s="83"/>
      <c r="AM147" s="78"/>
      <c r="AN147" s="84">
        <v>140</v>
      </c>
      <c r="AO147" s="85"/>
      <c r="AP147" s="86" t="s">
        <v>1148</v>
      </c>
    </row>
    <row r="148" spans="1:42" ht="48" customHeight="1" x14ac:dyDescent="0.4">
      <c r="A148" s="70" t="s">
        <v>523</v>
      </c>
      <c r="B148" s="90" t="s">
        <v>1185</v>
      </c>
      <c r="C148" s="87" t="s">
        <v>1186</v>
      </c>
      <c r="D148" s="88" t="s">
        <v>138</v>
      </c>
      <c r="E148" s="30" t="s">
        <v>903</v>
      </c>
      <c r="F148" s="29" t="s">
        <v>54</v>
      </c>
      <c r="G148" s="29">
        <v>7</v>
      </c>
      <c r="H148" s="30"/>
      <c r="I148" s="74">
        <f>VLOOKUP(G148,'Basic TPP'!$A$2:$B$16,2,0)</f>
        <v>5597389.71</v>
      </c>
      <c r="J148" s="75">
        <v>0</v>
      </c>
      <c r="K148" s="76">
        <v>0.35</v>
      </c>
      <c r="L148" s="77">
        <v>0.46</v>
      </c>
      <c r="M148" s="77">
        <v>0</v>
      </c>
      <c r="N148" s="78">
        <f t="shared" si="37"/>
        <v>3853803</v>
      </c>
      <c r="O148" s="79">
        <v>1</v>
      </c>
      <c r="P148" s="80">
        <v>8985</v>
      </c>
      <c r="Q148" s="80" t="s">
        <v>862</v>
      </c>
      <c r="R148" s="81"/>
      <c r="S148" s="78">
        <f t="shared" si="28"/>
        <v>0</v>
      </c>
      <c r="T148" s="78">
        <f t="shared" si="29"/>
        <v>0</v>
      </c>
      <c r="U148" s="78">
        <f t="shared" si="30"/>
        <v>0</v>
      </c>
      <c r="V148" s="78">
        <f t="shared" si="38"/>
        <v>0</v>
      </c>
      <c r="W148" s="78">
        <f t="shared" si="31"/>
        <v>783634.55940000003</v>
      </c>
      <c r="X148" s="78">
        <f t="shared" si="32"/>
        <v>783634.55940000003</v>
      </c>
      <c r="Y148" s="78">
        <f t="shared" si="33"/>
        <v>391817.27970000001</v>
      </c>
      <c r="Z148" s="78">
        <f t="shared" si="39"/>
        <v>1665223</v>
      </c>
      <c r="AA148" s="78">
        <f t="shared" si="34"/>
        <v>2574799.2666000002</v>
      </c>
      <c r="AB148" s="78">
        <f t="shared" si="40"/>
        <v>2188579</v>
      </c>
      <c r="AC148" s="78">
        <f t="shared" si="35"/>
        <v>0</v>
      </c>
      <c r="AD148" s="78">
        <f t="shared" si="41"/>
        <v>0</v>
      </c>
      <c r="AE148" s="82">
        <f t="shared" si="36"/>
        <v>3853802</v>
      </c>
      <c r="AF148" s="82"/>
      <c r="AG148" s="82"/>
      <c r="AH148" s="82"/>
      <c r="AI148" s="82"/>
      <c r="AJ148" s="82"/>
      <c r="AK148" s="83"/>
      <c r="AL148" s="83"/>
      <c r="AM148" s="78"/>
      <c r="AN148" s="84">
        <v>141</v>
      </c>
      <c r="AO148" s="91"/>
      <c r="AP148" s="86" t="s">
        <v>1148</v>
      </c>
    </row>
    <row r="149" spans="1:42" ht="48" customHeight="1" x14ac:dyDescent="0.4">
      <c r="A149" s="70" t="s">
        <v>527</v>
      </c>
      <c r="B149" s="90" t="s">
        <v>1187</v>
      </c>
      <c r="C149" s="87" t="s">
        <v>1188</v>
      </c>
      <c r="D149" s="88" t="s">
        <v>108</v>
      </c>
      <c r="E149" s="30" t="s">
        <v>1143</v>
      </c>
      <c r="F149" s="29" t="s">
        <v>391</v>
      </c>
      <c r="G149" s="29">
        <v>6</v>
      </c>
      <c r="H149" s="30"/>
      <c r="I149" s="74">
        <f>VLOOKUP(G149,'Basic TPP'!$A$2:$B$16,2,0)</f>
        <v>4864066.68</v>
      </c>
      <c r="J149" s="75">
        <v>0.31</v>
      </c>
      <c r="K149" s="76">
        <v>0.35</v>
      </c>
      <c r="L149" s="77">
        <v>0.15</v>
      </c>
      <c r="M149" s="77">
        <v>0</v>
      </c>
      <c r="N149" s="78">
        <f t="shared" si="37"/>
        <v>3348910</v>
      </c>
      <c r="O149" s="79">
        <v>1</v>
      </c>
      <c r="P149" s="80">
        <v>9680</v>
      </c>
      <c r="Q149" s="80" t="s">
        <v>862</v>
      </c>
      <c r="R149" s="81"/>
      <c r="S149" s="78">
        <f t="shared" si="28"/>
        <v>603144.26832000003</v>
      </c>
      <c r="T149" s="78">
        <f t="shared" si="29"/>
        <v>603144.26832000003</v>
      </c>
      <c r="U149" s="78">
        <f t="shared" si="30"/>
        <v>301572.13416000002</v>
      </c>
      <c r="V149" s="78">
        <f t="shared" si="38"/>
        <v>1281682</v>
      </c>
      <c r="W149" s="78">
        <f t="shared" si="31"/>
        <v>680969.33519999997</v>
      </c>
      <c r="X149" s="78">
        <f t="shared" si="32"/>
        <v>680969.33519999997</v>
      </c>
      <c r="Y149" s="78">
        <f t="shared" si="33"/>
        <v>340484.66759999999</v>
      </c>
      <c r="Z149" s="78">
        <f t="shared" si="39"/>
        <v>1447060</v>
      </c>
      <c r="AA149" s="78">
        <f t="shared" si="34"/>
        <v>729610.00199999998</v>
      </c>
      <c r="AB149" s="78">
        <f t="shared" si="40"/>
        <v>620169</v>
      </c>
      <c r="AC149" s="78">
        <f t="shared" si="35"/>
        <v>0</v>
      </c>
      <c r="AD149" s="78">
        <f t="shared" si="41"/>
        <v>0</v>
      </c>
      <c r="AE149" s="82">
        <f t="shared" si="36"/>
        <v>3348911</v>
      </c>
      <c r="AF149" s="82"/>
      <c r="AG149" s="82"/>
      <c r="AH149" s="82"/>
      <c r="AI149" s="82"/>
      <c r="AJ149" s="82"/>
      <c r="AK149" s="83"/>
      <c r="AL149" s="83"/>
      <c r="AM149" s="78"/>
      <c r="AN149" s="84">
        <v>142</v>
      </c>
      <c r="AO149" s="85"/>
      <c r="AP149" s="86" t="s">
        <v>1148</v>
      </c>
    </row>
    <row r="150" spans="1:42" ht="48" customHeight="1" x14ac:dyDescent="0.4">
      <c r="A150" s="70" t="s">
        <v>530</v>
      </c>
      <c r="B150" s="90" t="s">
        <v>1189</v>
      </c>
      <c r="C150" s="87" t="s">
        <v>1190</v>
      </c>
      <c r="D150" s="88" t="s">
        <v>328</v>
      </c>
      <c r="E150" s="30" t="s">
        <v>1089</v>
      </c>
      <c r="F150" s="29" t="s">
        <v>391</v>
      </c>
      <c r="G150" s="29">
        <v>6</v>
      </c>
      <c r="H150" s="30"/>
      <c r="I150" s="74">
        <f>VLOOKUP(G150,'Basic TPP'!$A$2:$B$16,2,0)</f>
        <v>4864066.68</v>
      </c>
      <c r="J150" s="75">
        <v>0.31</v>
      </c>
      <c r="K150" s="76">
        <v>0.35</v>
      </c>
      <c r="L150" s="77">
        <v>0.15</v>
      </c>
      <c r="M150" s="77">
        <v>0</v>
      </c>
      <c r="N150" s="78">
        <f t="shared" si="37"/>
        <v>3348910</v>
      </c>
      <c r="O150" s="79">
        <v>1</v>
      </c>
      <c r="P150" s="80">
        <v>9917</v>
      </c>
      <c r="Q150" s="80" t="s">
        <v>862</v>
      </c>
      <c r="R150" s="81"/>
      <c r="S150" s="78">
        <f t="shared" si="28"/>
        <v>603144.26832000003</v>
      </c>
      <c r="T150" s="78">
        <f t="shared" si="29"/>
        <v>603144.26832000003</v>
      </c>
      <c r="U150" s="78">
        <f t="shared" si="30"/>
        <v>301572.13416000002</v>
      </c>
      <c r="V150" s="78">
        <f t="shared" si="38"/>
        <v>1281682</v>
      </c>
      <c r="W150" s="78">
        <f t="shared" si="31"/>
        <v>680969.33519999997</v>
      </c>
      <c r="X150" s="78">
        <f t="shared" si="32"/>
        <v>680969.33519999997</v>
      </c>
      <c r="Y150" s="78">
        <f t="shared" si="33"/>
        <v>340484.66759999999</v>
      </c>
      <c r="Z150" s="78">
        <f t="shared" si="39"/>
        <v>1447060</v>
      </c>
      <c r="AA150" s="78">
        <f t="shared" si="34"/>
        <v>729610.00199999998</v>
      </c>
      <c r="AB150" s="78">
        <f t="shared" si="40"/>
        <v>620169</v>
      </c>
      <c r="AC150" s="78">
        <f t="shared" si="35"/>
        <v>0</v>
      </c>
      <c r="AD150" s="78">
        <f t="shared" si="41"/>
        <v>0</v>
      </c>
      <c r="AE150" s="82">
        <f t="shared" si="36"/>
        <v>3348911</v>
      </c>
      <c r="AF150" s="82"/>
      <c r="AG150" s="82"/>
      <c r="AH150" s="82"/>
      <c r="AI150" s="82"/>
      <c r="AJ150" s="82"/>
      <c r="AK150" s="83"/>
      <c r="AL150" s="83"/>
      <c r="AM150" s="78"/>
      <c r="AN150" s="84">
        <v>143</v>
      </c>
      <c r="AO150" s="91"/>
      <c r="AP150" s="86" t="s">
        <v>1148</v>
      </c>
    </row>
    <row r="151" spans="1:42" ht="48" customHeight="1" x14ac:dyDescent="0.4">
      <c r="A151" s="70" t="s">
        <v>533</v>
      </c>
      <c r="B151" s="90" t="s">
        <v>1191</v>
      </c>
      <c r="C151" s="87" t="s">
        <v>1192</v>
      </c>
      <c r="D151" s="88" t="s">
        <v>420</v>
      </c>
      <c r="E151" s="30" t="s">
        <v>451</v>
      </c>
      <c r="F151" s="29" t="s">
        <v>54</v>
      </c>
      <c r="G151" s="29">
        <v>6</v>
      </c>
      <c r="H151" s="30"/>
      <c r="I151" s="74">
        <f>VLOOKUP(G151,'Basic TPP'!$A$2:$B$16,2,0)</f>
        <v>4864066.68</v>
      </c>
      <c r="J151" s="75">
        <v>0</v>
      </c>
      <c r="K151" s="76">
        <v>0.35</v>
      </c>
      <c r="L151" s="77">
        <v>0.46</v>
      </c>
      <c r="M151" s="77">
        <v>0</v>
      </c>
      <c r="N151" s="78">
        <f t="shared" si="37"/>
        <v>3348910</v>
      </c>
      <c r="O151" s="79">
        <v>1</v>
      </c>
      <c r="P151" s="80">
        <v>8550</v>
      </c>
      <c r="Q151" s="80" t="s">
        <v>862</v>
      </c>
      <c r="R151" s="81"/>
      <c r="S151" s="78">
        <f t="shared" si="28"/>
        <v>0</v>
      </c>
      <c r="T151" s="78">
        <f t="shared" si="29"/>
        <v>0</v>
      </c>
      <c r="U151" s="78">
        <f t="shared" si="30"/>
        <v>0</v>
      </c>
      <c r="V151" s="78">
        <f t="shared" si="38"/>
        <v>0</v>
      </c>
      <c r="W151" s="78">
        <f t="shared" si="31"/>
        <v>680969.33519999997</v>
      </c>
      <c r="X151" s="78">
        <f t="shared" si="32"/>
        <v>680969.33519999997</v>
      </c>
      <c r="Y151" s="78">
        <f t="shared" si="33"/>
        <v>340484.66759999999</v>
      </c>
      <c r="Z151" s="78">
        <f t="shared" si="39"/>
        <v>1447060</v>
      </c>
      <c r="AA151" s="78">
        <f t="shared" si="34"/>
        <v>2237470.6727999998</v>
      </c>
      <c r="AB151" s="78">
        <f t="shared" si="40"/>
        <v>1901850</v>
      </c>
      <c r="AC151" s="78">
        <f t="shared" si="35"/>
        <v>0</v>
      </c>
      <c r="AD151" s="78">
        <f t="shared" si="41"/>
        <v>0</v>
      </c>
      <c r="AE151" s="82">
        <f t="shared" si="36"/>
        <v>3348910</v>
      </c>
      <c r="AF151" s="82"/>
      <c r="AG151" s="82"/>
      <c r="AH151" s="82"/>
      <c r="AI151" s="82"/>
      <c r="AJ151" s="82"/>
      <c r="AK151" s="83"/>
      <c r="AL151" s="83"/>
      <c r="AM151" s="78"/>
      <c r="AN151" s="84">
        <v>144</v>
      </c>
      <c r="AO151" s="85"/>
      <c r="AP151" s="86" t="s">
        <v>1148</v>
      </c>
    </row>
    <row r="152" spans="1:42" ht="48" customHeight="1" x14ac:dyDescent="0.4">
      <c r="A152" s="70" t="s">
        <v>536</v>
      </c>
      <c r="B152" s="90" t="s">
        <v>1193</v>
      </c>
      <c r="C152" s="87" t="s">
        <v>1194</v>
      </c>
      <c r="D152" s="88" t="s">
        <v>403</v>
      </c>
      <c r="E152" s="30" t="s">
        <v>526</v>
      </c>
      <c r="F152" s="29" t="s">
        <v>391</v>
      </c>
      <c r="G152" s="29">
        <v>6</v>
      </c>
      <c r="H152" s="30"/>
      <c r="I152" s="74">
        <f>VLOOKUP(G152,'Basic TPP'!$A$2:$B$16,2,0)</f>
        <v>4864066.68</v>
      </c>
      <c r="J152" s="75">
        <v>0.31</v>
      </c>
      <c r="K152" s="76">
        <v>0.35</v>
      </c>
      <c r="L152" s="77">
        <v>0.15</v>
      </c>
      <c r="M152" s="77">
        <v>0</v>
      </c>
      <c r="N152" s="78">
        <f t="shared" si="37"/>
        <v>3348910</v>
      </c>
      <c r="O152" s="79">
        <v>1</v>
      </c>
      <c r="P152" s="80">
        <v>8202</v>
      </c>
      <c r="Q152" s="80" t="s">
        <v>862</v>
      </c>
      <c r="R152" s="81"/>
      <c r="S152" s="78">
        <f t="shared" si="28"/>
        <v>603144.26832000003</v>
      </c>
      <c r="T152" s="78">
        <f t="shared" si="29"/>
        <v>603144.26832000003</v>
      </c>
      <c r="U152" s="78">
        <f t="shared" si="30"/>
        <v>301572.13416000002</v>
      </c>
      <c r="V152" s="78">
        <f t="shared" si="38"/>
        <v>1281682</v>
      </c>
      <c r="W152" s="78">
        <f t="shared" si="31"/>
        <v>680969.33519999997</v>
      </c>
      <c r="X152" s="78">
        <f t="shared" si="32"/>
        <v>680969.33519999997</v>
      </c>
      <c r="Y152" s="78">
        <f t="shared" si="33"/>
        <v>340484.66759999999</v>
      </c>
      <c r="Z152" s="78">
        <f t="shared" si="39"/>
        <v>1447060</v>
      </c>
      <c r="AA152" s="78">
        <f t="shared" si="34"/>
        <v>729610.00199999998</v>
      </c>
      <c r="AB152" s="78">
        <f t="shared" si="40"/>
        <v>620169</v>
      </c>
      <c r="AC152" s="78">
        <f t="shared" si="35"/>
        <v>0</v>
      </c>
      <c r="AD152" s="78">
        <f t="shared" si="41"/>
        <v>0</v>
      </c>
      <c r="AE152" s="82">
        <f t="shared" si="36"/>
        <v>3348911</v>
      </c>
      <c r="AF152" s="82"/>
      <c r="AG152" s="82"/>
      <c r="AH152" s="82"/>
      <c r="AI152" s="82"/>
      <c r="AJ152" s="82"/>
      <c r="AK152" s="83"/>
      <c r="AL152" s="83"/>
      <c r="AM152" s="78"/>
      <c r="AN152" s="84">
        <v>145</v>
      </c>
      <c r="AO152" s="85"/>
      <c r="AP152" s="86" t="s">
        <v>1148</v>
      </c>
    </row>
    <row r="153" spans="1:42" ht="48" customHeight="1" x14ac:dyDescent="0.4">
      <c r="A153" s="70" t="s">
        <v>539</v>
      </c>
      <c r="B153" s="90" t="s">
        <v>1195</v>
      </c>
      <c r="C153" s="87" t="s">
        <v>1196</v>
      </c>
      <c r="D153" s="88" t="s">
        <v>1197</v>
      </c>
      <c r="E153" s="30" t="s">
        <v>465</v>
      </c>
      <c r="F153" s="29"/>
      <c r="G153" s="29">
        <v>6</v>
      </c>
      <c r="H153" s="30"/>
      <c r="I153" s="74">
        <f>VLOOKUP(G153,'Basic TPP'!$A$2:$B$16,2,0)</f>
        <v>4864066.68</v>
      </c>
      <c r="J153" s="75">
        <v>0</v>
      </c>
      <c r="K153" s="76">
        <v>0.35</v>
      </c>
      <c r="L153" s="77">
        <v>0.46</v>
      </c>
      <c r="M153" s="77">
        <v>0</v>
      </c>
      <c r="N153" s="78">
        <f t="shared" si="37"/>
        <v>3348910</v>
      </c>
      <c r="O153" s="79">
        <v>1</v>
      </c>
      <c r="P153" s="80">
        <v>8031</v>
      </c>
      <c r="Q153" s="80" t="s">
        <v>862</v>
      </c>
      <c r="R153" s="81"/>
      <c r="S153" s="78">
        <f t="shared" si="28"/>
        <v>0</v>
      </c>
      <c r="T153" s="78">
        <f t="shared" si="29"/>
        <v>0</v>
      </c>
      <c r="U153" s="78">
        <f t="shared" si="30"/>
        <v>0</v>
      </c>
      <c r="V153" s="78">
        <f t="shared" si="38"/>
        <v>0</v>
      </c>
      <c r="W153" s="78">
        <f t="shared" si="31"/>
        <v>680969.33519999997</v>
      </c>
      <c r="X153" s="78">
        <f t="shared" si="32"/>
        <v>680969.33519999997</v>
      </c>
      <c r="Y153" s="78">
        <f t="shared" si="33"/>
        <v>340484.66759999999</v>
      </c>
      <c r="Z153" s="78">
        <f t="shared" si="39"/>
        <v>1447060</v>
      </c>
      <c r="AA153" s="78">
        <f t="shared" si="34"/>
        <v>2237470.6727999998</v>
      </c>
      <c r="AB153" s="78">
        <f t="shared" si="40"/>
        <v>1901850</v>
      </c>
      <c r="AC153" s="78">
        <f t="shared" si="35"/>
        <v>0</v>
      </c>
      <c r="AD153" s="78">
        <f t="shared" si="41"/>
        <v>0</v>
      </c>
      <c r="AE153" s="82">
        <f t="shared" si="36"/>
        <v>3348910</v>
      </c>
      <c r="AF153" s="82"/>
      <c r="AG153" s="82"/>
      <c r="AH153" s="82"/>
      <c r="AI153" s="82"/>
      <c r="AJ153" s="82"/>
      <c r="AK153" s="83"/>
      <c r="AL153" s="83"/>
      <c r="AM153" s="78"/>
      <c r="AN153" s="84">
        <v>146</v>
      </c>
      <c r="AO153" s="85"/>
      <c r="AP153" s="86" t="s">
        <v>1148</v>
      </c>
    </row>
    <row r="154" spans="1:42" ht="48" customHeight="1" x14ac:dyDescent="0.4">
      <c r="A154" s="70" t="s">
        <v>542</v>
      </c>
      <c r="B154" s="90" t="s">
        <v>1198</v>
      </c>
      <c r="C154" s="87" t="s">
        <v>1199</v>
      </c>
      <c r="D154" s="88" t="s">
        <v>420</v>
      </c>
      <c r="E154" s="30" t="s">
        <v>432</v>
      </c>
      <c r="F154" s="29" t="s">
        <v>54</v>
      </c>
      <c r="G154" s="29">
        <v>6</v>
      </c>
      <c r="H154" s="30"/>
      <c r="I154" s="74">
        <f>VLOOKUP(G154,'Basic TPP'!$A$2:$B$16,2,0)</f>
        <v>4864066.68</v>
      </c>
      <c r="J154" s="75">
        <v>0</v>
      </c>
      <c r="K154" s="76">
        <v>0.35</v>
      </c>
      <c r="L154" s="77">
        <v>0.46</v>
      </c>
      <c r="M154" s="77">
        <v>0</v>
      </c>
      <c r="N154" s="78">
        <f t="shared" si="37"/>
        <v>3348910</v>
      </c>
      <c r="O154" s="79">
        <v>1</v>
      </c>
      <c r="P154" s="80">
        <v>11406</v>
      </c>
      <c r="Q154" s="80" t="s">
        <v>862</v>
      </c>
      <c r="R154" s="81"/>
      <c r="S154" s="78">
        <f t="shared" si="28"/>
        <v>0</v>
      </c>
      <c r="T154" s="78">
        <f t="shared" si="29"/>
        <v>0</v>
      </c>
      <c r="U154" s="78">
        <f t="shared" si="30"/>
        <v>0</v>
      </c>
      <c r="V154" s="78">
        <f t="shared" si="38"/>
        <v>0</v>
      </c>
      <c r="W154" s="78">
        <f t="shared" si="31"/>
        <v>680969.33519999997</v>
      </c>
      <c r="X154" s="78">
        <f t="shared" si="32"/>
        <v>680969.33519999997</v>
      </c>
      <c r="Y154" s="78">
        <f t="shared" si="33"/>
        <v>340484.66759999999</v>
      </c>
      <c r="Z154" s="78">
        <f t="shared" si="39"/>
        <v>1447060</v>
      </c>
      <c r="AA154" s="78">
        <f t="shared" si="34"/>
        <v>2237470.6727999998</v>
      </c>
      <c r="AB154" s="78">
        <f t="shared" si="40"/>
        <v>1901850</v>
      </c>
      <c r="AC154" s="78">
        <f t="shared" si="35"/>
        <v>0</v>
      </c>
      <c r="AD154" s="78">
        <f t="shared" si="41"/>
        <v>0</v>
      </c>
      <c r="AE154" s="82">
        <f t="shared" si="36"/>
        <v>3348910</v>
      </c>
      <c r="AF154" s="82"/>
      <c r="AG154" s="82"/>
      <c r="AH154" s="82"/>
      <c r="AI154" s="82"/>
      <c r="AJ154" s="82"/>
      <c r="AK154" s="83"/>
      <c r="AL154" s="83"/>
      <c r="AM154" s="78"/>
      <c r="AN154" s="84">
        <v>147</v>
      </c>
      <c r="AO154" s="85"/>
      <c r="AP154" s="86" t="s">
        <v>1148</v>
      </c>
    </row>
    <row r="155" spans="1:42" ht="48" customHeight="1" x14ac:dyDescent="0.4">
      <c r="A155" s="70" t="s">
        <v>545</v>
      </c>
      <c r="B155" s="90" t="s">
        <v>1200</v>
      </c>
      <c r="C155" s="87" t="s">
        <v>1201</v>
      </c>
      <c r="D155" s="88" t="s">
        <v>1202</v>
      </c>
      <c r="E155" s="30" t="s">
        <v>1203</v>
      </c>
      <c r="F155" s="29" t="s">
        <v>391</v>
      </c>
      <c r="G155" s="29">
        <v>1</v>
      </c>
      <c r="H155" s="30"/>
      <c r="I155" s="74">
        <f>VLOOKUP(G155,'Basic TPP'!$A$2:$B$16,2,0)</f>
        <v>1299559.8</v>
      </c>
      <c r="J155" s="75">
        <v>0.31</v>
      </c>
      <c r="K155" s="76">
        <v>0.35</v>
      </c>
      <c r="L155" s="77">
        <v>0.34</v>
      </c>
      <c r="M155" s="77">
        <v>0</v>
      </c>
      <c r="N155" s="78">
        <f t="shared" si="37"/>
        <v>1104626</v>
      </c>
      <c r="O155" s="79">
        <v>1</v>
      </c>
      <c r="P155" s="80">
        <v>8630</v>
      </c>
      <c r="Q155" s="80" t="s">
        <v>862</v>
      </c>
      <c r="R155" s="81"/>
      <c r="S155" s="78">
        <f t="shared" si="28"/>
        <v>161145.41520000002</v>
      </c>
      <c r="T155" s="78">
        <f t="shared" si="29"/>
        <v>161145.41520000002</v>
      </c>
      <c r="U155" s="78">
        <f t="shared" si="30"/>
        <v>80572.707600000009</v>
      </c>
      <c r="V155" s="78">
        <f t="shared" si="38"/>
        <v>342434</v>
      </c>
      <c r="W155" s="78">
        <f t="shared" si="31"/>
        <v>181938.372</v>
      </c>
      <c r="X155" s="78">
        <f t="shared" si="32"/>
        <v>181938.372</v>
      </c>
      <c r="Y155" s="78">
        <f t="shared" si="33"/>
        <v>90969.186000000002</v>
      </c>
      <c r="Z155" s="78">
        <f t="shared" si="39"/>
        <v>386619</v>
      </c>
      <c r="AA155" s="78">
        <f t="shared" si="34"/>
        <v>441850.33200000005</v>
      </c>
      <c r="AB155" s="78">
        <f t="shared" si="40"/>
        <v>375573</v>
      </c>
      <c r="AC155" s="78">
        <f t="shared" si="35"/>
        <v>0</v>
      </c>
      <c r="AD155" s="78">
        <f t="shared" si="41"/>
        <v>0</v>
      </c>
      <c r="AE155" s="82">
        <f t="shared" si="36"/>
        <v>1104626</v>
      </c>
      <c r="AF155" s="82"/>
      <c r="AG155" s="82"/>
      <c r="AH155" s="82"/>
      <c r="AI155" s="82"/>
      <c r="AJ155" s="82"/>
      <c r="AK155" s="83"/>
      <c r="AL155" s="83"/>
      <c r="AM155" s="78"/>
      <c r="AN155" s="84">
        <v>148</v>
      </c>
      <c r="AO155" s="85"/>
      <c r="AP155" s="86" t="s">
        <v>1148</v>
      </c>
    </row>
    <row r="156" spans="1:42" ht="48" customHeight="1" x14ac:dyDescent="0.4">
      <c r="A156" s="70" t="s">
        <v>548</v>
      </c>
      <c r="B156" s="71" t="s">
        <v>1204</v>
      </c>
      <c r="C156" s="72" t="s">
        <v>1205</v>
      </c>
      <c r="D156" s="73" t="s">
        <v>45</v>
      </c>
      <c r="E156" s="37" t="s">
        <v>861</v>
      </c>
      <c r="F156" s="38"/>
      <c r="G156" s="38">
        <v>12</v>
      </c>
      <c r="H156" s="37"/>
      <c r="I156" s="74">
        <f>VLOOKUP(G156,'Basic TPP'!$A$2:$B$16,2,0)</f>
        <v>13501920</v>
      </c>
      <c r="J156" s="75">
        <v>0</v>
      </c>
      <c r="K156" s="76">
        <v>0.35</v>
      </c>
      <c r="L156" s="77">
        <v>0.46</v>
      </c>
      <c r="M156" s="77">
        <v>0</v>
      </c>
      <c r="N156" s="78">
        <f t="shared" si="37"/>
        <v>9296072</v>
      </c>
      <c r="O156" s="79">
        <v>0.98499999999999999</v>
      </c>
      <c r="P156" s="80">
        <v>9457</v>
      </c>
      <c r="Q156" s="80" t="s">
        <v>862</v>
      </c>
      <c r="R156" s="81"/>
      <c r="S156" s="78">
        <f t="shared" si="28"/>
        <v>0</v>
      </c>
      <c r="T156" s="78">
        <f t="shared" si="29"/>
        <v>0</v>
      </c>
      <c r="U156" s="78">
        <f t="shared" si="30"/>
        <v>0</v>
      </c>
      <c r="V156" s="78">
        <f t="shared" si="38"/>
        <v>0</v>
      </c>
      <c r="W156" s="78">
        <f t="shared" si="31"/>
        <v>1861914.7679999999</v>
      </c>
      <c r="X156" s="78">
        <f t="shared" si="32"/>
        <v>1890268.8</v>
      </c>
      <c r="Y156" s="78">
        <f t="shared" si="33"/>
        <v>945134.4</v>
      </c>
      <c r="Z156" s="78">
        <f t="shared" si="39"/>
        <v>3992720</v>
      </c>
      <c r="AA156" s="78">
        <f t="shared" si="34"/>
        <v>6210883.2000000002</v>
      </c>
      <c r="AB156" s="78">
        <f t="shared" si="40"/>
        <v>5279251</v>
      </c>
      <c r="AC156" s="78">
        <f t="shared" si="35"/>
        <v>0</v>
      </c>
      <c r="AD156" s="78">
        <f t="shared" si="41"/>
        <v>0</v>
      </c>
      <c r="AE156" s="82">
        <f t="shared" si="36"/>
        <v>9271971</v>
      </c>
      <c r="AF156" s="82"/>
      <c r="AG156" s="82"/>
      <c r="AH156" s="82"/>
      <c r="AI156" s="82"/>
      <c r="AJ156" s="82"/>
      <c r="AK156" s="83"/>
      <c r="AL156" s="83"/>
      <c r="AM156" s="78"/>
      <c r="AN156" s="84">
        <v>149</v>
      </c>
      <c r="AO156" s="85"/>
      <c r="AP156" s="86" t="s">
        <v>1206</v>
      </c>
    </row>
    <row r="157" spans="1:42" ht="48" customHeight="1" x14ac:dyDescent="0.4">
      <c r="A157" s="70" t="s">
        <v>552</v>
      </c>
      <c r="B157" s="37" t="s">
        <v>1207</v>
      </c>
      <c r="C157" s="87" t="s">
        <v>1208</v>
      </c>
      <c r="D157" s="88" t="s">
        <v>52</v>
      </c>
      <c r="E157" s="37" t="s">
        <v>861</v>
      </c>
      <c r="F157" s="29" t="s">
        <v>54</v>
      </c>
      <c r="G157" s="29">
        <v>12</v>
      </c>
      <c r="H157" s="30"/>
      <c r="I157" s="74">
        <f>VLOOKUP(G157,'Basic TPP'!$A$2:$B$16,2,0)</f>
        <v>13501920</v>
      </c>
      <c r="J157" s="75">
        <v>0</v>
      </c>
      <c r="K157" s="76">
        <v>0.35</v>
      </c>
      <c r="L157" s="77">
        <v>0.46</v>
      </c>
      <c r="M157" s="77">
        <v>0</v>
      </c>
      <c r="N157" s="78">
        <f t="shared" si="37"/>
        <v>9296072</v>
      </c>
      <c r="O157" s="79">
        <v>0.995</v>
      </c>
      <c r="P157" s="80">
        <v>10184</v>
      </c>
      <c r="Q157" s="89" t="s">
        <v>862</v>
      </c>
      <c r="R157" s="81"/>
      <c r="S157" s="78">
        <f t="shared" si="28"/>
        <v>0</v>
      </c>
      <c r="T157" s="78">
        <f t="shared" si="29"/>
        <v>0</v>
      </c>
      <c r="U157" s="78">
        <f t="shared" si="30"/>
        <v>0</v>
      </c>
      <c r="V157" s="78">
        <f t="shared" si="38"/>
        <v>0</v>
      </c>
      <c r="W157" s="78">
        <f t="shared" si="31"/>
        <v>1880817.456</v>
      </c>
      <c r="X157" s="78">
        <f t="shared" si="32"/>
        <v>1890268.8</v>
      </c>
      <c r="Y157" s="78">
        <f t="shared" si="33"/>
        <v>945134.4</v>
      </c>
      <c r="Z157" s="78">
        <f t="shared" si="39"/>
        <v>4008788</v>
      </c>
      <c r="AA157" s="78">
        <f t="shared" si="34"/>
        <v>6210883.2000000002</v>
      </c>
      <c r="AB157" s="78">
        <f t="shared" si="40"/>
        <v>5279251</v>
      </c>
      <c r="AC157" s="78">
        <f t="shared" si="35"/>
        <v>0</v>
      </c>
      <c r="AD157" s="78">
        <f t="shared" si="41"/>
        <v>0</v>
      </c>
      <c r="AE157" s="82">
        <f t="shared" si="36"/>
        <v>9288039</v>
      </c>
      <c r="AF157" s="82"/>
      <c r="AG157" s="82"/>
      <c r="AH157" s="82"/>
      <c r="AI157" s="82"/>
      <c r="AJ157" s="82"/>
      <c r="AK157" s="83"/>
      <c r="AL157" s="83"/>
      <c r="AM157" s="78"/>
      <c r="AN157" s="84">
        <v>150</v>
      </c>
      <c r="AO157" s="85"/>
      <c r="AP157" s="86" t="s">
        <v>1206</v>
      </c>
    </row>
    <row r="158" spans="1:42" ht="48" customHeight="1" x14ac:dyDescent="0.4">
      <c r="A158" s="70" t="s">
        <v>555</v>
      </c>
      <c r="B158" s="37" t="s">
        <v>1209</v>
      </c>
      <c r="C158" s="87" t="s">
        <v>1210</v>
      </c>
      <c r="D158" s="88" t="s">
        <v>108</v>
      </c>
      <c r="E158" s="30" t="s">
        <v>874</v>
      </c>
      <c r="F158" s="29" t="s">
        <v>54</v>
      </c>
      <c r="G158" s="29">
        <v>10</v>
      </c>
      <c r="H158" s="30"/>
      <c r="I158" s="74">
        <f>VLOOKUP(G158,'Basic TPP'!$A$2:$B$16,2,0)</f>
        <v>9080041.1999999993</v>
      </c>
      <c r="J158" s="75">
        <v>0</v>
      </c>
      <c r="K158" s="76">
        <v>0.35</v>
      </c>
      <c r="L158" s="77">
        <v>0.46</v>
      </c>
      <c r="M158" s="77">
        <v>0</v>
      </c>
      <c r="N158" s="78">
        <f t="shared" si="37"/>
        <v>6251608</v>
      </c>
      <c r="O158" s="79">
        <v>0.96950000000000003</v>
      </c>
      <c r="P158" s="80">
        <v>8216</v>
      </c>
      <c r="Q158" s="80" t="s">
        <v>862</v>
      </c>
      <c r="R158" s="81"/>
      <c r="S158" s="78">
        <f t="shared" si="28"/>
        <v>0</v>
      </c>
      <c r="T158" s="78">
        <f t="shared" si="29"/>
        <v>0</v>
      </c>
      <c r="U158" s="78">
        <f t="shared" si="30"/>
        <v>0</v>
      </c>
      <c r="V158" s="78">
        <f t="shared" si="38"/>
        <v>0</v>
      </c>
      <c r="W158" s="78">
        <f t="shared" si="31"/>
        <v>1232433.992076</v>
      </c>
      <c r="X158" s="78">
        <f t="shared" si="32"/>
        <v>1271205.7679999999</v>
      </c>
      <c r="Y158" s="78">
        <f t="shared" si="33"/>
        <v>635602.88399999996</v>
      </c>
      <c r="Z158" s="78">
        <f t="shared" si="39"/>
        <v>2668356</v>
      </c>
      <c r="AA158" s="78">
        <f t="shared" si="34"/>
        <v>4176818.952</v>
      </c>
      <c r="AB158" s="78">
        <f t="shared" si="40"/>
        <v>3550296</v>
      </c>
      <c r="AC158" s="78">
        <f t="shared" si="35"/>
        <v>0</v>
      </c>
      <c r="AD158" s="78">
        <f t="shared" si="41"/>
        <v>0</v>
      </c>
      <c r="AE158" s="82">
        <f t="shared" si="36"/>
        <v>6218652</v>
      </c>
      <c r="AF158" s="82"/>
      <c r="AG158" s="82"/>
      <c r="AH158" s="82"/>
      <c r="AI158" s="82"/>
      <c r="AJ158" s="82"/>
      <c r="AK158" s="83"/>
      <c r="AL158" s="83"/>
      <c r="AM158" s="78"/>
      <c r="AN158" s="84">
        <v>151</v>
      </c>
      <c r="AO158" s="85"/>
      <c r="AP158" s="86" t="s">
        <v>1206</v>
      </c>
    </row>
    <row r="159" spans="1:42" ht="48" customHeight="1" x14ac:dyDescent="0.4">
      <c r="A159" s="70" t="s">
        <v>559</v>
      </c>
      <c r="B159" s="90" t="s">
        <v>1211</v>
      </c>
      <c r="C159" s="87" t="s">
        <v>1212</v>
      </c>
      <c r="D159" s="88" t="s">
        <v>95</v>
      </c>
      <c r="E159" s="30" t="s">
        <v>1053</v>
      </c>
      <c r="F159" s="29" t="s">
        <v>54</v>
      </c>
      <c r="G159" s="29">
        <v>9</v>
      </c>
      <c r="H159" s="30"/>
      <c r="I159" s="74">
        <f>VLOOKUP(G159,'Basic TPP'!$A$2:$B$16,2,0)</f>
        <v>7898623.2000000002</v>
      </c>
      <c r="J159" s="75">
        <v>0</v>
      </c>
      <c r="K159" s="76">
        <v>0.35</v>
      </c>
      <c r="L159" s="77">
        <v>0.46</v>
      </c>
      <c r="M159" s="77">
        <v>0</v>
      </c>
      <c r="N159" s="78">
        <f t="shared" si="37"/>
        <v>5438202</v>
      </c>
      <c r="O159" s="79">
        <v>1</v>
      </c>
      <c r="P159" s="80">
        <v>8997</v>
      </c>
      <c r="Q159" s="80" t="s">
        <v>862</v>
      </c>
      <c r="R159" s="81"/>
      <c r="S159" s="78">
        <f t="shared" si="28"/>
        <v>0</v>
      </c>
      <c r="T159" s="78">
        <f t="shared" si="29"/>
        <v>0</v>
      </c>
      <c r="U159" s="78">
        <f t="shared" si="30"/>
        <v>0</v>
      </c>
      <c r="V159" s="78">
        <f t="shared" si="38"/>
        <v>0</v>
      </c>
      <c r="W159" s="78">
        <f t="shared" si="31"/>
        <v>1105807.2480000001</v>
      </c>
      <c r="X159" s="78">
        <f t="shared" si="32"/>
        <v>1105807.2480000001</v>
      </c>
      <c r="Y159" s="78">
        <f t="shared" si="33"/>
        <v>552903.62400000007</v>
      </c>
      <c r="Z159" s="78">
        <f t="shared" si="39"/>
        <v>2349840</v>
      </c>
      <c r="AA159" s="78">
        <f t="shared" si="34"/>
        <v>3633366.6720000003</v>
      </c>
      <c r="AB159" s="78">
        <f t="shared" si="40"/>
        <v>3088362</v>
      </c>
      <c r="AC159" s="78">
        <f t="shared" si="35"/>
        <v>0</v>
      </c>
      <c r="AD159" s="78">
        <f t="shared" si="41"/>
        <v>0</v>
      </c>
      <c r="AE159" s="82">
        <f t="shared" si="36"/>
        <v>5438202</v>
      </c>
      <c r="AF159" s="82"/>
      <c r="AG159" s="82"/>
      <c r="AH159" s="82"/>
      <c r="AI159" s="82"/>
      <c r="AJ159" s="82"/>
      <c r="AK159" s="83"/>
      <c r="AL159" s="83"/>
      <c r="AM159" s="78"/>
      <c r="AN159" s="84">
        <v>152</v>
      </c>
      <c r="AO159" s="85"/>
      <c r="AP159" s="86" t="s">
        <v>1206</v>
      </c>
    </row>
    <row r="160" spans="1:42" ht="48" customHeight="1" x14ac:dyDescent="0.4">
      <c r="A160" s="70" t="s">
        <v>562</v>
      </c>
      <c r="B160" s="90" t="s">
        <v>1213</v>
      </c>
      <c r="C160" s="87" t="s">
        <v>1214</v>
      </c>
      <c r="D160" s="88" t="s">
        <v>108</v>
      </c>
      <c r="E160" s="30" t="s">
        <v>347</v>
      </c>
      <c r="F160" s="29" t="s">
        <v>54</v>
      </c>
      <c r="G160" s="29">
        <v>8</v>
      </c>
      <c r="H160" s="30"/>
      <c r="I160" s="74">
        <f>VLOOKUP(G160,'Basic TPP'!$A$2:$B$16,2,0)</f>
        <v>6348434.0099999998</v>
      </c>
      <c r="J160" s="75">
        <v>0</v>
      </c>
      <c r="K160" s="76">
        <v>0.35</v>
      </c>
      <c r="L160" s="77">
        <v>0.46</v>
      </c>
      <c r="M160" s="77">
        <v>0</v>
      </c>
      <c r="N160" s="78">
        <f t="shared" si="37"/>
        <v>4370897</v>
      </c>
      <c r="O160" s="79">
        <v>0.96950000000000003</v>
      </c>
      <c r="P160" s="80">
        <v>9551</v>
      </c>
      <c r="Q160" s="80" t="s">
        <v>862</v>
      </c>
      <c r="R160" s="81"/>
      <c r="S160" s="78">
        <f t="shared" si="28"/>
        <v>0</v>
      </c>
      <c r="T160" s="78">
        <f t="shared" si="29"/>
        <v>0</v>
      </c>
      <c r="U160" s="78">
        <f t="shared" si="30"/>
        <v>0</v>
      </c>
      <c r="V160" s="78">
        <f t="shared" si="38"/>
        <v>0</v>
      </c>
      <c r="W160" s="78">
        <f t="shared" si="31"/>
        <v>861672.94817729993</v>
      </c>
      <c r="X160" s="78">
        <f t="shared" si="32"/>
        <v>888780.76139999984</v>
      </c>
      <c r="Y160" s="78">
        <f t="shared" si="33"/>
        <v>444390.38069999992</v>
      </c>
      <c r="Z160" s="78">
        <f t="shared" si="39"/>
        <v>1865617</v>
      </c>
      <c r="AA160" s="78">
        <f t="shared" si="34"/>
        <v>2920279.6446000002</v>
      </c>
      <c r="AB160" s="78">
        <f t="shared" si="40"/>
        <v>2482238</v>
      </c>
      <c r="AC160" s="78">
        <f t="shared" si="35"/>
        <v>0</v>
      </c>
      <c r="AD160" s="78">
        <f t="shared" si="41"/>
        <v>0</v>
      </c>
      <c r="AE160" s="82">
        <f t="shared" si="36"/>
        <v>4347855</v>
      </c>
      <c r="AF160" s="82"/>
      <c r="AG160" s="82"/>
      <c r="AH160" s="82"/>
      <c r="AI160" s="82"/>
      <c r="AJ160" s="82"/>
      <c r="AK160" s="83"/>
      <c r="AL160" s="83"/>
      <c r="AM160" s="78"/>
      <c r="AN160" s="84">
        <v>153</v>
      </c>
      <c r="AO160" s="85"/>
      <c r="AP160" s="86" t="s">
        <v>1206</v>
      </c>
    </row>
    <row r="161" spans="1:42" ht="48" customHeight="1" x14ac:dyDescent="0.4">
      <c r="A161" s="70" t="s">
        <v>565</v>
      </c>
      <c r="B161" s="90" t="s">
        <v>1215</v>
      </c>
      <c r="C161" s="87" t="s">
        <v>1216</v>
      </c>
      <c r="D161" s="88" t="s">
        <v>95</v>
      </c>
      <c r="E161" s="30" t="s">
        <v>272</v>
      </c>
      <c r="F161" s="29" t="s">
        <v>54</v>
      </c>
      <c r="G161" s="29">
        <v>8</v>
      </c>
      <c r="H161" s="30"/>
      <c r="I161" s="74">
        <f>VLOOKUP(G161,'Basic TPP'!$A$2:$B$16,2,0)</f>
        <v>6348434.0099999998</v>
      </c>
      <c r="J161" s="75">
        <v>0</v>
      </c>
      <c r="K161" s="76">
        <v>0.35</v>
      </c>
      <c r="L161" s="77">
        <v>0.46</v>
      </c>
      <c r="M161" s="77">
        <v>0</v>
      </c>
      <c r="N161" s="78">
        <f t="shared" si="37"/>
        <v>4370897</v>
      </c>
      <c r="O161" s="79">
        <v>0.97450000000000003</v>
      </c>
      <c r="P161" s="80">
        <v>10420</v>
      </c>
      <c r="Q161" s="80" t="s">
        <v>862</v>
      </c>
      <c r="R161" s="81"/>
      <c r="S161" s="78">
        <f t="shared" si="28"/>
        <v>0</v>
      </c>
      <c r="T161" s="78">
        <f t="shared" si="29"/>
        <v>0</v>
      </c>
      <c r="U161" s="78">
        <f t="shared" si="30"/>
        <v>0</v>
      </c>
      <c r="V161" s="78">
        <f t="shared" si="38"/>
        <v>0</v>
      </c>
      <c r="W161" s="78">
        <f t="shared" si="31"/>
        <v>866116.85198429984</v>
      </c>
      <c r="X161" s="78">
        <f t="shared" si="32"/>
        <v>888780.76139999984</v>
      </c>
      <c r="Y161" s="78">
        <f t="shared" si="33"/>
        <v>444390.38069999992</v>
      </c>
      <c r="Z161" s="78">
        <f t="shared" si="39"/>
        <v>1869395</v>
      </c>
      <c r="AA161" s="78">
        <f t="shared" si="34"/>
        <v>2920279.6446000002</v>
      </c>
      <c r="AB161" s="78">
        <f t="shared" si="40"/>
        <v>2482238</v>
      </c>
      <c r="AC161" s="78">
        <f t="shared" si="35"/>
        <v>0</v>
      </c>
      <c r="AD161" s="78">
        <f t="shared" si="41"/>
        <v>0</v>
      </c>
      <c r="AE161" s="82">
        <f t="shared" si="36"/>
        <v>4351633</v>
      </c>
      <c r="AF161" s="82"/>
      <c r="AG161" s="82"/>
      <c r="AH161" s="82"/>
      <c r="AI161" s="82"/>
      <c r="AJ161" s="82"/>
      <c r="AK161" s="83"/>
      <c r="AL161" s="83"/>
      <c r="AM161" s="78"/>
      <c r="AN161" s="84">
        <v>154</v>
      </c>
      <c r="AO161" s="85"/>
      <c r="AP161" s="86" t="s">
        <v>1206</v>
      </c>
    </row>
    <row r="162" spans="1:42" ht="48" customHeight="1" x14ac:dyDescent="0.4">
      <c r="A162" s="70" t="s">
        <v>568</v>
      </c>
      <c r="B162" s="90" t="s">
        <v>1217</v>
      </c>
      <c r="C162" s="87" t="s">
        <v>1218</v>
      </c>
      <c r="D162" s="88" t="s">
        <v>95</v>
      </c>
      <c r="E162" s="30" t="s">
        <v>888</v>
      </c>
      <c r="F162" s="29" t="s">
        <v>54</v>
      </c>
      <c r="G162" s="29">
        <v>8</v>
      </c>
      <c r="H162" s="30"/>
      <c r="I162" s="74">
        <f>VLOOKUP(G162,'Basic TPP'!$A$2:$B$16,2,0)</f>
        <v>6348434.0099999998</v>
      </c>
      <c r="J162" s="75">
        <v>0</v>
      </c>
      <c r="K162" s="76">
        <v>0.35</v>
      </c>
      <c r="L162" s="77">
        <v>0.46</v>
      </c>
      <c r="M162" s="77">
        <v>0</v>
      </c>
      <c r="N162" s="78">
        <f t="shared" si="37"/>
        <v>4370897</v>
      </c>
      <c r="O162" s="79">
        <v>0.94279999999999997</v>
      </c>
      <c r="P162" s="80">
        <v>8506</v>
      </c>
      <c r="Q162" s="80" t="s">
        <v>862</v>
      </c>
      <c r="R162" s="81"/>
      <c r="S162" s="78">
        <f t="shared" si="28"/>
        <v>0</v>
      </c>
      <c r="T162" s="78">
        <f t="shared" si="29"/>
        <v>0</v>
      </c>
      <c r="U162" s="78">
        <f t="shared" si="30"/>
        <v>0</v>
      </c>
      <c r="V162" s="78">
        <f t="shared" si="38"/>
        <v>0</v>
      </c>
      <c r="W162" s="78">
        <f t="shared" si="31"/>
        <v>837942.50184791978</v>
      </c>
      <c r="X162" s="78">
        <f t="shared" si="32"/>
        <v>888780.76139999984</v>
      </c>
      <c r="Y162" s="78">
        <f t="shared" si="33"/>
        <v>444390.38069999992</v>
      </c>
      <c r="Z162" s="78">
        <f t="shared" si="39"/>
        <v>1845447</v>
      </c>
      <c r="AA162" s="78">
        <f t="shared" si="34"/>
        <v>2920279.6446000002</v>
      </c>
      <c r="AB162" s="78">
        <f t="shared" si="40"/>
        <v>2482238</v>
      </c>
      <c r="AC162" s="78">
        <f t="shared" si="35"/>
        <v>0</v>
      </c>
      <c r="AD162" s="78">
        <f t="shared" si="41"/>
        <v>0</v>
      </c>
      <c r="AE162" s="82">
        <f t="shared" si="36"/>
        <v>4327685</v>
      </c>
      <c r="AF162" s="82"/>
      <c r="AG162" s="82"/>
      <c r="AH162" s="82"/>
      <c r="AI162" s="82"/>
      <c r="AJ162" s="82"/>
      <c r="AK162" s="83"/>
      <c r="AL162" s="83"/>
      <c r="AM162" s="78"/>
      <c r="AN162" s="84">
        <v>155</v>
      </c>
      <c r="AO162" s="85"/>
      <c r="AP162" s="86" t="s">
        <v>1206</v>
      </c>
    </row>
    <row r="163" spans="1:42" ht="48" customHeight="1" x14ac:dyDescent="0.4">
      <c r="A163" s="70" t="s">
        <v>571</v>
      </c>
      <c r="B163" s="90" t="s">
        <v>1219</v>
      </c>
      <c r="C163" s="87" t="s">
        <v>1220</v>
      </c>
      <c r="D163" s="88" t="s">
        <v>95</v>
      </c>
      <c r="E163" s="30" t="s">
        <v>885</v>
      </c>
      <c r="F163" s="29" t="s">
        <v>54</v>
      </c>
      <c r="G163" s="29">
        <v>8</v>
      </c>
      <c r="H163" s="30"/>
      <c r="I163" s="74">
        <f>VLOOKUP(G163,'Basic TPP'!$A$2:$B$16,2,0)</f>
        <v>6348434.0099999998</v>
      </c>
      <c r="J163" s="75">
        <v>0</v>
      </c>
      <c r="K163" s="76">
        <v>0.35</v>
      </c>
      <c r="L163" s="77">
        <v>0.46</v>
      </c>
      <c r="M163" s="77">
        <v>0</v>
      </c>
      <c r="N163" s="78">
        <f t="shared" si="37"/>
        <v>4370897</v>
      </c>
      <c r="O163" s="79">
        <v>0.98</v>
      </c>
      <c r="P163" s="80">
        <v>9034</v>
      </c>
      <c r="Q163" s="80" t="s">
        <v>862</v>
      </c>
      <c r="R163" s="81"/>
      <c r="S163" s="78">
        <f t="shared" si="28"/>
        <v>0</v>
      </c>
      <c r="T163" s="78">
        <f t="shared" si="29"/>
        <v>0</v>
      </c>
      <c r="U163" s="78">
        <f t="shared" si="30"/>
        <v>0</v>
      </c>
      <c r="V163" s="78">
        <f t="shared" si="38"/>
        <v>0</v>
      </c>
      <c r="W163" s="78">
        <f t="shared" si="31"/>
        <v>871005.14617199986</v>
      </c>
      <c r="X163" s="78">
        <f t="shared" si="32"/>
        <v>888780.76139999984</v>
      </c>
      <c r="Y163" s="78">
        <f t="shared" si="33"/>
        <v>444390.38069999992</v>
      </c>
      <c r="Z163" s="78">
        <f t="shared" si="39"/>
        <v>1873550</v>
      </c>
      <c r="AA163" s="78">
        <f t="shared" si="34"/>
        <v>2920279.6446000002</v>
      </c>
      <c r="AB163" s="78">
        <f t="shared" si="40"/>
        <v>2482238</v>
      </c>
      <c r="AC163" s="78">
        <f t="shared" si="35"/>
        <v>0</v>
      </c>
      <c r="AD163" s="78">
        <f t="shared" si="41"/>
        <v>0</v>
      </c>
      <c r="AE163" s="82">
        <f t="shared" si="36"/>
        <v>4355788</v>
      </c>
      <c r="AF163" s="82"/>
      <c r="AG163" s="82"/>
      <c r="AH163" s="82"/>
      <c r="AI163" s="82"/>
      <c r="AJ163" s="82"/>
      <c r="AK163" s="83"/>
      <c r="AL163" s="83"/>
      <c r="AM163" s="78"/>
      <c r="AN163" s="84">
        <v>156</v>
      </c>
      <c r="AO163" s="85"/>
      <c r="AP163" s="86" t="s">
        <v>1206</v>
      </c>
    </row>
    <row r="164" spans="1:42" ht="48" customHeight="1" x14ac:dyDescent="0.4">
      <c r="A164" s="70" t="s">
        <v>574</v>
      </c>
      <c r="B164" s="90" t="s">
        <v>1221</v>
      </c>
      <c r="C164" s="87" t="s">
        <v>1222</v>
      </c>
      <c r="D164" s="88" t="s">
        <v>95</v>
      </c>
      <c r="E164" s="30" t="s">
        <v>885</v>
      </c>
      <c r="F164" s="29" t="s">
        <v>54</v>
      </c>
      <c r="G164" s="29">
        <v>8</v>
      </c>
      <c r="H164" s="30"/>
      <c r="I164" s="74">
        <f>VLOOKUP(G164,'Basic TPP'!$A$2:$B$16,2,0)</f>
        <v>6348434.0099999998</v>
      </c>
      <c r="J164" s="75">
        <v>0</v>
      </c>
      <c r="K164" s="76">
        <v>0.35</v>
      </c>
      <c r="L164" s="77">
        <v>0.46</v>
      </c>
      <c r="M164" s="77">
        <v>0</v>
      </c>
      <c r="N164" s="78">
        <f t="shared" si="37"/>
        <v>4370897</v>
      </c>
      <c r="O164" s="79">
        <v>0.98499999999999999</v>
      </c>
      <c r="P164" s="80">
        <v>9361</v>
      </c>
      <c r="Q164" s="80" t="s">
        <v>862</v>
      </c>
      <c r="R164" s="81"/>
      <c r="S164" s="78">
        <f t="shared" si="28"/>
        <v>0</v>
      </c>
      <c r="T164" s="78">
        <f t="shared" si="29"/>
        <v>0</v>
      </c>
      <c r="U164" s="78">
        <f t="shared" si="30"/>
        <v>0</v>
      </c>
      <c r="V164" s="78">
        <f t="shared" si="38"/>
        <v>0</v>
      </c>
      <c r="W164" s="78">
        <f t="shared" si="31"/>
        <v>875449.04997899989</v>
      </c>
      <c r="X164" s="78">
        <f t="shared" si="32"/>
        <v>888780.76139999984</v>
      </c>
      <c r="Y164" s="78">
        <f t="shared" si="33"/>
        <v>444390.38069999992</v>
      </c>
      <c r="Z164" s="78">
        <f t="shared" si="39"/>
        <v>1877327</v>
      </c>
      <c r="AA164" s="78">
        <f t="shared" si="34"/>
        <v>2920279.6446000002</v>
      </c>
      <c r="AB164" s="78">
        <f t="shared" si="40"/>
        <v>2482238</v>
      </c>
      <c r="AC164" s="78">
        <f t="shared" si="35"/>
        <v>0</v>
      </c>
      <c r="AD164" s="78">
        <f t="shared" si="41"/>
        <v>0</v>
      </c>
      <c r="AE164" s="82">
        <f t="shared" si="36"/>
        <v>4359565</v>
      </c>
      <c r="AF164" s="82"/>
      <c r="AG164" s="82"/>
      <c r="AH164" s="82"/>
      <c r="AI164" s="82"/>
      <c r="AJ164" s="82"/>
      <c r="AK164" s="83"/>
      <c r="AL164" s="83"/>
      <c r="AM164" s="78"/>
      <c r="AN164" s="84">
        <v>157</v>
      </c>
      <c r="AO164" s="91"/>
      <c r="AP164" s="86" t="s">
        <v>1206</v>
      </c>
    </row>
    <row r="165" spans="1:42" ht="48" customHeight="1" x14ac:dyDescent="0.4">
      <c r="A165" s="70" t="s">
        <v>577</v>
      </c>
      <c r="B165" s="90" t="s">
        <v>1223</v>
      </c>
      <c r="C165" s="87" t="s">
        <v>1224</v>
      </c>
      <c r="D165" s="88" t="s">
        <v>95</v>
      </c>
      <c r="E165" s="30" t="s">
        <v>272</v>
      </c>
      <c r="F165" s="29" t="s">
        <v>54</v>
      </c>
      <c r="G165" s="29">
        <v>8</v>
      </c>
      <c r="H165" s="30"/>
      <c r="I165" s="74">
        <f>VLOOKUP(G165,'Basic TPP'!$A$2:$B$16,2,0)</f>
        <v>6348434.0099999998</v>
      </c>
      <c r="J165" s="75">
        <v>0</v>
      </c>
      <c r="K165" s="76">
        <v>0.35</v>
      </c>
      <c r="L165" s="77">
        <v>0.46</v>
      </c>
      <c r="M165" s="77">
        <v>0</v>
      </c>
      <c r="N165" s="78">
        <f t="shared" si="37"/>
        <v>4370897</v>
      </c>
      <c r="O165" s="79">
        <v>0.96950000000000003</v>
      </c>
      <c r="P165" s="80">
        <v>9163</v>
      </c>
      <c r="Q165" s="80" t="s">
        <v>862</v>
      </c>
      <c r="R165" s="81"/>
      <c r="S165" s="78">
        <f t="shared" si="28"/>
        <v>0</v>
      </c>
      <c r="T165" s="78">
        <f t="shared" si="29"/>
        <v>0</v>
      </c>
      <c r="U165" s="78">
        <f t="shared" si="30"/>
        <v>0</v>
      </c>
      <c r="V165" s="78">
        <f t="shared" si="38"/>
        <v>0</v>
      </c>
      <c r="W165" s="78">
        <f t="shared" si="31"/>
        <v>861672.94817729993</v>
      </c>
      <c r="X165" s="78">
        <f t="shared" si="32"/>
        <v>888780.76139999984</v>
      </c>
      <c r="Y165" s="78">
        <f t="shared" si="33"/>
        <v>444390.38069999992</v>
      </c>
      <c r="Z165" s="78">
        <f t="shared" si="39"/>
        <v>1865617</v>
      </c>
      <c r="AA165" s="78">
        <f t="shared" si="34"/>
        <v>2920279.6446000002</v>
      </c>
      <c r="AB165" s="78">
        <f t="shared" si="40"/>
        <v>2482238</v>
      </c>
      <c r="AC165" s="78">
        <f t="shared" si="35"/>
        <v>0</v>
      </c>
      <c r="AD165" s="78">
        <f t="shared" si="41"/>
        <v>0</v>
      </c>
      <c r="AE165" s="82">
        <f t="shared" si="36"/>
        <v>4347855</v>
      </c>
      <c r="AF165" s="82"/>
      <c r="AG165" s="82"/>
      <c r="AH165" s="82"/>
      <c r="AI165" s="82"/>
      <c r="AJ165" s="82"/>
      <c r="AK165" s="83"/>
      <c r="AL165" s="83"/>
      <c r="AM165" s="78"/>
      <c r="AN165" s="84">
        <v>158</v>
      </c>
      <c r="AO165" s="85"/>
      <c r="AP165" s="86" t="s">
        <v>1206</v>
      </c>
    </row>
    <row r="166" spans="1:42" ht="48" customHeight="1" x14ac:dyDescent="0.4">
      <c r="A166" s="70" t="s">
        <v>580</v>
      </c>
      <c r="B166" s="90" t="s">
        <v>1225</v>
      </c>
      <c r="C166" s="87" t="s">
        <v>1226</v>
      </c>
      <c r="D166" s="88" t="s">
        <v>108</v>
      </c>
      <c r="E166" s="30" t="s">
        <v>891</v>
      </c>
      <c r="F166" s="29" t="s">
        <v>54</v>
      </c>
      <c r="G166" s="29">
        <v>8</v>
      </c>
      <c r="H166" s="30"/>
      <c r="I166" s="74">
        <f>VLOOKUP(G166,'Basic TPP'!$A$2:$B$16,2,0)</f>
        <v>6348434.0099999998</v>
      </c>
      <c r="J166" s="75">
        <v>0</v>
      </c>
      <c r="K166" s="76">
        <v>0.35</v>
      </c>
      <c r="L166" s="77">
        <v>0.46</v>
      </c>
      <c r="M166" s="77">
        <v>0</v>
      </c>
      <c r="N166" s="78">
        <f t="shared" si="37"/>
        <v>4370897</v>
      </c>
      <c r="O166" s="79">
        <v>0.98450000000000004</v>
      </c>
      <c r="P166" s="80">
        <v>8894</v>
      </c>
      <c r="Q166" s="80" t="s">
        <v>862</v>
      </c>
      <c r="R166" s="81"/>
      <c r="S166" s="78">
        <f t="shared" si="28"/>
        <v>0</v>
      </c>
      <c r="T166" s="78">
        <f t="shared" si="29"/>
        <v>0</v>
      </c>
      <c r="U166" s="78">
        <f t="shared" si="30"/>
        <v>0</v>
      </c>
      <c r="V166" s="78">
        <f t="shared" si="38"/>
        <v>0</v>
      </c>
      <c r="W166" s="78">
        <f t="shared" si="31"/>
        <v>875004.65959829988</v>
      </c>
      <c r="X166" s="78">
        <f t="shared" si="32"/>
        <v>888780.76139999984</v>
      </c>
      <c r="Y166" s="78">
        <f t="shared" si="33"/>
        <v>444390.38069999992</v>
      </c>
      <c r="Z166" s="78">
        <f t="shared" si="39"/>
        <v>1876949</v>
      </c>
      <c r="AA166" s="78">
        <f t="shared" si="34"/>
        <v>2920279.6446000002</v>
      </c>
      <c r="AB166" s="78">
        <f t="shared" si="40"/>
        <v>2482238</v>
      </c>
      <c r="AC166" s="78">
        <f t="shared" si="35"/>
        <v>0</v>
      </c>
      <c r="AD166" s="78">
        <f t="shared" si="41"/>
        <v>0</v>
      </c>
      <c r="AE166" s="82">
        <f t="shared" si="36"/>
        <v>4359187</v>
      </c>
      <c r="AF166" s="82"/>
      <c r="AG166" s="82"/>
      <c r="AH166" s="82"/>
      <c r="AI166" s="82"/>
      <c r="AJ166" s="82"/>
      <c r="AK166" s="83"/>
      <c r="AL166" s="83"/>
      <c r="AM166" s="78"/>
      <c r="AN166" s="84">
        <v>159</v>
      </c>
      <c r="AO166" s="91"/>
      <c r="AP166" s="86" t="s">
        <v>1206</v>
      </c>
    </row>
    <row r="167" spans="1:42" ht="48" customHeight="1" x14ac:dyDescent="0.4">
      <c r="A167" s="70" t="s">
        <v>584</v>
      </c>
      <c r="B167" s="90" t="s">
        <v>1227</v>
      </c>
      <c r="C167" s="87" t="s">
        <v>1228</v>
      </c>
      <c r="D167" s="88" t="s">
        <v>108</v>
      </c>
      <c r="E167" s="30" t="s">
        <v>347</v>
      </c>
      <c r="F167" s="29" t="s">
        <v>54</v>
      </c>
      <c r="G167" s="29">
        <v>8</v>
      </c>
      <c r="H167" s="30"/>
      <c r="I167" s="74">
        <f>VLOOKUP(G167,'Basic TPP'!$A$2:$B$16,2,0)</f>
        <v>6348434.0099999998</v>
      </c>
      <c r="J167" s="75">
        <v>0</v>
      </c>
      <c r="K167" s="76">
        <v>0.35</v>
      </c>
      <c r="L167" s="77">
        <v>0.46</v>
      </c>
      <c r="M167" s="77">
        <v>0</v>
      </c>
      <c r="N167" s="78">
        <f t="shared" si="37"/>
        <v>4370897</v>
      </c>
      <c r="O167" s="79">
        <v>1</v>
      </c>
      <c r="P167" s="80">
        <v>9945</v>
      </c>
      <c r="Q167" s="80" t="s">
        <v>862</v>
      </c>
      <c r="R167" s="81"/>
      <c r="S167" s="78">
        <f t="shared" si="28"/>
        <v>0</v>
      </c>
      <c r="T167" s="78">
        <f t="shared" si="29"/>
        <v>0</v>
      </c>
      <c r="U167" s="78">
        <f t="shared" si="30"/>
        <v>0</v>
      </c>
      <c r="V167" s="78">
        <f t="shared" si="38"/>
        <v>0</v>
      </c>
      <c r="W167" s="78">
        <f t="shared" si="31"/>
        <v>888780.76139999984</v>
      </c>
      <c r="X167" s="78">
        <f t="shared" si="32"/>
        <v>888780.76139999984</v>
      </c>
      <c r="Y167" s="78">
        <f t="shared" si="33"/>
        <v>444390.38069999992</v>
      </c>
      <c r="Z167" s="78">
        <f t="shared" si="39"/>
        <v>1888659</v>
      </c>
      <c r="AA167" s="78">
        <f t="shared" si="34"/>
        <v>2920279.6446000002</v>
      </c>
      <c r="AB167" s="78">
        <f t="shared" si="40"/>
        <v>2482238</v>
      </c>
      <c r="AC167" s="78">
        <f t="shared" si="35"/>
        <v>0</v>
      </c>
      <c r="AD167" s="78">
        <f t="shared" si="41"/>
        <v>0</v>
      </c>
      <c r="AE167" s="82">
        <f t="shared" si="36"/>
        <v>4370897</v>
      </c>
      <c r="AF167" s="82"/>
      <c r="AG167" s="82"/>
      <c r="AH167" s="82"/>
      <c r="AI167" s="82"/>
      <c r="AJ167" s="82"/>
      <c r="AK167" s="83"/>
      <c r="AL167" s="83"/>
      <c r="AM167" s="78"/>
      <c r="AN167" s="84">
        <v>160</v>
      </c>
      <c r="AO167" s="85"/>
      <c r="AP167" s="86" t="s">
        <v>1206</v>
      </c>
    </row>
    <row r="168" spans="1:42" ht="48" customHeight="1" x14ac:dyDescent="0.4">
      <c r="A168" s="70" t="s">
        <v>588</v>
      </c>
      <c r="B168" s="90" t="s">
        <v>1229</v>
      </c>
      <c r="C168" s="87" t="s">
        <v>1230</v>
      </c>
      <c r="D168" s="88" t="s">
        <v>108</v>
      </c>
      <c r="E168" s="30" t="s">
        <v>272</v>
      </c>
      <c r="F168" s="29" t="s">
        <v>54</v>
      </c>
      <c r="G168" s="29">
        <v>8</v>
      </c>
      <c r="H168" s="30"/>
      <c r="I168" s="74">
        <f>VLOOKUP(G168,'Basic TPP'!$A$2:$B$16,2,0)</f>
        <v>6348434.0099999998</v>
      </c>
      <c r="J168" s="75">
        <v>0</v>
      </c>
      <c r="K168" s="76">
        <v>0.35</v>
      </c>
      <c r="L168" s="77">
        <v>0.46</v>
      </c>
      <c r="M168" s="77">
        <v>0</v>
      </c>
      <c r="N168" s="78">
        <f t="shared" si="37"/>
        <v>4370897</v>
      </c>
      <c r="O168" s="79">
        <v>0.92779999999999996</v>
      </c>
      <c r="P168" s="80">
        <v>9050</v>
      </c>
      <c r="Q168" s="80" t="s">
        <v>862</v>
      </c>
      <c r="R168" s="81"/>
      <c r="S168" s="78">
        <f t="shared" si="28"/>
        <v>0</v>
      </c>
      <c r="T168" s="78">
        <f t="shared" si="29"/>
        <v>0</v>
      </c>
      <c r="U168" s="78">
        <f t="shared" si="30"/>
        <v>0</v>
      </c>
      <c r="V168" s="78">
        <f t="shared" si="38"/>
        <v>0</v>
      </c>
      <c r="W168" s="78">
        <f t="shared" si="31"/>
        <v>824610.79042691982</v>
      </c>
      <c r="X168" s="78">
        <f t="shared" si="32"/>
        <v>888780.76139999984</v>
      </c>
      <c r="Y168" s="78">
        <f t="shared" si="33"/>
        <v>444390.38069999992</v>
      </c>
      <c r="Z168" s="78">
        <f t="shared" si="39"/>
        <v>1834115</v>
      </c>
      <c r="AA168" s="78">
        <f t="shared" si="34"/>
        <v>2920279.6446000002</v>
      </c>
      <c r="AB168" s="78">
        <f t="shared" si="40"/>
        <v>2482238</v>
      </c>
      <c r="AC168" s="78">
        <f t="shared" si="35"/>
        <v>0</v>
      </c>
      <c r="AD168" s="78">
        <f t="shared" si="41"/>
        <v>0</v>
      </c>
      <c r="AE168" s="82">
        <f t="shared" si="36"/>
        <v>4316353</v>
      </c>
      <c r="AF168" s="82"/>
      <c r="AG168" s="82"/>
      <c r="AH168" s="82"/>
      <c r="AI168" s="82"/>
      <c r="AJ168" s="82"/>
      <c r="AK168" s="83"/>
      <c r="AL168" s="83"/>
      <c r="AM168" s="78"/>
      <c r="AN168" s="84">
        <v>161</v>
      </c>
      <c r="AO168" s="85"/>
      <c r="AP168" s="86" t="s">
        <v>1206</v>
      </c>
    </row>
    <row r="169" spans="1:42" ht="48" customHeight="1" x14ac:dyDescent="0.4">
      <c r="A169" s="70" t="s">
        <v>592</v>
      </c>
      <c r="B169" s="90" t="s">
        <v>1231</v>
      </c>
      <c r="C169" s="87" t="s">
        <v>1232</v>
      </c>
      <c r="D169" s="88" t="s">
        <v>108</v>
      </c>
      <c r="E169" s="30" t="s">
        <v>347</v>
      </c>
      <c r="F169" s="29" t="s">
        <v>54</v>
      </c>
      <c r="G169" s="29">
        <v>8</v>
      </c>
      <c r="H169" s="30"/>
      <c r="I169" s="74">
        <f>VLOOKUP(G169,'Basic TPP'!$A$2:$B$16,2,0)</f>
        <v>6348434.0099999998</v>
      </c>
      <c r="J169" s="75">
        <v>0</v>
      </c>
      <c r="K169" s="76">
        <v>0.35</v>
      </c>
      <c r="L169" s="77">
        <v>0.46</v>
      </c>
      <c r="M169" s="77">
        <v>0</v>
      </c>
      <c r="N169" s="78">
        <f t="shared" si="37"/>
        <v>4370897</v>
      </c>
      <c r="O169" s="79">
        <v>0.995</v>
      </c>
      <c r="P169" s="80">
        <v>10465</v>
      </c>
      <c r="Q169" s="80" t="s">
        <v>862</v>
      </c>
      <c r="R169" s="81"/>
      <c r="S169" s="78">
        <f t="shared" si="28"/>
        <v>0</v>
      </c>
      <c r="T169" s="78">
        <f t="shared" si="29"/>
        <v>0</v>
      </c>
      <c r="U169" s="78">
        <f t="shared" si="30"/>
        <v>0</v>
      </c>
      <c r="V169" s="78">
        <f t="shared" si="38"/>
        <v>0</v>
      </c>
      <c r="W169" s="78">
        <f t="shared" si="31"/>
        <v>884336.85759299982</v>
      </c>
      <c r="X169" s="78">
        <f t="shared" si="32"/>
        <v>888780.76139999984</v>
      </c>
      <c r="Y169" s="78">
        <f t="shared" si="33"/>
        <v>444390.38069999992</v>
      </c>
      <c r="Z169" s="78">
        <f t="shared" si="39"/>
        <v>1884882</v>
      </c>
      <c r="AA169" s="78">
        <f t="shared" si="34"/>
        <v>2920279.6446000002</v>
      </c>
      <c r="AB169" s="78">
        <f t="shared" si="40"/>
        <v>2482238</v>
      </c>
      <c r="AC169" s="78">
        <f t="shared" si="35"/>
        <v>0</v>
      </c>
      <c r="AD169" s="78">
        <f t="shared" si="41"/>
        <v>0</v>
      </c>
      <c r="AE169" s="82">
        <f t="shared" si="36"/>
        <v>4367120</v>
      </c>
      <c r="AF169" s="82"/>
      <c r="AG169" s="82"/>
      <c r="AH169" s="82"/>
      <c r="AI169" s="82"/>
      <c r="AJ169" s="82"/>
      <c r="AK169" s="83"/>
      <c r="AL169" s="83"/>
      <c r="AM169" s="78"/>
      <c r="AN169" s="84">
        <v>162</v>
      </c>
      <c r="AO169" s="85"/>
      <c r="AP169" s="86" t="s">
        <v>1206</v>
      </c>
    </row>
    <row r="170" spans="1:42" ht="48" customHeight="1" x14ac:dyDescent="0.4">
      <c r="A170" s="70" t="s">
        <v>596</v>
      </c>
      <c r="B170" s="90" t="s">
        <v>1233</v>
      </c>
      <c r="C170" s="87" t="s">
        <v>1234</v>
      </c>
      <c r="D170" s="88" t="s">
        <v>108</v>
      </c>
      <c r="E170" s="30" t="s">
        <v>1235</v>
      </c>
      <c r="F170" s="29" t="s">
        <v>54</v>
      </c>
      <c r="G170" s="29">
        <v>8</v>
      </c>
      <c r="H170" s="93" t="s">
        <v>2659</v>
      </c>
      <c r="I170" s="74">
        <f>VLOOKUP(G170,'Basic TPP'!$A$2:$B$16,2,0)</f>
        <v>6348434.0099999998</v>
      </c>
      <c r="J170" s="75">
        <v>0</v>
      </c>
      <c r="K170" s="76">
        <v>0.35</v>
      </c>
      <c r="L170" s="77">
        <v>0.56999999999999995</v>
      </c>
      <c r="M170" s="77">
        <v>0</v>
      </c>
      <c r="N170" s="78">
        <f t="shared" si="37"/>
        <v>4964475</v>
      </c>
      <c r="O170" s="79">
        <v>0.96950000000000003</v>
      </c>
      <c r="P170" s="80">
        <v>8100</v>
      </c>
      <c r="Q170" s="80" t="s">
        <v>862</v>
      </c>
      <c r="R170" s="81"/>
      <c r="S170" s="78">
        <f t="shared" si="28"/>
        <v>0</v>
      </c>
      <c r="T170" s="78">
        <f t="shared" si="29"/>
        <v>0</v>
      </c>
      <c r="U170" s="78">
        <f t="shared" si="30"/>
        <v>0</v>
      </c>
      <c r="V170" s="78">
        <f t="shared" si="38"/>
        <v>0</v>
      </c>
      <c r="W170" s="78">
        <f t="shared" si="31"/>
        <v>861672.94817729993</v>
      </c>
      <c r="X170" s="78">
        <f t="shared" si="32"/>
        <v>888780.76139999984</v>
      </c>
      <c r="Y170" s="78">
        <f t="shared" si="33"/>
        <v>444390.38069999992</v>
      </c>
      <c r="Z170" s="78">
        <f t="shared" si="39"/>
        <v>1865617</v>
      </c>
      <c r="AA170" s="78">
        <f t="shared" si="34"/>
        <v>3618607.3856999995</v>
      </c>
      <c r="AB170" s="78">
        <f t="shared" si="40"/>
        <v>3075816</v>
      </c>
      <c r="AC170" s="78">
        <f t="shared" si="35"/>
        <v>0</v>
      </c>
      <c r="AD170" s="78">
        <f t="shared" si="41"/>
        <v>0</v>
      </c>
      <c r="AE170" s="82">
        <f t="shared" si="36"/>
        <v>4941433</v>
      </c>
      <c r="AF170" s="82"/>
      <c r="AG170" s="82"/>
      <c r="AH170" s="82"/>
      <c r="AI170" s="82"/>
      <c r="AJ170" s="82"/>
      <c r="AK170" s="83"/>
      <c r="AL170" s="83"/>
      <c r="AM170" s="78"/>
      <c r="AN170" s="84">
        <v>163</v>
      </c>
      <c r="AO170" s="85"/>
      <c r="AP170" s="86" t="s">
        <v>1206</v>
      </c>
    </row>
    <row r="171" spans="1:42" ht="48" customHeight="1" x14ac:dyDescent="0.4">
      <c r="A171" s="70" t="s">
        <v>599</v>
      </c>
      <c r="B171" s="90" t="s">
        <v>1236</v>
      </c>
      <c r="C171" s="87" t="s">
        <v>1237</v>
      </c>
      <c r="D171" s="88" t="s">
        <v>138</v>
      </c>
      <c r="E171" s="30" t="s">
        <v>329</v>
      </c>
      <c r="F171" s="29"/>
      <c r="G171" s="29">
        <v>8</v>
      </c>
      <c r="H171" s="30"/>
      <c r="I171" s="74">
        <f>VLOOKUP(G171,'Basic TPP'!$A$2:$B$16,2,0)</f>
        <v>6348434.0099999998</v>
      </c>
      <c r="J171" s="75">
        <v>0</v>
      </c>
      <c r="K171" s="76">
        <v>0.35</v>
      </c>
      <c r="L171" s="77">
        <v>0.46</v>
      </c>
      <c r="M171" s="77">
        <v>0</v>
      </c>
      <c r="N171" s="78">
        <f t="shared" si="37"/>
        <v>4370897</v>
      </c>
      <c r="O171" s="79">
        <v>0.96950000000000003</v>
      </c>
      <c r="P171" s="80">
        <v>7260</v>
      </c>
      <c r="Q171" s="80" t="s">
        <v>862</v>
      </c>
      <c r="R171" s="81"/>
      <c r="S171" s="78">
        <f t="shared" si="28"/>
        <v>0</v>
      </c>
      <c r="T171" s="78">
        <f t="shared" si="29"/>
        <v>0</v>
      </c>
      <c r="U171" s="78">
        <f t="shared" si="30"/>
        <v>0</v>
      </c>
      <c r="V171" s="78">
        <f t="shared" si="38"/>
        <v>0</v>
      </c>
      <c r="W171" s="78">
        <f t="shared" si="31"/>
        <v>861672.94817729993</v>
      </c>
      <c r="X171" s="78">
        <f t="shared" si="32"/>
        <v>888780.76139999984</v>
      </c>
      <c r="Y171" s="78">
        <f t="shared" si="33"/>
        <v>444390.38069999992</v>
      </c>
      <c r="Z171" s="78">
        <f t="shared" si="39"/>
        <v>1865617</v>
      </c>
      <c r="AA171" s="78">
        <f t="shared" si="34"/>
        <v>2920279.6446000002</v>
      </c>
      <c r="AB171" s="78">
        <f t="shared" si="40"/>
        <v>2482238</v>
      </c>
      <c r="AC171" s="78">
        <f t="shared" si="35"/>
        <v>0</v>
      </c>
      <c r="AD171" s="78">
        <f t="shared" si="41"/>
        <v>0</v>
      </c>
      <c r="AE171" s="82">
        <f t="shared" si="36"/>
        <v>4347855</v>
      </c>
      <c r="AF171" s="82"/>
      <c r="AG171" s="82"/>
      <c r="AH171" s="82"/>
      <c r="AI171" s="82"/>
      <c r="AJ171" s="82"/>
      <c r="AK171" s="83"/>
      <c r="AL171" s="83"/>
      <c r="AM171" s="78"/>
      <c r="AN171" s="84">
        <v>164</v>
      </c>
      <c r="AO171" s="85"/>
      <c r="AP171" s="86" t="s">
        <v>1206</v>
      </c>
    </row>
    <row r="172" spans="1:42" ht="48" customHeight="1" x14ac:dyDescent="0.4">
      <c r="A172" s="70" t="s">
        <v>603</v>
      </c>
      <c r="B172" s="90" t="s">
        <v>1238</v>
      </c>
      <c r="C172" s="87" t="s">
        <v>1239</v>
      </c>
      <c r="D172" s="88" t="s">
        <v>138</v>
      </c>
      <c r="E172" s="30" t="s">
        <v>1184</v>
      </c>
      <c r="F172" s="29" t="s">
        <v>54</v>
      </c>
      <c r="G172" s="29">
        <v>8</v>
      </c>
      <c r="H172" s="30"/>
      <c r="I172" s="74">
        <f>VLOOKUP(G172,'Basic TPP'!$A$2:$B$16,2,0)</f>
        <v>6348434.0099999998</v>
      </c>
      <c r="J172" s="75">
        <v>0</v>
      </c>
      <c r="K172" s="76">
        <v>0.35</v>
      </c>
      <c r="L172" s="77">
        <v>0.46</v>
      </c>
      <c r="M172" s="77">
        <v>0</v>
      </c>
      <c r="N172" s="78">
        <f t="shared" si="37"/>
        <v>4370897</v>
      </c>
      <c r="O172" s="79">
        <v>0.99</v>
      </c>
      <c r="P172" s="80">
        <v>9329</v>
      </c>
      <c r="Q172" s="80" t="s">
        <v>862</v>
      </c>
      <c r="R172" s="81"/>
      <c r="S172" s="78">
        <f t="shared" si="28"/>
        <v>0</v>
      </c>
      <c r="T172" s="78">
        <f t="shared" si="29"/>
        <v>0</v>
      </c>
      <c r="U172" s="78">
        <f t="shared" si="30"/>
        <v>0</v>
      </c>
      <c r="V172" s="78">
        <f t="shared" si="38"/>
        <v>0</v>
      </c>
      <c r="W172" s="78">
        <f t="shared" si="31"/>
        <v>879892.95378599979</v>
      </c>
      <c r="X172" s="78">
        <f t="shared" si="32"/>
        <v>888780.76139999984</v>
      </c>
      <c r="Y172" s="78">
        <f t="shared" si="33"/>
        <v>444390.38069999992</v>
      </c>
      <c r="Z172" s="78">
        <f t="shared" si="39"/>
        <v>1881104</v>
      </c>
      <c r="AA172" s="78">
        <f t="shared" si="34"/>
        <v>2920279.6446000002</v>
      </c>
      <c r="AB172" s="78">
        <f t="shared" si="40"/>
        <v>2482238</v>
      </c>
      <c r="AC172" s="78">
        <f t="shared" si="35"/>
        <v>0</v>
      </c>
      <c r="AD172" s="78">
        <f t="shared" si="41"/>
        <v>0</v>
      </c>
      <c r="AE172" s="82">
        <f t="shared" si="36"/>
        <v>4363342</v>
      </c>
      <c r="AF172" s="82"/>
      <c r="AG172" s="82"/>
      <c r="AH172" s="82"/>
      <c r="AI172" s="82"/>
      <c r="AJ172" s="82"/>
      <c r="AK172" s="83"/>
      <c r="AL172" s="83"/>
      <c r="AM172" s="78"/>
      <c r="AN172" s="84">
        <v>165</v>
      </c>
      <c r="AO172" s="85"/>
      <c r="AP172" s="86" t="s">
        <v>1206</v>
      </c>
    </row>
    <row r="173" spans="1:42" ht="48" customHeight="1" x14ac:dyDescent="0.4">
      <c r="A173" s="70" t="s">
        <v>606</v>
      </c>
      <c r="B173" s="90" t="s">
        <v>1240</v>
      </c>
      <c r="C173" s="87" t="s">
        <v>1241</v>
      </c>
      <c r="D173" s="88" t="s">
        <v>328</v>
      </c>
      <c r="E173" s="30" t="s">
        <v>903</v>
      </c>
      <c r="F173" s="29" t="s">
        <v>54</v>
      </c>
      <c r="G173" s="29">
        <v>7</v>
      </c>
      <c r="H173" s="30"/>
      <c r="I173" s="74">
        <f>VLOOKUP(G173,'Basic TPP'!$A$2:$B$16,2,0)</f>
        <v>5597389.71</v>
      </c>
      <c r="J173" s="75">
        <v>0</v>
      </c>
      <c r="K173" s="76">
        <v>0.35</v>
      </c>
      <c r="L173" s="77">
        <v>0.46</v>
      </c>
      <c r="M173" s="77">
        <v>0</v>
      </c>
      <c r="N173" s="78">
        <f t="shared" si="37"/>
        <v>3853803</v>
      </c>
      <c r="O173" s="79">
        <v>0.96950000000000003</v>
      </c>
      <c r="P173" s="80">
        <v>9364</v>
      </c>
      <c r="Q173" s="80" t="s">
        <v>862</v>
      </c>
      <c r="R173" s="81"/>
      <c r="S173" s="78">
        <f t="shared" si="28"/>
        <v>0</v>
      </c>
      <c r="T173" s="78">
        <f t="shared" si="29"/>
        <v>0</v>
      </c>
      <c r="U173" s="78">
        <f t="shared" si="30"/>
        <v>0</v>
      </c>
      <c r="V173" s="78">
        <f t="shared" si="38"/>
        <v>0</v>
      </c>
      <c r="W173" s="78">
        <f t="shared" si="31"/>
        <v>759733.70533830009</v>
      </c>
      <c r="X173" s="78">
        <f t="shared" si="32"/>
        <v>783634.55940000003</v>
      </c>
      <c r="Y173" s="78">
        <f t="shared" si="33"/>
        <v>391817.27970000001</v>
      </c>
      <c r="Z173" s="78">
        <f t="shared" si="39"/>
        <v>1644908</v>
      </c>
      <c r="AA173" s="78">
        <f t="shared" si="34"/>
        <v>2574799.2666000002</v>
      </c>
      <c r="AB173" s="78">
        <f t="shared" si="40"/>
        <v>2188579</v>
      </c>
      <c r="AC173" s="78">
        <f t="shared" si="35"/>
        <v>0</v>
      </c>
      <c r="AD173" s="78">
        <f t="shared" si="41"/>
        <v>0</v>
      </c>
      <c r="AE173" s="82">
        <f t="shared" si="36"/>
        <v>3833487</v>
      </c>
      <c r="AF173" s="82"/>
      <c r="AG173" s="82"/>
      <c r="AH173" s="82"/>
      <c r="AI173" s="82"/>
      <c r="AJ173" s="82"/>
      <c r="AK173" s="83"/>
      <c r="AL173" s="83"/>
      <c r="AM173" s="78"/>
      <c r="AN173" s="84">
        <v>166</v>
      </c>
      <c r="AO173" s="91"/>
      <c r="AP173" s="86" t="s">
        <v>1206</v>
      </c>
    </row>
    <row r="174" spans="1:42" ht="48" customHeight="1" x14ac:dyDescent="0.4">
      <c r="A174" s="70" t="s">
        <v>609</v>
      </c>
      <c r="B174" s="90" t="s">
        <v>1242</v>
      </c>
      <c r="C174" s="87" t="s">
        <v>1243</v>
      </c>
      <c r="D174" s="88" t="s">
        <v>138</v>
      </c>
      <c r="E174" s="30" t="s">
        <v>961</v>
      </c>
      <c r="F174" s="29" t="s">
        <v>54</v>
      </c>
      <c r="G174" s="29">
        <v>7</v>
      </c>
      <c r="H174" s="30"/>
      <c r="I174" s="74">
        <f>VLOOKUP(G174,'Basic TPP'!$A$2:$B$16,2,0)</f>
        <v>5597389.71</v>
      </c>
      <c r="J174" s="75">
        <v>0</v>
      </c>
      <c r="K174" s="76">
        <v>0.35</v>
      </c>
      <c r="L174" s="77">
        <v>0.46</v>
      </c>
      <c r="M174" s="77">
        <v>0</v>
      </c>
      <c r="N174" s="78">
        <f t="shared" si="37"/>
        <v>3853803</v>
      </c>
      <c r="O174" s="79">
        <v>0.995</v>
      </c>
      <c r="P174" s="80">
        <v>9465</v>
      </c>
      <c r="Q174" s="80" t="s">
        <v>862</v>
      </c>
      <c r="R174" s="81"/>
      <c r="S174" s="78">
        <f t="shared" si="28"/>
        <v>0</v>
      </c>
      <c r="T174" s="78">
        <f t="shared" si="29"/>
        <v>0</v>
      </c>
      <c r="U174" s="78">
        <f t="shared" si="30"/>
        <v>0</v>
      </c>
      <c r="V174" s="78">
        <f t="shared" si="38"/>
        <v>0</v>
      </c>
      <c r="W174" s="78">
        <f t="shared" si="31"/>
        <v>779716.38660299999</v>
      </c>
      <c r="X174" s="78">
        <f t="shared" si="32"/>
        <v>783634.55940000003</v>
      </c>
      <c r="Y174" s="78">
        <f t="shared" si="33"/>
        <v>391817.27970000001</v>
      </c>
      <c r="Z174" s="78">
        <f t="shared" si="39"/>
        <v>1661893</v>
      </c>
      <c r="AA174" s="78">
        <f t="shared" si="34"/>
        <v>2574799.2666000002</v>
      </c>
      <c r="AB174" s="78">
        <f t="shared" si="40"/>
        <v>2188579</v>
      </c>
      <c r="AC174" s="78">
        <f t="shared" si="35"/>
        <v>0</v>
      </c>
      <c r="AD174" s="78">
        <f t="shared" si="41"/>
        <v>0</v>
      </c>
      <c r="AE174" s="82">
        <f t="shared" si="36"/>
        <v>3850472</v>
      </c>
      <c r="AF174" s="82"/>
      <c r="AG174" s="82"/>
      <c r="AH174" s="82"/>
      <c r="AI174" s="82"/>
      <c r="AJ174" s="82"/>
      <c r="AK174" s="83"/>
      <c r="AL174" s="83"/>
      <c r="AM174" s="78"/>
      <c r="AN174" s="84">
        <v>167</v>
      </c>
      <c r="AO174" s="85"/>
      <c r="AP174" s="86" t="s">
        <v>1206</v>
      </c>
    </row>
    <row r="175" spans="1:42" ht="48" customHeight="1" x14ac:dyDescent="0.4">
      <c r="A175" s="70" t="s">
        <v>612</v>
      </c>
      <c r="B175" s="90" t="s">
        <v>1244</v>
      </c>
      <c r="C175" s="87" t="s">
        <v>1245</v>
      </c>
      <c r="D175" s="88" t="s">
        <v>328</v>
      </c>
      <c r="E175" s="30" t="s">
        <v>961</v>
      </c>
      <c r="F175" s="29"/>
      <c r="G175" s="29">
        <v>7</v>
      </c>
      <c r="H175" s="30"/>
      <c r="I175" s="74">
        <f>VLOOKUP(G175,'Basic TPP'!$A$2:$B$16,2,0)</f>
        <v>5597389.71</v>
      </c>
      <c r="J175" s="75">
        <v>0</v>
      </c>
      <c r="K175" s="76">
        <v>0.35</v>
      </c>
      <c r="L175" s="77">
        <v>0.46</v>
      </c>
      <c r="M175" s="77">
        <v>0</v>
      </c>
      <c r="N175" s="78">
        <f t="shared" si="37"/>
        <v>3853803</v>
      </c>
      <c r="O175" s="79">
        <v>0.97499999999999998</v>
      </c>
      <c r="P175" s="80">
        <v>9102</v>
      </c>
      <c r="Q175" s="80" t="s">
        <v>862</v>
      </c>
      <c r="R175" s="81"/>
      <c r="S175" s="78">
        <f t="shared" si="28"/>
        <v>0</v>
      </c>
      <c r="T175" s="78">
        <f t="shared" si="29"/>
        <v>0</v>
      </c>
      <c r="U175" s="78">
        <f t="shared" si="30"/>
        <v>0</v>
      </c>
      <c r="V175" s="78">
        <f t="shared" si="38"/>
        <v>0</v>
      </c>
      <c r="W175" s="78">
        <f t="shared" si="31"/>
        <v>764043.69541499997</v>
      </c>
      <c r="X175" s="78">
        <f t="shared" si="32"/>
        <v>783634.55940000003</v>
      </c>
      <c r="Y175" s="78">
        <f t="shared" si="33"/>
        <v>391817.27970000001</v>
      </c>
      <c r="Z175" s="78">
        <f t="shared" si="39"/>
        <v>1648571</v>
      </c>
      <c r="AA175" s="78">
        <f t="shared" si="34"/>
        <v>2574799.2666000002</v>
      </c>
      <c r="AB175" s="78">
        <f t="shared" si="40"/>
        <v>2188579</v>
      </c>
      <c r="AC175" s="78">
        <f t="shared" si="35"/>
        <v>0</v>
      </c>
      <c r="AD175" s="78">
        <f t="shared" si="41"/>
        <v>0</v>
      </c>
      <c r="AE175" s="82">
        <f t="shared" si="36"/>
        <v>3837150</v>
      </c>
      <c r="AF175" s="82"/>
      <c r="AG175" s="82"/>
      <c r="AH175" s="82"/>
      <c r="AI175" s="82"/>
      <c r="AJ175" s="82"/>
      <c r="AK175" s="83"/>
      <c r="AL175" s="83"/>
      <c r="AM175" s="78"/>
      <c r="AN175" s="84">
        <v>168</v>
      </c>
      <c r="AO175" s="91"/>
      <c r="AP175" s="86" t="s">
        <v>1206</v>
      </c>
    </row>
    <row r="176" spans="1:42" ht="48" customHeight="1" x14ac:dyDescent="0.4">
      <c r="A176" s="70" t="s">
        <v>615</v>
      </c>
      <c r="B176" s="90" t="s">
        <v>1246</v>
      </c>
      <c r="C176" s="87" t="s">
        <v>1247</v>
      </c>
      <c r="D176" s="88" t="s">
        <v>420</v>
      </c>
      <c r="E176" s="30" t="s">
        <v>451</v>
      </c>
      <c r="F176" s="29" t="s">
        <v>54</v>
      </c>
      <c r="G176" s="29">
        <v>6</v>
      </c>
      <c r="H176" s="30"/>
      <c r="I176" s="74">
        <f>VLOOKUP(G176,'Basic TPP'!$A$2:$B$16,2,0)</f>
        <v>4864066.68</v>
      </c>
      <c r="J176" s="75">
        <v>0</v>
      </c>
      <c r="K176" s="76">
        <v>0.35</v>
      </c>
      <c r="L176" s="77">
        <v>0.46</v>
      </c>
      <c r="M176" s="77">
        <v>0</v>
      </c>
      <c r="N176" s="78">
        <f t="shared" si="37"/>
        <v>3348910</v>
      </c>
      <c r="O176" s="79">
        <v>0.96950000000000003</v>
      </c>
      <c r="P176" s="80">
        <v>8355</v>
      </c>
      <c r="Q176" s="80" t="s">
        <v>862</v>
      </c>
      <c r="R176" s="81"/>
      <c r="S176" s="78">
        <f t="shared" si="28"/>
        <v>0</v>
      </c>
      <c r="T176" s="78">
        <f t="shared" si="29"/>
        <v>0</v>
      </c>
      <c r="U176" s="78">
        <f t="shared" si="30"/>
        <v>0</v>
      </c>
      <c r="V176" s="78">
        <f t="shared" si="38"/>
        <v>0</v>
      </c>
      <c r="W176" s="78">
        <f t="shared" si="31"/>
        <v>660199.77047640004</v>
      </c>
      <c r="X176" s="78">
        <f t="shared" si="32"/>
        <v>680969.33519999997</v>
      </c>
      <c r="Y176" s="78">
        <f t="shared" si="33"/>
        <v>340484.66759999999</v>
      </c>
      <c r="Z176" s="78">
        <f t="shared" si="39"/>
        <v>1429406</v>
      </c>
      <c r="AA176" s="78">
        <f t="shared" si="34"/>
        <v>2237470.6727999998</v>
      </c>
      <c r="AB176" s="78">
        <f t="shared" si="40"/>
        <v>1901850</v>
      </c>
      <c r="AC176" s="78">
        <f t="shared" si="35"/>
        <v>0</v>
      </c>
      <c r="AD176" s="78">
        <f t="shared" si="41"/>
        <v>0</v>
      </c>
      <c r="AE176" s="82">
        <f t="shared" si="36"/>
        <v>3331256</v>
      </c>
      <c r="AF176" s="82"/>
      <c r="AG176" s="82"/>
      <c r="AH176" s="82"/>
      <c r="AI176" s="82"/>
      <c r="AJ176" s="82"/>
      <c r="AK176" s="83"/>
      <c r="AL176" s="83"/>
      <c r="AM176" s="78"/>
      <c r="AN176" s="84">
        <v>169</v>
      </c>
      <c r="AO176" s="85"/>
      <c r="AP176" s="86" t="s">
        <v>1206</v>
      </c>
    </row>
    <row r="177" spans="1:42" ht="48" customHeight="1" x14ac:dyDescent="0.4">
      <c r="A177" s="70" t="s">
        <v>618</v>
      </c>
      <c r="B177" s="90" t="s">
        <v>1248</v>
      </c>
      <c r="C177" s="87" t="s">
        <v>1249</v>
      </c>
      <c r="D177" s="88" t="s">
        <v>420</v>
      </c>
      <c r="E177" s="30" t="s">
        <v>432</v>
      </c>
      <c r="F177" s="29" t="s">
        <v>54</v>
      </c>
      <c r="G177" s="29">
        <v>6</v>
      </c>
      <c r="H177" s="30"/>
      <c r="I177" s="74">
        <f>VLOOKUP(G177,'Basic TPP'!$A$2:$B$16,2,0)</f>
        <v>4864066.68</v>
      </c>
      <c r="J177" s="75">
        <v>0</v>
      </c>
      <c r="K177" s="76">
        <v>0.35</v>
      </c>
      <c r="L177" s="77">
        <v>0.46</v>
      </c>
      <c r="M177" s="77">
        <v>0</v>
      </c>
      <c r="N177" s="78">
        <f t="shared" si="37"/>
        <v>3348910</v>
      </c>
      <c r="O177" s="79">
        <v>0.97950000000000004</v>
      </c>
      <c r="P177" s="80">
        <v>9310</v>
      </c>
      <c r="Q177" s="80" t="s">
        <v>862</v>
      </c>
      <c r="R177" s="81"/>
      <c r="S177" s="78">
        <f t="shared" si="28"/>
        <v>0</v>
      </c>
      <c r="T177" s="78">
        <f t="shared" si="29"/>
        <v>0</v>
      </c>
      <c r="U177" s="78">
        <f t="shared" si="30"/>
        <v>0</v>
      </c>
      <c r="V177" s="78">
        <f t="shared" si="38"/>
        <v>0</v>
      </c>
      <c r="W177" s="78">
        <f t="shared" si="31"/>
        <v>667009.46382840001</v>
      </c>
      <c r="X177" s="78">
        <f t="shared" si="32"/>
        <v>680969.33519999997</v>
      </c>
      <c r="Y177" s="78">
        <f t="shared" si="33"/>
        <v>340484.66759999999</v>
      </c>
      <c r="Z177" s="78">
        <f t="shared" si="39"/>
        <v>1435194</v>
      </c>
      <c r="AA177" s="78">
        <f t="shared" si="34"/>
        <v>2237470.6727999998</v>
      </c>
      <c r="AB177" s="78">
        <f t="shared" si="40"/>
        <v>1901850</v>
      </c>
      <c r="AC177" s="78">
        <f t="shared" si="35"/>
        <v>0</v>
      </c>
      <c r="AD177" s="78">
        <f t="shared" si="41"/>
        <v>0</v>
      </c>
      <c r="AE177" s="82">
        <f t="shared" si="36"/>
        <v>3337044</v>
      </c>
      <c r="AF177" s="82"/>
      <c r="AG177" s="82"/>
      <c r="AH177" s="82"/>
      <c r="AI177" s="82"/>
      <c r="AJ177" s="82"/>
      <c r="AK177" s="83"/>
      <c r="AL177" s="83"/>
      <c r="AM177" s="78"/>
      <c r="AN177" s="84">
        <v>170</v>
      </c>
      <c r="AO177" s="85"/>
      <c r="AP177" s="86" t="s">
        <v>1206</v>
      </c>
    </row>
    <row r="178" spans="1:42" ht="48" customHeight="1" x14ac:dyDescent="0.4">
      <c r="A178" s="70" t="s">
        <v>621</v>
      </c>
      <c r="B178" s="90" t="s">
        <v>1250</v>
      </c>
      <c r="C178" s="87" t="s">
        <v>1251</v>
      </c>
      <c r="D178" s="88" t="s">
        <v>420</v>
      </c>
      <c r="E178" s="30" t="s">
        <v>923</v>
      </c>
      <c r="F178" s="29" t="s">
        <v>391</v>
      </c>
      <c r="G178" s="29">
        <v>5</v>
      </c>
      <c r="H178" s="30"/>
      <c r="I178" s="74">
        <f>VLOOKUP(G178,'Basic TPP'!$A$2:$B$16,2,0)</f>
        <v>4056483.09</v>
      </c>
      <c r="J178" s="75">
        <v>0.31</v>
      </c>
      <c r="K178" s="76">
        <v>0.35</v>
      </c>
      <c r="L178" s="77">
        <v>0.15</v>
      </c>
      <c r="M178" s="77">
        <v>0</v>
      </c>
      <c r="N178" s="78">
        <f t="shared" si="37"/>
        <v>2792889</v>
      </c>
      <c r="O178" s="79">
        <v>0.995</v>
      </c>
      <c r="P178" s="80">
        <v>10867</v>
      </c>
      <c r="Q178" s="80" t="s">
        <v>862</v>
      </c>
      <c r="R178" s="81"/>
      <c r="S178" s="78">
        <f t="shared" si="28"/>
        <v>500488.88364419999</v>
      </c>
      <c r="T178" s="78">
        <f t="shared" si="29"/>
        <v>503003.90315999999</v>
      </c>
      <c r="U178" s="78">
        <f t="shared" si="30"/>
        <v>251501.95157999999</v>
      </c>
      <c r="V178" s="78">
        <f t="shared" si="38"/>
        <v>1066746</v>
      </c>
      <c r="W178" s="78">
        <f t="shared" si="31"/>
        <v>565068.09443699999</v>
      </c>
      <c r="X178" s="78">
        <f t="shared" si="32"/>
        <v>567907.63260000001</v>
      </c>
      <c r="Y178" s="78">
        <f t="shared" si="33"/>
        <v>283953.81630000001</v>
      </c>
      <c r="Z178" s="78">
        <f t="shared" si="39"/>
        <v>1204390</v>
      </c>
      <c r="AA178" s="78">
        <f t="shared" si="34"/>
        <v>608472.46349999995</v>
      </c>
      <c r="AB178" s="78">
        <f t="shared" si="40"/>
        <v>517202</v>
      </c>
      <c r="AC178" s="78">
        <f t="shared" si="35"/>
        <v>0</v>
      </c>
      <c r="AD178" s="78">
        <f t="shared" si="41"/>
        <v>0</v>
      </c>
      <c r="AE178" s="82">
        <f t="shared" si="36"/>
        <v>2788338</v>
      </c>
      <c r="AF178" s="82"/>
      <c r="AG178" s="82"/>
      <c r="AH178" s="82"/>
      <c r="AI178" s="82"/>
      <c r="AJ178" s="82"/>
      <c r="AK178" s="83"/>
      <c r="AL178" s="83"/>
      <c r="AM178" s="78"/>
      <c r="AN178" s="84">
        <v>171</v>
      </c>
      <c r="AO178" s="85"/>
      <c r="AP178" s="86" t="s">
        <v>1206</v>
      </c>
    </row>
    <row r="179" spans="1:42" ht="48" customHeight="1" x14ac:dyDescent="0.4">
      <c r="A179" s="70" t="s">
        <v>624</v>
      </c>
      <c r="B179" s="71" t="s">
        <v>1252</v>
      </c>
      <c r="C179" s="72" t="s">
        <v>1253</v>
      </c>
      <c r="D179" s="73" t="s">
        <v>45</v>
      </c>
      <c r="E179" s="37" t="s">
        <v>861</v>
      </c>
      <c r="F179" s="38" t="s">
        <v>54</v>
      </c>
      <c r="G179" s="38">
        <v>12</v>
      </c>
      <c r="H179" s="37"/>
      <c r="I179" s="74">
        <f>VLOOKUP(G179,'Basic TPP'!$A$2:$B$16,2,0)</f>
        <v>13501920</v>
      </c>
      <c r="J179" s="75">
        <v>0</v>
      </c>
      <c r="K179" s="76">
        <v>0.35</v>
      </c>
      <c r="L179" s="77">
        <v>0.46</v>
      </c>
      <c r="M179" s="77">
        <v>0</v>
      </c>
      <c r="N179" s="78">
        <f t="shared" si="37"/>
        <v>9296072</v>
      </c>
      <c r="O179" s="79">
        <v>1</v>
      </c>
      <c r="P179" s="80">
        <v>8580</v>
      </c>
      <c r="Q179" s="80" t="s">
        <v>862</v>
      </c>
      <c r="R179" s="81"/>
      <c r="S179" s="78">
        <f t="shared" si="28"/>
        <v>0</v>
      </c>
      <c r="T179" s="78">
        <f t="shared" si="29"/>
        <v>0</v>
      </c>
      <c r="U179" s="78">
        <f t="shared" si="30"/>
        <v>0</v>
      </c>
      <c r="V179" s="78">
        <f t="shared" si="38"/>
        <v>0</v>
      </c>
      <c r="W179" s="78">
        <f t="shared" si="31"/>
        <v>1890268.8</v>
      </c>
      <c r="X179" s="78">
        <f t="shared" si="32"/>
        <v>1890268.8</v>
      </c>
      <c r="Y179" s="78">
        <f t="shared" si="33"/>
        <v>945134.4</v>
      </c>
      <c r="Z179" s="78">
        <f t="shared" si="39"/>
        <v>4016821</v>
      </c>
      <c r="AA179" s="78">
        <f t="shared" si="34"/>
        <v>6210883.2000000002</v>
      </c>
      <c r="AB179" s="78">
        <f t="shared" si="40"/>
        <v>5279251</v>
      </c>
      <c r="AC179" s="78">
        <f t="shared" si="35"/>
        <v>0</v>
      </c>
      <c r="AD179" s="78">
        <f t="shared" si="41"/>
        <v>0</v>
      </c>
      <c r="AE179" s="82">
        <f t="shared" si="36"/>
        <v>9296072</v>
      </c>
      <c r="AF179" s="82"/>
      <c r="AG179" s="82"/>
      <c r="AH179" s="82"/>
      <c r="AI179" s="82"/>
      <c r="AJ179" s="82"/>
      <c r="AK179" s="83"/>
      <c r="AL179" s="83"/>
      <c r="AM179" s="78"/>
      <c r="AN179" s="84">
        <v>172</v>
      </c>
      <c r="AO179" s="85"/>
      <c r="AP179" s="86" t="s">
        <v>1254</v>
      </c>
    </row>
    <row r="180" spans="1:42" ht="48" customHeight="1" x14ac:dyDescent="0.4">
      <c r="A180" s="70" t="s">
        <v>627</v>
      </c>
      <c r="B180" s="37" t="s">
        <v>1255</v>
      </c>
      <c r="C180" s="87" t="s">
        <v>1256</v>
      </c>
      <c r="D180" s="88" t="s">
        <v>45</v>
      </c>
      <c r="E180" s="37" t="s">
        <v>871</v>
      </c>
      <c r="F180" s="29" t="s">
        <v>54</v>
      </c>
      <c r="G180" s="29">
        <v>12</v>
      </c>
      <c r="H180" s="30"/>
      <c r="I180" s="74">
        <f>VLOOKUP(G180,'Basic TPP'!$A$2:$B$16,2,0)</f>
        <v>13501920</v>
      </c>
      <c r="J180" s="75">
        <v>0</v>
      </c>
      <c r="K180" s="76">
        <v>0.35</v>
      </c>
      <c r="L180" s="77">
        <v>0.46</v>
      </c>
      <c r="M180" s="77">
        <v>0</v>
      </c>
      <c r="N180" s="78">
        <f t="shared" si="37"/>
        <v>9296072</v>
      </c>
      <c r="O180" s="79">
        <v>0.98499999999999999</v>
      </c>
      <c r="P180" s="80">
        <v>9145</v>
      </c>
      <c r="Q180" s="89" t="s">
        <v>862</v>
      </c>
      <c r="R180" s="81"/>
      <c r="S180" s="78">
        <f t="shared" si="28"/>
        <v>0</v>
      </c>
      <c r="T180" s="78">
        <f t="shared" si="29"/>
        <v>0</v>
      </c>
      <c r="U180" s="78">
        <f t="shared" si="30"/>
        <v>0</v>
      </c>
      <c r="V180" s="78">
        <f t="shared" si="38"/>
        <v>0</v>
      </c>
      <c r="W180" s="78">
        <f t="shared" si="31"/>
        <v>1861914.7679999999</v>
      </c>
      <c r="X180" s="78">
        <f t="shared" si="32"/>
        <v>1890268.8</v>
      </c>
      <c r="Y180" s="78">
        <f t="shared" si="33"/>
        <v>945134.4</v>
      </c>
      <c r="Z180" s="78">
        <f t="shared" si="39"/>
        <v>3992720</v>
      </c>
      <c r="AA180" s="78">
        <f t="shared" si="34"/>
        <v>6210883.2000000002</v>
      </c>
      <c r="AB180" s="78">
        <f t="shared" si="40"/>
        <v>5279251</v>
      </c>
      <c r="AC180" s="78">
        <f t="shared" si="35"/>
        <v>0</v>
      </c>
      <c r="AD180" s="78">
        <f t="shared" si="41"/>
        <v>0</v>
      </c>
      <c r="AE180" s="82">
        <f t="shared" si="36"/>
        <v>9271971</v>
      </c>
      <c r="AF180" s="82"/>
      <c r="AG180" s="82"/>
      <c r="AH180" s="82"/>
      <c r="AI180" s="82"/>
      <c r="AJ180" s="82"/>
      <c r="AK180" s="83"/>
      <c r="AL180" s="83"/>
      <c r="AM180" s="78"/>
      <c r="AN180" s="84">
        <v>173</v>
      </c>
      <c r="AO180" s="85"/>
      <c r="AP180" s="86" t="s">
        <v>1254</v>
      </c>
    </row>
    <row r="181" spans="1:42" ht="48" customHeight="1" x14ac:dyDescent="0.4">
      <c r="A181" s="70" t="s">
        <v>630</v>
      </c>
      <c r="B181" s="37" t="s">
        <v>1257</v>
      </c>
      <c r="C181" s="87" t="s">
        <v>1258</v>
      </c>
      <c r="D181" s="88" t="s">
        <v>45</v>
      </c>
      <c r="E181" s="30" t="s">
        <v>871</v>
      </c>
      <c r="F181" s="29" t="s">
        <v>54</v>
      </c>
      <c r="G181" s="29">
        <v>12</v>
      </c>
      <c r="H181" s="30"/>
      <c r="I181" s="74">
        <f>VLOOKUP(G181,'Basic TPP'!$A$2:$B$16,2,0)</f>
        <v>13501920</v>
      </c>
      <c r="J181" s="75">
        <v>0</v>
      </c>
      <c r="K181" s="76">
        <v>0.35</v>
      </c>
      <c r="L181" s="77">
        <v>0.46</v>
      </c>
      <c r="M181" s="77">
        <v>0</v>
      </c>
      <c r="N181" s="78">
        <f t="shared" si="37"/>
        <v>9296072</v>
      </c>
      <c r="O181" s="79">
        <v>0.98750000000000004</v>
      </c>
      <c r="P181" s="80">
        <v>10163</v>
      </c>
      <c r="Q181" s="80" t="s">
        <v>862</v>
      </c>
      <c r="R181" s="81"/>
      <c r="S181" s="78">
        <f t="shared" si="28"/>
        <v>0</v>
      </c>
      <c r="T181" s="78">
        <f t="shared" si="29"/>
        <v>0</v>
      </c>
      <c r="U181" s="78">
        <f t="shared" si="30"/>
        <v>0</v>
      </c>
      <c r="V181" s="78">
        <f t="shared" si="38"/>
        <v>0</v>
      </c>
      <c r="W181" s="78">
        <f t="shared" si="31"/>
        <v>1866640.4400000002</v>
      </c>
      <c r="X181" s="78">
        <f t="shared" si="32"/>
        <v>1890268.8</v>
      </c>
      <c r="Y181" s="78">
        <f t="shared" si="33"/>
        <v>945134.4</v>
      </c>
      <c r="Z181" s="78">
        <f t="shared" si="39"/>
        <v>3996737</v>
      </c>
      <c r="AA181" s="78">
        <f t="shared" si="34"/>
        <v>6210883.2000000002</v>
      </c>
      <c r="AB181" s="78">
        <f t="shared" si="40"/>
        <v>5279251</v>
      </c>
      <c r="AC181" s="78">
        <f t="shared" si="35"/>
        <v>0</v>
      </c>
      <c r="AD181" s="78">
        <f t="shared" si="41"/>
        <v>0</v>
      </c>
      <c r="AE181" s="82">
        <f t="shared" si="36"/>
        <v>9275988</v>
      </c>
      <c r="AF181" s="82"/>
      <c r="AG181" s="82"/>
      <c r="AH181" s="82"/>
      <c r="AI181" s="82"/>
      <c r="AJ181" s="82"/>
      <c r="AK181" s="83"/>
      <c r="AL181" s="83"/>
      <c r="AM181" s="78"/>
      <c r="AN181" s="84">
        <v>174</v>
      </c>
      <c r="AO181" s="85"/>
      <c r="AP181" s="86" t="s">
        <v>1254</v>
      </c>
    </row>
    <row r="182" spans="1:42" ht="48" customHeight="1" x14ac:dyDescent="0.4">
      <c r="A182" s="70" t="s">
        <v>633</v>
      </c>
      <c r="B182" s="90" t="s">
        <v>1259</v>
      </c>
      <c r="C182" s="87" t="s">
        <v>1260</v>
      </c>
      <c r="D182" s="88" t="s">
        <v>45</v>
      </c>
      <c r="E182" s="30" t="s">
        <v>1261</v>
      </c>
      <c r="F182" s="29" t="s">
        <v>54</v>
      </c>
      <c r="G182" s="29">
        <v>12</v>
      </c>
      <c r="H182" s="93" t="s">
        <v>2659</v>
      </c>
      <c r="I182" s="74">
        <f>VLOOKUP(G182,'Basic TPP'!$A$2:$B$16,2,0)</f>
        <v>13501920</v>
      </c>
      <c r="J182" s="75">
        <v>0</v>
      </c>
      <c r="K182" s="76">
        <v>0.35</v>
      </c>
      <c r="L182" s="77">
        <v>0.56999999999999995</v>
      </c>
      <c r="M182" s="77">
        <v>0</v>
      </c>
      <c r="N182" s="78">
        <f t="shared" si="37"/>
        <v>10558501</v>
      </c>
      <c r="O182" s="79">
        <v>1</v>
      </c>
      <c r="P182" s="80">
        <v>9165</v>
      </c>
      <c r="Q182" s="80" t="s">
        <v>862</v>
      </c>
      <c r="R182" s="81"/>
      <c r="S182" s="78">
        <f t="shared" si="28"/>
        <v>0</v>
      </c>
      <c r="T182" s="78">
        <f t="shared" si="29"/>
        <v>0</v>
      </c>
      <c r="U182" s="78">
        <f t="shared" si="30"/>
        <v>0</v>
      </c>
      <c r="V182" s="78">
        <f t="shared" si="38"/>
        <v>0</v>
      </c>
      <c r="W182" s="78">
        <f t="shared" si="31"/>
        <v>1890268.8</v>
      </c>
      <c r="X182" s="78">
        <f t="shared" si="32"/>
        <v>1890268.8</v>
      </c>
      <c r="Y182" s="78">
        <f t="shared" si="33"/>
        <v>945134.4</v>
      </c>
      <c r="Z182" s="78">
        <f t="shared" si="39"/>
        <v>4016821</v>
      </c>
      <c r="AA182" s="78">
        <f t="shared" si="34"/>
        <v>7696094.3999999994</v>
      </c>
      <c r="AB182" s="78">
        <f t="shared" si="40"/>
        <v>6541680</v>
      </c>
      <c r="AC182" s="78">
        <f t="shared" si="35"/>
        <v>0</v>
      </c>
      <c r="AD182" s="78">
        <f t="shared" si="41"/>
        <v>0</v>
      </c>
      <c r="AE182" s="82">
        <f t="shared" si="36"/>
        <v>10558501</v>
      </c>
      <c r="AF182" s="82"/>
      <c r="AG182" s="82"/>
      <c r="AH182" s="82"/>
      <c r="AI182" s="82"/>
      <c r="AJ182" s="82"/>
      <c r="AK182" s="83"/>
      <c r="AL182" s="83"/>
      <c r="AM182" s="78"/>
      <c r="AN182" s="84">
        <v>175</v>
      </c>
      <c r="AO182" s="85"/>
      <c r="AP182" s="86" t="s">
        <v>1254</v>
      </c>
    </row>
    <row r="183" spans="1:42" ht="48" customHeight="1" x14ac:dyDescent="0.4">
      <c r="A183" s="70" t="s">
        <v>636</v>
      </c>
      <c r="B183" s="90" t="s">
        <v>1262</v>
      </c>
      <c r="C183" s="87" t="s">
        <v>1263</v>
      </c>
      <c r="D183" s="88" t="s">
        <v>95</v>
      </c>
      <c r="E183" s="30" t="s">
        <v>1053</v>
      </c>
      <c r="F183" s="29" t="s">
        <v>54</v>
      </c>
      <c r="G183" s="29">
        <v>9</v>
      </c>
      <c r="H183" s="30"/>
      <c r="I183" s="74">
        <f>VLOOKUP(G183,'Basic TPP'!$A$2:$B$16,2,0)</f>
        <v>7898623.2000000002</v>
      </c>
      <c r="J183" s="75">
        <v>0</v>
      </c>
      <c r="K183" s="76">
        <v>0.35</v>
      </c>
      <c r="L183" s="77">
        <v>0.46</v>
      </c>
      <c r="M183" s="77">
        <v>0</v>
      </c>
      <c r="N183" s="78">
        <f t="shared" si="37"/>
        <v>5438202</v>
      </c>
      <c r="O183" s="79">
        <v>0.995</v>
      </c>
      <c r="P183" s="80">
        <v>8638</v>
      </c>
      <c r="Q183" s="80" t="s">
        <v>862</v>
      </c>
      <c r="R183" s="81"/>
      <c r="S183" s="78">
        <f t="shared" si="28"/>
        <v>0</v>
      </c>
      <c r="T183" s="78">
        <f t="shared" si="29"/>
        <v>0</v>
      </c>
      <c r="U183" s="78">
        <f t="shared" si="30"/>
        <v>0</v>
      </c>
      <c r="V183" s="78">
        <f t="shared" si="38"/>
        <v>0</v>
      </c>
      <c r="W183" s="78">
        <f t="shared" si="31"/>
        <v>1100278.2117600001</v>
      </c>
      <c r="X183" s="78">
        <f t="shared" si="32"/>
        <v>1105807.2480000001</v>
      </c>
      <c r="Y183" s="78">
        <f t="shared" si="33"/>
        <v>552903.62400000007</v>
      </c>
      <c r="Z183" s="78">
        <f t="shared" si="39"/>
        <v>2345141</v>
      </c>
      <c r="AA183" s="78">
        <f t="shared" si="34"/>
        <v>3633366.6720000003</v>
      </c>
      <c r="AB183" s="78">
        <f t="shared" si="40"/>
        <v>3088362</v>
      </c>
      <c r="AC183" s="78">
        <f t="shared" si="35"/>
        <v>0</v>
      </c>
      <c r="AD183" s="78">
        <f t="shared" si="41"/>
        <v>0</v>
      </c>
      <c r="AE183" s="82">
        <f t="shared" si="36"/>
        <v>5433503</v>
      </c>
      <c r="AF183" s="82"/>
      <c r="AG183" s="82"/>
      <c r="AH183" s="82"/>
      <c r="AI183" s="82"/>
      <c r="AJ183" s="82"/>
      <c r="AK183" s="83"/>
      <c r="AL183" s="83"/>
      <c r="AM183" s="78"/>
      <c r="AN183" s="84">
        <v>176</v>
      </c>
      <c r="AO183" s="85"/>
      <c r="AP183" s="86" t="s">
        <v>1254</v>
      </c>
    </row>
    <row r="184" spans="1:42" ht="48" customHeight="1" x14ac:dyDescent="0.4">
      <c r="A184" s="70" t="s">
        <v>639</v>
      </c>
      <c r="B184" s="90" t="s">
        <v>1264</v>
      </c>
      <c r="C184" s="87" t="s">
        <v>1265</v>
      </c>
      <c r="D184" s="88" t="s">
        <v>108</v>
      </c>
      <c r="E184" s="30" t="s">
        <v>1266</v>
      </c>
      <c r="F184" s="29" t="s">
        <v>54</v>
      </c>
      <c r="G184" s="29">
        <v>9</v>
      </c>
      <c r="H184" s="30"/>
      <c r="I184" s="74">
        <f>VLOOKUP(G184,'Basic TPP'!$A$2:$B$16,2,0)</f>
        <v>7898623.2000000002</v>
      </c>
      <c r="J184" s="75">
        <v>0</v>
      </c>
      <c r="K184" s="76">
        <v>0.35</v>
      </c>
      <c r="L184" s="77">
        <v>0.46</v>
      </c>
      <c r="M184" s="77">
        <v>0</v>
      </c>
      <c r="N184" s="78">
        <f t="shared" si="37"/>
        <v>5438202</v>
      </c>
      <c r="O184" s="79">
        <v>0.99</v>
      </c>
      <c r="P184" s="80">
        <v>9773</v>
      </c>
      <c r="Q184" s="80" t="s">
        <v>862</v>
      </c>
      <c r="R184" s="81"/>
      <c r="S184" s="78">
        <f t="shared" si="28"/>
        <v>0</v>
      </c>
      <c r="T184" s="78">
        <f t="shared" si="29"/>
        <v>0</v>
      </c>
      <c r="U184" s="78">
        <f t="shared" si="30"/>
        <v>0</v>
      </c>
      <c r="V184" s="78">
        <f t="shared" si="38"/>
        <v>0</v>
      </c>
      <c r="W184" s="78">
        <f t="shared" si="31"/>
        <v>1094749.17552</v>
      </c>
      <c r="X184" s="78">
        <f t="shared" si="32"/>
        <v>1105807.2480000001</v>
      </c>
      <c r="Y184" s="78">
        <f t="shared" si="33"/>
        <v>552903.62400000007</v>
      </c>
      <c r="Z184" s="78">
        <f t="shared" si="39"/>
        <v>2340441</v>
      </c>
      <c r="AA184" s="78">
        <f t="shared" si="34"/>
        <v>3633366.6720000003</v>
      </c>
      <c r="AB184" s="78">
        <f t="shared" si="40"/>
        <v>3088362</v>
      </c>
      <c r="AC184" s="78">
        <f t="shared" si="35"/>
        <v>0</v>
      </c>
      <c r="AD184" s="78">
        <f t="shared" si="41"/>
        <v>0</v>
      </c>
      <c r="AE184" s="82">
        <f t="shared" si="36"/>
        <v>5428803</v>
      </c>
      <c r="AF184" s="82"/>
      <c r="AG184" s="82"/>
      <c r="AH184" s="82"/>
      <c r="AI184" s="82"/>
      <c r="AJ184" s="82"/>
      <c r="AK184" s="83"/>
      <c r="AL184" s="83"/>
      <c r="AM184" s="78"/>
      <c r="AN184" s="84">
        <v>177</v>
      </c>
      <c r="AO184" s="85"/>
      <c r="AP184" s="86" t="s">
        <v>1254</v>
      </c>
    </row>
    <row r="185" spans="1:42" ht="48" customHeight="1" x14ac:dyDescent="0.4">
      <c r="A185" s="70" t="s">
        <v>642</v>
      </c>
      <c r="B185" s="90" t="s">
        <v>1267</v>
      </c>
      <c r="C185" s="87" t="s">
        <v>1268</v>
      </c>
      <c r="D185" s="88" t="s">
        <v>108</v>
      </c>
      <c r="E185" s="30" t="s">
        <v>1266</v>
      </c>
      <c r="F185" s="29" t="s">
        <v>54</v>
      </c>
      <c r="G185" s="29">
        <v>9</v>
      </c>
      <c r="H185" s="30"/>
      <c r="I185" s="74">
        <f>VLOOKUP(G185,'Basic TPP'!$A$2:$B$16,2,0)</f>
        <v>7898623.2000000002</v>
      </c>
      <c r="J185" s="75">
        <v>0</v>
      </c>
      <c r="K185" s="76">
        <v>0.35</v>
      </c>
      <c r="L185" s="77">
        <v>0.46</v>
      </c>
      <c r="M185" s="77">
        <v>0</v>
      </c>
      <c r="N185" s="78">
        <f t="shared" si="37"/>
        <v>5438202</v>
      </c>
      <c r="O185" s="79">
        <v>0.98499999999999999</v>
      </c>
      <c r="P185" s="80">
        <v>8516</v>
      </c>
      <c r="Q185" s="80" t="s">
        <v>862</v>
      </c>
      <c r="R185" s="81"/>
      <c r="S185" s="78">
        <f t="shared" si="28"/>
        <v>0</v>
      </c>
      <c r="T185" s="78">
        <f t="shared" si="29"/>
        <v>0</v>
      </c>
      <c r="U185" s="78">
        <f t="shared" si="30"/>
        <v>0</v>
      </c>
      <c r="V185" s="78">
        <f t="shared" si="38"/>
        <v>0</v>
      </c>
      <c r="W185" s="78">
        <f t="shared" si="31"/>
        <v>1089220.1392800002</v>
      </c>
      <c r="X185" s="78">
        <f t="shared" si="32"/>
        <v>1105807.2480000001</v>
      </c>
      <c r="Y185" s="78">
        <f t="shared" si="33"/>
        <v>552903.62400000007</v>
      </c>
      <c r="Z185" s="78">
        <f t="shared" si="39"/>
        <v>2335741</v>
      </c>
      <c r="AA185" s="78">
        <f t="shared" si="34"/>
        <v>3633366.6720000003</v>
      </c>
      <c r="AB185" s="78">
        <f t="shared" si="40"/>
        <v>3088362</v>
      </c>
      <c r="AC185" s="78">
        <f t="shared" si="35"/>
        <v>0</v>
      </c>
      <c r="AD185" s="78">
        <f t="shared" si="41"/>
        <v>0</v>
      </c>
      <c r="AE185" s="82">
        <f t="shared" si="36"/>
        <v>5424103</v>
      </c>
      <c r="AF185" s="82"/>
      <c r="AG185" s="82"/>
      <c r="AH185" s="82"/>
      <c r="AI185" s="82"/>
      <c r="AJ185" s="82"/>
      <c r="AK185" s="83"/>
      <c r="AL185" s="83"/>
      <c r="AM185" s="78"/>
      <c r="AN185" s="84">
        <v>178</v>
      </c>
      <c r="AO185" s="85"/>
      <c r="AP185" s="86" t="s">
        <v>1254</v>
      </c>
    </row>
    <row r="186" spans="1:42" ht="48" customHeight="1" x14ac:dyDescent="0.4">
      <c r="A186" s="70" t="s">
        <v>645</v>
      </c>
      <c r="B186" s="90" t="s">
        <v>1269</v>
      </c>
      <c r="C186" s="87" t="s">
        <v>1270</v>
      </c>
      <c r="D186" s="88" t="s">
        <v>95</v>
      </c>
      <c r="E186" s="30" t="s">
        <v>891</v>
      </c>
      <c r="F186" s="29" t="s">
        <v>54</v>
      </c>
      <c r="G186" s="29">
        <v>8</v>
      </c>
      <c r="H186" s="30"/>
      <c r="I186" s="74">
        <f>VLOOKUP(G186,'Basic TPP'!$A$2:$B$16,2,0)</f>
        <v>6348434.0099999998</v>
      </c>
      <c r="J186" s="75">
        <v>0</v>
      </c>
      <c r="K186" s="76">
        <v>0.35</v>
      </c>
      <c r="L186" s="77">
        <v>0.46</v>
      </c>
      <c r="M186" s="77">
        <v>0</v>
      </c>
      <c r="N186" s="78">
        <f t="shared" si="37"/>
        <v>4370897</v>
      </c>
      <c r="O186" s="79">
        <v>0.98750000000000004</v>
      </c>
      <c r="P186" s="80">
        <v>8053</v>
      </c>
      <c r="Q186" s="80" t="s">
        <v>862</v>
      </c>
      <c r="R186" s="81"/>
      <c r="S186" s="78">
        <f t="shared" si="28"/>
        <v>0</v>
      </c>
      <c r="T186" s="78">
        <f t="shared" si="29"/>
        <v>0</v>
      </c>
      <c r="U186" s="78">
        <f t="shared" si="30"/>
        <v>0</v>
      </c>
      <c r="V186" s="78">
        <f t="shared" si="38"/>
        <v>0</v>
      </c>
      <c r="W186" s="78">
        <f t="shared" si="31"/>
        <v>877671.0018824999</v>
      </c>
      <c r="X186" s="78">
        <f t="shared" si="32"/>
        <v>888780.76139999984</v>
      </c>
      <c r="Y186" s="78">
        <f t="shared" si="33"/>
        <v>444390.38069999992</v>
      </c>
      <c r="Z186" s="78">
        <f t="shared" si="39"/>
        <v>1879216</v>
      </c>
      <c r="AA186" s="78">
        <f t="shared" si="34"/>
        <v>2920279.6446000002</v>
      </c>
      <c r="AB186" s="78">
        <f t="shared" si="40"/>
        <v>2482238</v>
      </c>
      <c r="AC186" s="78">
        <f t="shared" si="35"/>
        <v>0</v>
      </c>
      <c r="AD186" s="78">
        <f t="shared" si="41"/>
        <v>0</v>
      </c>
      <c r="AE186" s="82">
        <f t="shared" si="36"/>
        <v>4361454</v>
      </c>
      <c r="AF186" s="82"/>
      <c r="AG186" s="82"/>
      <c r="AH186" s="82"/>
      <c r="AI186" s="82"/>
      <c r="AJ186" s="82"/>
      <c r="AK186" s="83"/>
      <c r="AL186" s="83"/>
      <c r="AM186" s="78"/>
      <c r="AN186" s="84">
        <v>179</v>
      </c>
      <c r="AO186" s="85"/>
      <c r="AP186" s="86" t="s">
        <v>1254</v>
      </c>
    </row>
    <row r="187" spans="1:42" ht="48" customHeight="1" x14ac:dyDescent="0.4">
      <c r="A187" s="70" t="s">
        <v>648</v>
      </c>
      <c r="B187" s="90" t="s">
        <v>1271</v>
      </c>
      <c r="C187" s="87" t="s">
        <v>1272</v>
      </c>
      <c r="D187" s="88" t="s">
        <v>95</v>
      </c>
      <c r="E187" s="30" t="s">
        <v>272</v>
      </c>
      <c r="F187" s="29" t="s">
        <v>54</v>
      </c>
      <c r="G187" s="29">
        <v>8</v>
      </c>
      <c r="H187" s="30"/>
      <c r="I187" s="74">
        <f>VLOOKUP(G187,'Basic TPP'!$A$2:$B$16,2,0)</f>
        <v>6348434.0099999998</v>
      </c>
      <c r="J187" s="75">
        <v>0</v>
      </c>
      <c r="K187" s="76">
        <v>0.35</v>
      </c>
      <c r="L187" s="77">
        <v>0.46</v>
      </c>
      <c r="M187" s="77">
        <v>0</v>
      </c>
      <c r="N187" s="78">
        <f t="shared" si="37"/>
        <v>4370897</v>
      </c>
      <c r="O187" s="79">
        <v>0.98499999999999999</v>
      </c>
      <c r="P187" s="80">
        <v>10101</v>
      </c>
      <c r="Q187" s="80" t="s">
        <v>862</v>
      </c>
      <c r="R187" s="81"/>
      <c r="S187" s="78">
        <f t="shared" si="28"/>
        <v>0</v>
      </c>
      <c r="T187" s="78">
        <f t="shared" si="29"/>
        <v>0</v>
      </c>
      <c r="U187" s="78">
        <f t="shared" si="30"/>
        <v>0</v>
      </c>
      <c r="V187" s="78">
        <f t="shared" si="38"/>
        <v>0</v>
      </c>
      <c r="W187" s="78">
        <f t="shared" si="31"/>
        <v>875449.04997899989</v>
      </c>
      <c r="X187" s="78">
        <f t="shared" si="32"/>
        <v>888780.76139999984</v>
      </c>
      <c r="Y187" s="78">
        <f t="shared" si="33"/>
        <v>444390.38069999992</v>
      </c>
      <c r="Z187" s="78">
        <f t="shared" si="39"/>
        <v>1877327</v>
      </c>
      <c r="AA187" s="78">
        <f t="shared" si="34"/>
        <v>2920279.6446000002</v>
      </c>
      <c r="AB187" s="78">
        <f t="shared" si="40"/>
        <v>2482238</v>
      </c>
      <c r="AC187" s="78">
        <f t="shared" si="35"/>
        <v>0</v>
      </c>
      <c r="AD187" s="78">
        <f t="shared" si="41"/>
        <v>0</v>
      </c>
      <c r="AE187" s="82">
        <f t="shared" si="36"/>
        <v>4359565</v>
      </c>
      <c r="AF187" s="82"/>
      <c r="AG187" s="82"/>
      <c r="AH187" s="82"/>
      <c r="AI187" s="82"/>
      <c r="AJ187" s="82"/>
      <c r="AK187" s="83"/>
      <c r="AL187" s="83"/>
      <c r="AM187" s="78"/>
      <c r="AN187" s="84">
        <v>180</v>
      </c>
      <c r="AO187" s="91"/>
      <c r="AP187" s="86" t="s">
        <v>1254</v>
      </c>
    </row>
    <row r="188" spans="1:42" ht="48" customHeight="1" x14ac:dyDescent="0.4">
      <c r="A188" s="70" t="s">
        <v>651</v>
      </c>
      <c r="B188" s="90" t="s">
        <v>1273</v>
      </c>
      <c r="C188" s="87" t="s">
        <v>1274</v>
      </c>
      <c r="D188" s="88" t="s">
        <v>95</v>
      </c>
      <c r="E188" s="30" t="s">
        <v>891</v>
      </c>
      <c r="F188" s="29" t="s">
        <v>54</v>
      </c>
      <c r="G188" s="29">
        <v>8</v>
      </c>
      <c r="H188" s="30"/>
      <c r="I188" s="74">
        <f>VLOOKUP(G188,'Basic TPP'!$A$2:$B$16,2,0)</f>
        <v>6348434.0099999998</v>
      </c>
      <c r="J188" s="75">
        <v>0</v>
      </c>
      <c r="K188" s="76">
        <v>0.35</v>
      </c>
      <c r="L188" s="77">
        <v>0.46</v>
      </c>
      <c r="M188" s="77">
        <v>0</v>
      </c>
      <c r="N188" s="78">
        <f t="shared" si="37"/>
        <v>4370897</v>
      </c>
      <c r="O188" s="79">
        <v>0.99</v>
      </c>
      <c r="P188" s="80">
        <v>8691</v>
      </c>
      <c r="Q188" s="80" t="s">
        <v>862</v>
      </c>
      <c r="R188" s="81"/>
      <c r="S188" s="78">
        <f t="shared" si="28"/>
        <v>0</v>
      </c>
      <c r="T188" s="78">
        <f t="shared" si="29"/>
        <v>0</v>
      </c>
      <c r="U188" s="78">
        <f t="shared" si="30"/>
        <v>0</v>
      </c>
      <c r="V188" s="78">
        <f t="shared" si="38"/>
        <v>0</v>
      </c>
      <c r="W188" s="78">
        <f t="shared" si="31"/>
        <v>879892.95378599979</v>
      </c>
      <c r="X188" s="78">
        <f t="shared" si="32"/>
        <v>888780.76139999984</v>
      </c>
      <c r="Y188" s="78">
        <f t="shared" si="33"/>
        <v>444390.38069999992</v>
      </c>
      <c r="Z188" s="78">
        <f t="shared" si="39"/>
        <v>1881104</v>
      </c>
      <c r="AA188" s="78">
        <f t="shared" si="34"/>
        <v>2920279.6446000002</v>
      </c>
      <c r="AB188" s="78">
        <f t="shared" si="40"/>
        <v>2482238</v>
      </c>
      <c r="AC188" s="78">
        <f t="shared" si="35"/>
        <v>0</v>
      </c>
      <c r="AD188" s="78">
        <f t="shared" si="41"/>
        <v>0</v>
      </c>
      <c r="AE188" s="82">
        <f t="shared" si="36"/>
        <v>4363342</v>
      </c>
      <c r="AF188" s="82"/>
      <c r="AG188" s="82"/>
      <c r="AH188" s="82"/>
      <c r="AI188" s="82"/>
      <c r="AJ188" s="82"/>
      <c r="AK188" s="83"/>
      <c r="AL188" s="83"/>
      <c r="AM188" s="78"/>
      <c r="AN188" s="84">
        <v>181</v>
      </c>
      <c r="AO188" s="85"/>
      <c r="AP188" s="86" t="s">
        <v>1254</v>
      </c>
    </row>
    <row r="189" spans="1:42" ht="48" customHeight="1" x14ac:dyDescent="0.4">
      <c r="A189" s="70" t="s">
        <v>654</v>
      </c>
      <c r="B189" s="90" t="s">
        <v>1275</v>
      </c>
      <c r="C189" s="87" t="s">
        <v>1276</v>
      </c>
      <c r="D189" s="88" t="s">
        <v>95</v>
      </c>
      <c r="E189" s="30" t="s">
        <v>888</v>
      </c>
      <c r="F189" s="29" t="s">
        <v>54</v>
      </c>
      <c r="G189" s="29">
        <v>8</v>
      </c>
      <c r="H189" s="30"/>
      <c r="I189" s="74">
        <f>VLOOKUP(G189,'Basic TPP'!$A$2:$B$16,2,0)</f>
        <v>6348434.0099999998</v>
      </c>
      <c r="J189" s="75">
        <v>0</v>
      </c>
      <c r="K189" s="76">
        <v>0.35</v>
      </c>
      <c r="L189" s="77">
        <v>0.46</v>
      </c>
      <c r="M189" s="77">
        <v>0</v>
      </c>
      <c r="N189" s="78">
        <f t="shared" si="37"/>
        <v>4370897</v>
      </c>
      <c r="O189" s="79">
        <v>0.995</v>
      </c>
      <c r="P189" s="80">
        <v>10349</v>
      </c>
      <c r="Q189" s="80" t="s">
        <v>862</v>
      </c>
      <c r="R189" s="81"/>
      <c r="S189" s="78">
        <f t="shared" si="28"/>
        <v>0</v>
      </c>
      <c r="T189" s="78">
        <f t="shared" si="29"/>
        <v>0</v>
      </c>
      <c r="U189" s="78">
        <f t="shared" si="30"/>
        <v>0</v>
      </c>
      <c r="V189" s="78">
        <f t="shared" si="38"/>
        <v>0</v>
      </c>
      <c r="W189" s="78">
        <f t="shared" si="31"/>
        <v>884336.85759299982</v>
      </c>
      <c r="X189" s="78">
        <f t="shared" si="32"/>
        <v>888780.76139999984</v>
      </c>
      <c r="Y189" s="78">
        <f t="shared" si="33"/>
        <v>444390.38069999992</v>
      </c>
      <c r="Z189" s="78">
        <f t="shared" si="39"/>
        <v>1884882</v>
      </c>
      <c r="AA189" s="78">
        <f t="shared" si="34"/>
        <v>2920279.6446000002</v>
      </c>
      <c r="AB189" s="78">
        <f t="shared" si="40"/>
        <v>2482238</v>
      </c>
      <c r="AC189" s="78">
        <f t="shared" si="35"/>
        <v>0</v>
      </c>
      <c r="AD189" s="78">
        <f t="shared" si="41"/>
        <v>0</v>
      </c>
      <c r="AE189" s="82">
        <f t="shared" si="36"/>
        <v>4367120</v>
      </c>
      <c r="AF189" s="82"/>
      <c r="AG189" s="82"/>
      <c r="AH189" s="82"/>
      <c r="AI189" s="82"/>
      <c r="AJ189" s="82"/>
      <c r="AK189" s="83"/>
      <c r="AL189" s="83"/>
      <c r="AM189" s="78"/>
      <c r="AN189" s="84">
        <v>182</v>
      </c>
      <c r="AO189" s="91"/>
      <c r="AP189" s="86" t="s">
        <v>1254</v>
      </c>
    </row>
    <row r="190" spans="1:42" ht="48" customHeight="1" x14ac:dyDescent="0.4">
      <c r="A190" s="70" t="s">
        <v>657</v>
      </c>
      <c r="B190" s="90" t="s">
        <v>1277</v>
      </c>
      <c r="C190" s="87" t="s">
        <v>1278</v>
      </c>
      <c r="D190" s="88" t="s">
        <v>95</v>
      </c>
      <c r="E190" s="30" t="s">
        <v>885</v>
      </c>
      <c r="F190" s="29" t="s">
        <v>54</v>
      </c>
      <c r="G190" s="29">
        <v>8</v>
      </c>
      <c r="H190" s="30"/>
      <c r="I190" s="74">
        <f>VLOOKUP(G190,'Basic TPP'!$A$2:$B$16,2,0)</f>
        <v>6348434.0099999998</v>
      </c>
      <c r="J190" s="75">
        <v>0</v>
      </c>
      <c r="K190" s="76">
        <v>0.35</v>
      </c>
      <c r="L190" s="77">
        <v>0.46</v>
      </c>
      <c r="M190" s="77">
        <v>0</v>
      </c>
      <c r="N190" s="78">
        <f t="shared" si="37"/>
        <v>4370897</v>
      </c>
      <c r="O190" s="79">
        <v>0.97950000000000004</v>
      </c>
      <c r="P190" s="80">
        <v>9151</v>
      </c>
      <c r="Q190" s="80" t="s">
        <v>862</v>
      </c>
      <c r="R190" s="81"/>
      <c r="S190" s="78">
        <f t="shared" si="28"/>
        <v>0</v>
      </c>
      <c r="T190" s="78">
        <f t="shared" si="29"/>
        <v>0</v>
      </c>
      <c r="U190" s="78">
        <f t="shared" si="30"/>
        <v>0</v>
      </c>
      <c r="V190" s="78">
        <f t="shared" si="38"/>
        <v>0</v>
      </c>
      <c r="W190" s="78">
        <f t="shared" si="31"/>
        <v>870560.75579129986</v>
      </c>
      <c r="X190" s="78">
        <f t="shared" si="32"/>
        <v>888780.76139999984</v>
      </c>
      <c r="Y190" s="78">
        <f t="shared" si="33"/>
        <v>444390.38069999992</v>
      </c>
      <c r="Z190" s="78">
        <f t="shared" si="39"/>
        <v>1873172</v>
      </c>
      <c r="AA190" s="78">
        <f t="shared" si="34"/>
        <v>2920279.6446000002</v>
      </c>
      <c r="AB190" s="78">
        <f t="shared" si="40"/>
        <v>2482238</v>
      </c>
      <c r="AC190" s="78">
        <f t="shared" si="35"/>
        <v>0</v>
      </c>
      <c r="AD190" s="78">
        <f t="shared" si="41"/>
        <v>0</v>
      </c>
      <c r="AE190" s="82">
        <f t="shared" si="36"/>
        <v>4355410</v>
      </c>
      <c r="AF190" s="82"/>
      <c r="AG190" s="82"/>
      <c r="AH190" s="82"/>
      <c r="AI190" s="82"/>
      <c r="AJ190" s="82"/>
      <c r="AK190" s="83"/>
      <c r="AL190" s="83"/>
      <c r="AM190" s="78"/>
      <c r="AN190" s="84">
        <v>183</v>
      </c>
      <c r="AO190" s="85"/>
      <c r="AP190" s="86" t="s">
        <v>1254</v>
      </c>
    </row>
    <row r="191" spans="1:42" ht="48" customHeight="1" x14ac:dyDescent="0.4">
      <c r="A191" s="70" t="s">
        <v>660</v>
      </c>
      <c r="B191" s="90" t="s">
        <v>1279</v>
      </c>
      <c r="C191" s="87" t="s">
        <v>1280</v>
      </c>
      <c r="D191" s="88" t="s">
        <v>95</v>
      </c>
      <c r="E191" s="30" t="s">
        <v>885</v>
      </c>
      <c r="F191" s="29" t="s">
        <v>54</v>
      </c>
      <c r="G191" s="29">
        <v>8</v>
      </c>
      <c r="H191" s="30"/>
      <c r="I191" s="74">
        <f>VLOOKUP(G191,'Basic TPP'!$A$2:$B$16,2,0)</f>
        <v>6348434.0099999998</v>
      </c>
      <c r="J191" s="75">
        <v>0</v>
      </c>
      <c r="K191" s="76">
        <v>0.35</v>
      </c>
      <c r="L191" s="77">
        <v>0.46</v>
      </c>
      <c r="M191" s="77">
        <v>0</v>
      </c>
      <c r="N191" s="78">
        <f t="shared" si="37"/>
        <v>4370897</v>
      </c>
      <c r="O191" s="79">
        <v>0.98250000000000004</v>
      </c>
      <c r="P191" s="80">
        <v>8065</v>
      </c>
      <c r="Q191" s="80" t="s">
        <v>862</v>
      </c>
      <c r="R191" s="81"/>
      <c r="S191" s="78">
        <f t="shared" si="28"/>
        <v>0</v>
      </c>
      <c r="T191" s="78">
        <f t="shared" si="29"/>
        <v>0</v>
      </c>
      <c r="U191" s="78">
        <f t="shared" si="30"/>
        <v>0</v>
      </c>
      <c r="V191" s="78">
        <f t="shared" si="38"/>
        <v>0</v>
      </c>
      <c r="W191" s="78">
        <f t="shared" si="31"/>
        <v>873227.09807549987</v>
      </c>
      <c r="X191" s="78">
        <f t="shared" si="32"/>
        <v>888780.76139999984</v>
      </c>
      <c r="Y191" s="78">
        <f t="shared" si="33"/>
        <v>444390.38069999992</v>
      </c>
      <c r="Z191" s="78">
        <f t="shared" si="39"/>
        <v>1875439</v>
      </c>
      <c r="AA191" s="78">
        <f t="shared" si="34"/>
        <v>2920279.6446000002</v>
      </c>
      <c r="AB191" s="78">
        <f t="shared" si="40"/>
        <v>2482238</v>
      </c>
      <c r="AC191" s="78">
        <f t="shared" si="35"/>
        <v>0</v>
      </c>
      <c r="AD191" s="78">
        <f t="shared" si="41"/>
        <v>0</v>
      </c>
      <c r="AE191" s="82">
        <f t="shared" si="36"/>
        <v>4357677</v>
      </c>
      <c r="AF191" s="82"/>
      <c r="AG191" s="82"/>
      <c r="AH191" s="82"/>
      <c r="AI191" s="82"/>
      <c r="AJ191" s="82"/>
      <c r="AK191" s="83"/>
      <c r="AL191" s="83"/>
      <c r="AM191" s="78"/>
      <c r="AN191" s="84">
        <v>184</v>
      </c>
      <c r="AO191" s="85"/>
      <c r="AP191" s="86" t="s">
        <v>1254</v>
      </c>
    </row>
    <row r="192" spans="1:42" ht="48" customHeight="1" x14ac:dyDescent="0.4">
      <c r="A192" s="70" t="s">
        <v>663</v>
      </c>
      <c r="B192" s="90" t="s">
        <v>1281</v>
      </c>
      <c r="C192" s="87" t="s">
        <v>1282</v>
      </c>
      <c r="D192" s="88" t="s">
        <v>95</v>
      </c>
      <c r="E192" s="30" t="s">
        <v>888</v>
      </c>
      <c r="F192" s="29" t="s">
        <v>54</v>
      </c>
      <c r="G192" s="29">
        <v>8</v>
      </c>
      <c r="H192" s="30"/>
      <c r="I192" s="74">
        <f>VLOOKUP(G192,'Basic TPP'!$A$2:$B$16,2,0)</f>
        <v>6348434.0099999998</v>
      </c>
      <c r="J192" s="75">
        <v>0</v>
      </c>
      <c r="K192" s="76">
        <v>0.35</v>
      </c>
      <c r="L192" s="77">
        <v>0.46</v>
      </c>
      <c r="M192" s="77">
        <v>0</v>
      </c>
      <c r="N192" s="78">
        <f t="shared" si="37"/>
        <v>4370897</v>
      </c>
      <c r="O192" s="79">
        <v>1</v>
      </c>
      <c r="P192" s="80">
        <v>9632</v>
      </c>
      <c r="Q192" s="80" t="s">
        <v>862</v>
      </c>
      <c r="R192" s="81"/>
      <c r="S192" s="78">
        <f t="shared" si="28"/>
        <v>0</v>
      </c>
      <c r="T192" s="78">
        <f t="shared" si="29"/>
        <v>0</v>
      </c>
      <c r="U192" s="78">
        <f t="shared" si="30"/>
        <v>0</v>
      </c>
      <c r="V192" s="78">
        <f t="shared" si="38"/>
        <v>0</v>
      </c>
      <c r="W192" s="78">
        <f t="shared" si="31"/>
        <v>888780.76139999984</v>
      </c>
      <c r="X192" s="78">
        <f t="shared" si="32"/>
        <v>888780.76139999984</v>
      </c>
      <c r="Y192" s="78">
        <f t="shared" si="33"/>
        <v>444390.38069999992</v>
      </c>
      <c r="Z192" s="78">
        <f t="shared" si="39"/>
        <v>1888659</v>
      </c>
      <c r="AA192" s="78">
        <f t="shared" si="34"/>
        <v>2920279.6446000002</v>
      </c>
      <c r="AB192" s="78">
        <f t="shared" si="40"/>
        <v>2482238</v>
      </c>
      <c r="AC192" s="78">
        <f t="shared" si="35"/>
        <v>0</v>
      </c>
      <c r="AD192" s="78">
        <f t="shared" si="41"/>
        <v>0</v>
      </c>
      <c r="AE192" s="82">
        <f t="shared" si="36"/>
        <v>4370897</v>
      </c>
      <c r="AF192" s="82"/>
      <c r="AG192" s="82"/>
      <c r="AH192" s="82"/>
      <c r="AI192" s="82"/>
      <c r="AJ192" s="82"/>
      <c r="AK192" s="83"/>
      <c r="AL192" s="83"/>
      <c r="AM192" s="78"/>
      <c r="AN192" s="84">
        <v>185</v>
      </c>
      <c r="AO192" s="85"/>
      <c r="AP192" s="86" t="s">
        <v>1254</v>
      </c>
    </row>
    <row r="193" spans="1:42" ht="48" customHeight="1" x14ac:dyDescent="0.4">
      <c r="A193" s="70" t="s">
        <v>666</v>
      </c>
      <c r="B193" s="90" t="s">
        <v>1283</v>
      </c>
      <c r="C193" s="87" t="s">
        <v>1284</v>
      </c>
      <c r="D193" s="88" t="s">
        <v>95</v>
      </c>
      <c r="E193" s="30" t="s">
        <v>272</v>
      </c>
      <c r="F193" s="29" t="s">
        <v>54</v>
      </c>
      <c r="G193" s="29">
        <v>8</v>
      </c>
      <c r="H193" s="30"/>
      <c r="I193" s="74">
        <f>VLOOKUP(G193,'Basic TPP'!$A$2:$B$16,2,0)</f>
        <v>6348434.0099999998</v>
      </c>
      <c r="J193" s="75">
        <v>0</v>
      </c>
      <c r="K193" s="76">
        <v>0.35</v>
      </c>
      <c r="L193" s="77">
        <v>0.46</v>
      </c>
      <c r="M193" s="77">
        <v>0</v>
      </c>
      <c r="N193" s="78">
        <f t="shared" si="37"/>
        <v>4370897</v>
      </c>
      <c r="O193" s="79">
        <v>0.995</v>
      </c>
      <c r="P193" s="80">
        <v>8298</v>
      </c>
      <c r="Q193" s="80" t="s">
        <v>862</v>
      </c>
      <c r="R193" s="81"/>
      <c r="S193" s="78">
        <f t="shared" si="28"/>
        <v>0</v>
      </c>
      <c r="T193" s="78">
        <f t="shared" si="29"/>
        <v>0</v>
      </c>
      <c r="U193" s="78">
        <f t="shared" si="30"/>
        <v>0</v>
      </c>
      <c r="V193" s="78">
        <f t="shared" si="38"/>
        <v>0</v>
      </c>
      <c r="W193" s="78">
        <f t="shared" si="31"/>
        <v>884336.85759299982</v>
      </c>
      <c r="X193" s="78">
        <f t="shared" si="32"/>
        <v>888780.76139999984</v>
      </c>
      <c r="Y193" s="78">
        <f t="shared" si="33"/>
        <v>444390.38069999992</v>
      </c>
      <c r="Z193" s="78">
        <f t="shared" si="39"/>
        <v>1884882</v>
      </c>
      <c r="AA193" s="78">
        <f t="shared" si="34"/>
        <v>2920279.6446000002</v>
      </c>
      <c r="AB193" s="78">
        <f t="shared" si="40"/>
        <v>2482238</v>
      </c>
      <c r="AC193" s="78">
        <f t="shared" si="35"/>
        <v>0</v>
      </c>
      <c r="AD193" s="78">
        <f t="shared" si="41"/>
        <v>0</v>
      </c>
      <c r="AE193" s="82">
        <f t="shared" si="36"/>
        <v>4367120</v>
      </c>
      <c r="AF193" s="82"/>
      <c r="AG193" s="82"/>
      <c r="AH193" s="82"/>
      <c r="AI193" s="82"/>
      <c r="AJ193" s="82"/>
      <c r="AK193" s="83"/>
      <c r="AL193" s="83"/>
      <c r="AM193" s="78"/>
      <c r="AN193" s="84">
        <v>186</v>
      </c>
      <c r="AO193" s="85"/>
      <c r="AP193" s="86" t="s">
        <v>1254</v>
      </c>
    </row>
    <row r="194" spans="1:42" ht="48" customHeight="1" x14ac:dyDescent="0.4">
      <c r="A194" s="70" t="s">
        <v>669</v>
      </c>
      <c r="B194" s="90" t="s">
        <v>1285</v>
      </c>
      <c r="C194" s="87" t="s">
        <v>1286</v>
      </c>
      <c r="D194" s="88" t="s">
        <v>95</v>
      </c>
      <c r="E194" s="30" t="s">
        <v>347</v>
      </c>
      <c r="F194" s="29" t="s">
        <v>54</v>
      </c>
      <c r="G194" s="29">
        <v>8</v>
      </c>
      <c r="H194" s="30"/>
      <c r="I194" s="74">
        <f>VLOOKUP(G194,'Basic TPP'!$A$2:$B$16,2,0)</f>
        <v>6348434.0099999998</v>
      </c>
      <c r="J194" s="75">
        <v>0</v>
      </c>
      <c r="K194" s="76">
        <v>0.35</v>
      </c>
      <c r="L194" s="77">
        <v>0.46</v>
      </c>
      <c r="M194" s="77">
        <v>0</v>
      </c>
      <c r="N194" s="78">
        <f t="shared" si="37"/>
        <v>4370897</v>
      </c>
      <c r="O194" s="79">
        <v>1</v>
      </c>
      <c r="P194" s="80">
        <v>9400</v>
      </c>
      <c r="Q194" s="80" t="s">
        <v>862</v>
      </c>
      <c r="R194" s="81"/>
      <c r="S194" s="78">
        <f t="shared" si="28"/>
        <v>0</v>
      </c>
      <c r="T194" s="78">
        <f t="shared" si="29"/>
        <v>0</v>
      </c>
      <c r="U194" s="78">
        <f t="shared" si="30"/>
        <v>0</v>
      </c>
      <c r="V194" s="78">
        <f t="shared" si="38"/>
        <v>0</v>
      </c>
      <c r="W194" s="78">
        <f t="shared" si="31"/>
        <v>888780.76139999984</v>
      </c>
      <c r="X194" s="78">
        <f t="shared" si="32"/>
        <v>888780.76139999984</v>
      </c>
      <c r="Y194" s="78">
        <f t="shared" si="33"/>
        <v>444390.38069999992</v>
      </c>
      <c r="Z194" s="78">
        <f t="shared" si="39"/>
        <v>1888659</v>
      </c>
      <c r="AA194" s="78">
        <f t="shared" si="34"/>
        <v>2920279.6446000002</v>
      </c>
      <c r="AB194" s="78">
        <f t="shared" si="40"/>
        <v>2482238</v>
      </c>
      <c r="AC194" s="78">
        <f t="shared" si="35"/>
        <v>0</v>
      </c>
      <c r="AD194" s="78">
        <f t="shared" si="41"/>
        <v>0</v>
      </c>
      <c r="AE194" s="82">
        <f t="shared" si="36"/>
        <v>4370897</v>
      </c>
      <c r="AF194" s="82"/>
      <c r="AG194" s="82"/>
      <c r="AH194" s="82"/>
      <c r="AI194" s="82"/>
      <c r="AJ194" s="82"/>
      <c r="AK194" s="83"/>
      <c r="AL194" s="83"/>
      <c r="AM194" s="78"/>
      <c r="AN194" s="84">
        <v>187</v>
      </c>
      <c r="AO194" s="85"/>
      <c r="AP194" s="86" t="s">
        <v>1254</v>
      </c>
    </row>
    <row r="195" spans="1:42" ht="48" customHeight="1" x14ac:dyDescent="0.4">
      <c r="A195" s="70" t="s">
        <v>672</v>
      </c>
      <c r="B195" s="90" t="s">
        <v>1287</v>
      </c>
      <c r="C195" s="87" t="s">
        <v>1288</v>
      </c>
      <c r="D195" s="88" t="s">
        <v>108</v>
      </c>
      <c r="E195" s="30" t="s">
        <v>347</v>
      </c>
      <c r="F195" s="29" t="s">
        <v>54</v>
      </c>
      <c r="G195" s="29">
        <v>8</v>
      </c>
      <c r="H195" s="30"/>
      <c r="I195" s="74">
        <f>VLOOKUP(G195,'Basic TPP'!$A$2:$B$16,2,0)</f>
        <v>6348434.0099999998</v>
      </c>
      <c r="J195" s="75">
        <v>0</v>
      </c>
      <c r="K195" s="76">
        <v>0.35</v>
      </c>
      <c r="L195" s="77">
        <v>0.46</v>
      </c>
      <c r="M195" s="77">
        <v>0</v>
      </c>
      <c r="N195" s="78">
        <f t="shared" si="37"/>
        <v>4370897</v>
      </c>
      <c r="O195" s="79">
        <v>1</v>
      </c>
      <c r="P195" s="80">
        <v>9687</v>
      </c>
      <c r="Q195" s="80" t="s">
        <v>862</v>
      </c>
      <c r="R195" s="81"/>
      <c r="S195" s="78">
        <f t="shared" si="28"/>
        <v>0</v>
      </c>
      <c r="T195" s="78">
        <f t="shared" si="29"/>
        <v>0</v>
      </c>
      <c r="U195" s="78">
        <f t="shared" si="30"/>
        <v>0</v>
      </c>
      <c r="V195" s="78">
        <f t="shared" si="38"/>
        <v>0</v>
      </c>
      <c r="W195" s="78">
        <f t="shared" si="31"/>
        <v>888780.76139999984</v>
      </c>
      <c r="X195" s="78">
        <f t="shared" si="32"/>
        <v>888780.76139999984</v>
      </c>
      <c r="Y195" s="78">
        <f t="shared" si="33"/>
        <v>444390.38069999992</v>
      </c>
      <c r="Z195" s="78">
        <f t="shared" si="39"/>
        <v>1888659</v>
      </c>
      <c r="AA195" s="78">
        <f t="shared" si="34"/>
        <v>2920279.6446000002</v>
      </c>
      <c r="AB195" s="78">
        <f t="shared" si="40"/>
        <v>2482238</v>
      </c>
      <c r="AC195" s="78">
        <f t="shared" si="35"/>
        <v>0</v>
      </c>
      <c r="AD195" s="78">
        <f t="shared" si="41"/>
        <v>0</v>
      </c>
      <c r="AE195" s="82">
        <f t="shared" si="36"/>
        <v>4370897</v>
      </c>
      <c r="AF195" s="82"/>
      <c r="AG195" s="82"/>
      <c r="AH195" s="82"/>
      <c r="AI195" s="82"/>
      <c r="AJ195" s="82"/>
      <c r="AK195" s="83"/>
      <c r="AL195" s="83"/>
      <c r="AM195" s="78"/>
      <c r="AN195" s="84">
        <v>188</v>
      </c>
      <c r="AO195" s="85"/>
      <c r="AP195" s="86" t="s">
        <v>1254</v>
      </c>
    </row>
    <row r="196" spans="1:42" ht="48" customHeight="1" x14ac:dyDescent="0.4">
      <c r="A196" s="70" t="s">
        <v>675</v>
      </c>
      <c r="B196" s="90" t="s">
        <v>1289</v>
      </c>
      <c r="C196" s="87" t="s">
        <v>1290</v>
      </c>
      <c r="D196" s="88" t="s">
        <v>108</v>
      </c>
      <c r="E196" s="30" t="s">
        <v>347</v>
      </c>
      <c r="F196" s="29" t="s">
        <v>54</v>
      </c>
      <c r="G196" s="29">
        <v>8</v>
      </c>
      <c r="H196" s="30"/>
      <c r="I196" s="74">
        <f>VLOOKUP(G196,'Basic TPP'!$A$2:$B$16,2,0)</f>
        <v>6348434.0099999998</v>
      </c>
      <c r="J196" s="75">
        <v>0</v>
      </c>
      <c r="K196" s="76">
        <v>0.35</v>
      </c>
      <c r="L196" s="77">
        <v>0.46</v>
      </c>
      <c r="M196" s="77">
        <v>0</v>
      </c>
      <c r="N196" s="78">
        <f t="shared" si="37"/>
        <v>4370897</v>
      </c>
      <c r="O196" s="79">
        <v>0.995</v>
      </c>
      <c r="P196" s="80">
        <v>15008</v>
      </c>
      <c r="Q196" s="80" t="s">
        <v>862</v>
      </c>
      <c r="R196" s="81"/>
      <c r="S196" s="78">
        <f t="shared" si="28"/>
        <v>0</v>
      </c>
      <c r="T196" s="78">
        <f t="shared" si="29"/>
        <v>0</v>
      </c>
      <c r="U196" s="78">
        <f t="shared" si="30"/>
        <v>0</v>
      </c>
      <c r="V196" s="78">
        <f t="shared" si="38"/>
        <v>0</v>
      </c>
      <c r="W196" s="78">
        <f t="shared" si="31"/>
        <v>884336.85759299982</v>
      </c>
      <c r="X196" s="78">
        <f t="shared" si="32"/>
        <v>888780.76139999984</v>
      </c>
      <c r="Y196" s="78">
        <f t="shared" si="33"/>
        <v>444390.38069999992</v>
      </c>
      <c r="Z196" s="78">
        <f t="shared" si="39"/>
        <v>1884882</v>
      </c>
      <c r="AA196" s="78">
        <f t="shared" si="34"/>
        <v>2920279.6446000002</v>
      </c>
      <c r="AB196" s="78">
        <f t="shared" si="40"/>
        <v>2482238</v>
      </c>
      <c r="AC196" s="78">
        <f t="shared" si="35"/>
        <v>0</v>
      </c>
      <c r="AD196" s="78">
        <f t="shared" si="41"/>
        <v>0</v>
      </c>
      <c r="AE196" s="82">
        <f t="shared" si="36"/>
        <v>4367120</v>
      </c>
      <c r="AF196" s="82"/>
      <c r="AG196" s="82"/>
      <c r="AH196" s="82"/>
      <c r="AI196" s="82"/>
      <c r="AJ196" s="82"/>
      <c r="AK196" s="83"/>
      <c r="AL196" s="83"/>
      <c r="AM196" s="78"/>
      <c r="AN196" s="84">
        <v>189</v>
      </c>
      <c r="AO196" s="91"/>
      <c r="AP196" s="86" t="s">
        <v>1254</v>
      </c>
    </row>
    <row r="197" spans="1:42" ht="48" customHeight="1" x14ac:dyDescent="0.4">
      <c r="A197" s="70" t="s">
        <v>678</v>
      </c>
      <c r="B197" s="90" t="s">
        <v>1291</v>
      </c>
      <c r="C197" s="87" t="s">
        <v>1292</v>
      </c>
      <c r="D197" s="88" t="s">
        <v>108</v>
      </c>
      <c r="E197" s="30" t="s">
        <v>370</v>
      </c>
      <c r="F197" s="29" t="s">
        <v>54</v>
      </c>
      <c r="G197" s="29">
        <v>8</v>
      </c>
      <c r="H197" s="30"/>
      <c r="I197" s="74">
        <f>VLOOKUP(G197,'Basic TPP'!$A$2:$B$16,2,0)</f>
        <v>6348434.0099999998</v>
      </c>
      <c r="J197" s="75">
        <v>0</v>
      </c>
      <c r="K197" s="76">
        <v>0.35</v>
      </c>
      <c r="L197" s="77">
        <v>0.46</v>
      </c>
      <c r="M197" s="77">
        <v>0</v>
      </c>
      <c r="N197" s="78">
        <f t="shared" si="37"/>
        <v>4370897</v>
      </c>
      <c r="O197" s="79">
        <v>0.99</v>
      </c>
      <c r="P197" s="80">
        <v>7998</v>
      </c>
      <c r="Q197" s="80" t="s">
        <v>862</v>
      </c>
      <c r="R197" s="81"/>
      <c r="S197" s="78">
        <f t="shared" si="28"/>
        <v>0</v>
      </c>
      <c r="T197" s="78">
        <f t="shared" si="29"/>
        <v>0</v>
      </c>
      <c r="U197" s="78">
        <f t="shared" si="30"/>
        <v>0</v>
      </c>
      <c r="V197" s="78">
        <f t="shared" si="38"/>
        <v>0</v>
      </c>
      <c r="W197" s="78">
        <f t="shared" si="31"/>
        <v>879892.95378599979</v>
      </c>
      <c r="X197" s="78">
        <f t="shared" si="32"/>
        <v>888780.76139999984</v>
      </c>
      <c r="Y197" s="78">
        <f t="shared" si="33"/>
        <v>444390.38069999992</v>
      </c>
      <c r="Z197" s="78">
        <f t="shared" si="39"/>
        <v>1881104</v>
      </c>
      <c r="AA197" s="78">
        <f t="shared" si="34"/>
        <v>2920279.6446000002</v>
      </c>
      <c r="AB197" s="78">
        <f t="shared" si="40"/>
        <v>2482238</v>
      </c>
      <c r="AC197" s="78">
        <f t="shared" si="35"/>
        <v>0</v>
      </c>
      <c r="AD197" s="78">
        <f t="shared" si="41"/>
        <v>0</v>
      </c>
      <c r="AE197" s="82">
        <f t="shared" si="36"/>
        <v>4363342</v>
      </c>
      <c r="AF197" s="82"/>
      <c r="AG197" s="82"/>
      <c r="AH197" s="82"/>
      <c r="AI197" s="82"/>
      <c r="AJ197" s="82"/>
      <c r="AK197" s="83"/>
      <c r="AL197" s="83"/>
      <c r="AM197" s="78"/>
      <c r="AN197" s="84">
        <v>190</v>
      </c>
      <c r="AO197" s="85"/>
      <c r="AP197" s="86" t="s">
        <v>1254</v>
      </c>
    </row>
    <row r="198" spans="1:42" ht="48" customHeight="1" x14ac:dyDescent="0.4">
      <c r="A198" s="70" t="s">
        <v>681</v>
      </c>
      <c r="B198" s="90" t="s">
        <v>1293</v>
      </c>
      <c r="C198" s="87" t="s">
        <v>1294</v>
      </c>
      <c r="D198" s="88" t="s">
        <v>108</v>
      </c>
      <c r="E198" s="30" t="s">
        <v>347</v>
      </c>
      <c r="F198" s="29" t="s">
        <v>54</v>
      </c>
      <c r="G198" s="29">
        <v>8</v>
      </c>
      <c r="H198" s="30"/>
      <c r="I198" s="74">
        <f>VLOOKUP(G198,'Basic TPP'!$A$2:$B$16,2,0)</f>
        <v>6348434.0099999998</v>
      </c>
      <c r="J198" s="75">
        <v>0</v>
      </c>
      <c r="K198" s="76">
        <v>0.35</v>
      </c>
      <c r="L198" s="77">
        <v>0.46</v>
      </c>
      <c r="M198" s="77">
        <v>0</v>
      </c>
      <c r="N198" s="78">
        <f t="shared" si="37"/>
        <v>4370897</v>
      </c>
      <c r="O198" s="79">
        <v>0.96950000000000003</v>
      </c>
      <c r="P198" s="80">
        <v>8079</v>
      </c>
      <c r="Q198" s="80" t="s">
        <v>862</v>
      </c>
      <c r="R198" s="81"/>
      <c r="S198" s="78">
        <f t="shared" si="28"/>
        <v>0</v>
      </c>
      <c r="T198" s="78">
        <f t="shared" si="29"/>
        <v>0</v>
      </c>
      <c r="U198" s="78">
        <f t="shared" si="30"/>
        <v>0</v>
      </c>
      <c r="V198" s="78">
        <f t="shared" si="38"/>
        <v>0</v>
      </c>
      <c r="W198" s="78">
        <f t="shared" si="31"/>
        <v>861672.94817729993</v>
      </c>
      <c r="X198" s="78">
        <f t="shared" si="32"/>
        <v>888780.76139999984</v>
      </c>
      <c r="Y198" s="78">
        <f t="shared" si="33"/>
        <v>444390.38069999992</v>
      </c>
      <c r="Z198" s="78">
        <f t="shared" si="39"/>
        <v>1865617</v>
      </c>
      <c r="AA198" s="78">
        <f t="shared" si="34"/>
        <v>2920279.6446000002</v>
      </c>
      <c r="AB198" s="78">
        <f t="shared" si="40"/>
        <v>2482238</v>
      </c>
      <c r="AC198" s="78">
        <f t="shared" si="35"/>
        <v>0</v>
      </c>
      <c r="AD198" s="78">
        <f t="shared" si="41"/>
        <v>0</v>
      </c>
      <c r="AE198" s="82">
        <f t="shared" si="36"/>
        <v>4347855</v>
      </c>
      <c r="AF198" s="82"/>
      <c r="AG198" s="82"/>
      <c r="AH198" s="82"/>
      <c r="AI198" s="82"/>
      <c r="AJ198" s="82"/>
      <c r="AK198" s="83"/>
      <c r="AL198" s="83"/>
      <c r="AM198" s="78"/>
      <c r="AN198" s="84">
        <v>191</v>
      </c>
      <c r="AO198" s="91"/>
      <c r="AP198" s="86" t="s">
        <v>1254</v>
      </c>
    </row>
    <row r="199" spans="1:42" ht="48" customHeight="1" x14ac:dyDescent="0.4">
      <c r="A199" s="70" t="s">
        <v>684</v>
      </c>
      <c r="B199" s="90" t="s">
        <v>1295</v>
      </c>
      <c r="C199" s="87" t="s">
        <v>1296</v>
      </c>
      <c r="D199" s="88" t="s">
        <v>108</v>
      </c>
      <c r="E199" s="30" t="s">
        <v>370</v>
      </c>
      <c r="F199" s="29" t="s">
        <v>54</v>
      </c>
      <c r="G199" s="29">
        <v>8</v>
      </c>
      <c r="H199" s="30"/>
      <c r="I199" s="74">
        <f>VLOOKUP(G199,'Basic TPP'!$A$2:$B$16,2,0)</f>
        <v>6348434.0099999998</v>
      </c>
      <c r="J199" s="75">
        <v>0</v>
      </c>
      <c r="K199" s="76">
        <v>0.35</v>
      </c>
      <c r="L199" s="77">
        <v>0.46</v>
      </c>
      <c r="M199" s="77">
        <v>0</v>
      </c>
      <c r="N199" s="78">
        <f t="shared" si="37"/>
        <v>4370897</v>
      </c>
      <c r="O199" s="79">
        <v>0.98499999999999999</v>
      </c>
      <c r="P199" s="80">
        <v>8142</v>
      </c>
      <c r="Q199" s="80" t="s">
        <v>862</v>
      </c>
      <c r="R199" s="81"/>
      <c r="S199" s="78">
        <f t="shared" si="28"/>
        <v>0</v>
      </c>
      <c r="T199" s="78">
        <f t="shared" si="29"/>
        <v>0</v>
      </c>
      <c r="U199" s="78">
        <f t="shared" si="30"/>
        <v>0</v>
      </c>
      <c r="V199" s="78">
        <f t="shared" si="38"/>
        <v>0</v>
      </c>
      <c r="W199" s="78">
        <f t="shared" si="31"/>
        <v>875449.04997899989</v>
      </c>
      <c r="X199" s="78">
        <f t="shared" si="32"/>
        <v>888780.76139999984</v>
      </c>
      <c r="Y199" s="78">
        <f t="shared" si="33"/>
        <v>444390.38069999992</v>
      </c>
      <c r="Z199" s="78">
        <f t="shared" si="39"/>
        <v>1877327</v>
      </c>
      <c r="AA199" s="78">
        <f t="shared" si="34"/>
        <v>2920279.6446000002</v>
      </c>
      <c r="AB199" s="78">
        <f t="shared" si="40"/>
        <v>2482238</v>
      </c>
      <c r="AC199" s="78">
        <f t="shared" si="35"/>
        <v>0</v>
      </c>
      <c r="AD199" s="78">
        <f t="shared" si="41"/>
        <v>0</v>
      </c>
      <c r="AE199" s="82">
        <f t="shared" si="36"/>
        <v>4359565</v>
      </c>
      <c r="AF199" s="82"/>
      <c r="AG199" s="82"/>
      <c r="AH199" s="82"/>
      <c r="AI199" s="82"/>
      <c r="AJ199" s="82"/>
      <c r="AK199" s="83"/>
      <c r="AL199" s="83"/>
      <c r="AM199" s="78"/>
      <c r="AN199" s="84">
        <v>192</v>
      </c>
      <c r="AO199" s="85"/>
      <c r="AP199" s="86" t="s">
        <v>1254</v>
      </c>
    </row>
    <row r="200" spans="1:42" ht="48" customHeight="1" x14ac:dyDescent="0.4">
      <c r="A200" s="70" t="s">
        <v>687</v>
      </c>
      <c r="B200" s="90" t="s">
        <v>1297</v>
      </c>
      <c r="C200" s="87" t="s">
        <v>1298</v>
      </c>
      <c r="D200" s="88" t="s">
        <v>108</v>
      </c>
      <c r="E200" s="30" t="s">
        <v>272</v>
      </c>
      <c r="F200" s="29" t="s">
        <v>54</v>
      </c>
      <c r="G200" s="29">
        <v>8</v>
      </c>
      <c r="H200" s="30"/>
      <c r="I200" s="74">
        <f>VLOOKUP(G200,'Basic TPP'!$A$2:$B$16,2,0)</f>
        <v>6348434.0099999998</v>
      </c>
      <c r="J200" s="75">
        <v>0</v>
      </c>
      <c r="K200" s="76">
        <v>0.35</v>
      </c>
      <c r="L200" s="77">
        <v>0.46</v>
      </c>
      <c r="M200" s="77">
        <v>0</v>
      </c>
      <c r="N200" s="78">
        <f t="shared" si="37"/>
        <v>4370897</v>
      </c>
      <c r="O200" s="79">
        <v>0.95330000000000004</v>
      </c>
      <c r="P200" s="80">
        <v>7685</v>
      </c>
      <c r="Q200" s="80" t="s">
        <v>862</v>
      </c>
      <c r="R200" s="81"/>
      <c r="S200" s="78">
        <f t="shared" ref="S200:S263" si="42">I200*J200*40%*O200</f>
        <v>0</v>
      </c>
      <c r="T200" s="78">
        <f t="shared" ref="T200:T263" si="43">IF(P200&gt;=6750,(I200*J200*40%),0)</f>
        <v>0</v>
      </c>
      <c r="U200" s="78">
        <f t="shared" ref="U200:U263" si="44">IF(P200&lt;6750,0,IF(Q200="kurang",I200*J200*10%,I200*J200*20%))</f>
        <v>0</v>
      </c>
      <c r="V200" s="78">
        <f t="shared" si="38"/>
        <v>0</v>
      </c>
      <c r="W200" s="78">
        <f t="shared" ref="W200:W263" si="45">I200*K200*40%*O200</f>
        <v>847274.69984261983</v>
      </c>
      <c r="X200" s="78">
        <f t="shared" ref="X200:X263" si="46">IF(P200&gt;=6750,(I200*K200*40%),0)</f>
        <v>888780.76139999984</v>
      </c>
      <c r="Y200" s="78">
        <f t="shared" ref="Y200:Y263" si="47">IF(P200&lt;6750,0,IF(Q200="kurang",I200*K200*10%,I200*K200*20%))</f>
        <v>444390.38069999992</v>
      </c>
      <c r="Z200" s="78">
        <f t="shared" si="39"/>
        <v>1853379</v>
      </c>
      <c r="AA200" s="78">
        <f t="shared" ref="AA200:AA263" si="48">I200*L200</f>
        <v>2920279.6446000002</v>
      </c>
      <c r="AB200" s="78">
        <f t="shared" si="40"/>
        <v>2482238</v>
      </c>
      <c r="AC200" s="78">
        <f t="shared" ref="AC200:AC263" si="49">I200*M200</f>
        <v>0</v>
      </c>
      <c r="AD200" s="78">
        <f t="shared" si="41"/>
        <v>0</v>
      </c>
      <c r="AE200" s="82">
        <f t="shared" ref="AE200:AE263" si="50">ROUND((V200+Z200+AB200+AD200),0)</f>
        <v>4335617</v>
      </c>
      <c r="AF200" s="82"/>
      <c r="AG200" s="82"/>
      <c r="AH200" s="82"/>
      <c r="AI200" s="82"/>
      <c r="AJ200" s="82"/>
      <c r="AK200" s="83"/>
      <c r="AL200" s="83"/>
      <c r="AM200" s="78"/>
      <c r="AN200" s="84">
        <v>193</v>
      </c>
      <c r="AO200" s="85"/>
      <c r="AP200" s="86" t="s">
        <v>1254</v>
      </c>
    </row>
    <row r="201" spans="1:42" ht="48" customHeight="1" x14ac:dyDescent="0.4">
      <c r="A201" s="70" t="s">
        <v>690</v>
      </c>
      <c r="B201" s="90" t="s">
        <v>1299</v>
      </c>
      <c r="C201" s="87" t="s">
        <v>1300</v>
      </c>
      <c r="D201" s="88" t="s">
        <v>328</v>
      </c>
      <c r="E201" s="30" t="s">
        <v>1184</v>
      </c>
      <c r="F201" s="29" t="s">
        <v>54</v>
      </c>
      <c r="G201" s="29">
        <v>8</v>
      </c>
      <c r="H201" s="30"/>
      <c r="I201" s="74">
        <f>VLOOKUP(G201,'Basic TPP'!$A$2:$B$16,2,0)</f>
        <v>6348434.0099999998</v>
      </c>
      <c r="J201" s="75">
        <v>0</v>
      </c>
      <c r="K201" s="76">
        <v>0.35</v>
      </c>
      <c r="L201" s="77">
        <v>0.46</v>
      </c>
      <c r="M201" s="77">
        <v>0</v>
      </c>
      <c r="N201" s="78">
        <f t="shared" ref="N201:N264" si="51">ROUND(I201*(SUM(J201:M201))*85%,0)</f>
        <v>4370897</v>
      </c>
      <c r="O201" s="79">
        <v>1</v>
      </c>
      <c r="P201" s="80">
        <v>8906</v>
      </c>
      <c r="Q201" s="80" t="s">
        <v>862</v>
      </c>
      <c r="R201" s="81"/>
      <c r="S201" s="78">
        <f t="shared" si="42"/>
        <v>0</v>
      </c>
      <c r="T201" s="78">
        <f t="shared" si="43"/>
        <v>0</v>
      </c>
      <c r="U201" s="78">
        <f t="shared" si="44"/>
        <v>0</v>
      </c>
      <c r="V201" s="78">
        <f t="shared" ref="V201:V264" si="52">ROUND(SUM(S201:U201)*85%,0)</f>
        <v>0</v>
      </c>
      <c r="W201" s="78">
        <f t="shared" si="45"/>
        <v>888780.76139999984</v>
      </c>
      <c r="X201" s="78">
        <f t="shared" si="46"/>
        <v>888780.76139999984</v>
      </c>
      <c r="Y201" s="78">
        <f t="shared" si="47"/>
        <v>444390.38069999992</v>
      </c>
      <c r="Z201" s="78">
        <f t="shared" ref="Z201:Z264" si="53">ROUND(SUM(W201:Y201)*85%,0)</f>
        <v>1888659</v>
      </c>
      <c r="AA201" s="78">
        <f t="shared" si="48"/>
        <v>2920279.6446000002</v>
      </c>
      <c r="AB201" s="78">
        <f t="shared" ref="AB201:AB264" si="54">ROUND(AA201 * 85%,0)</f>
        <v>2482238</v>
      </c>
      <c r="AC201" s="78">
        <f t="shared" si="49"/>
        <v>0</v>
      </c>
      <c r="AD201" s="78">
        <f t="shared" ref="AD201:AD264" si="55">ROUND(AC201*85%,0)</f>
        <v>0</v>
      </c>
      <c r="AE201" s="82">
        <f t="shared" si="50"/>
        <v>4370897</v>
      </c>
      <c r="AF201" s="82"/>
      <c r="AG201" s="82"/>
      <c r="AH201" s="82"/>
      <c r="AI201" s="82"/>
      <c r="AJ201" s="82"/>
      <c r="AK201" s="83"/>
      <c r="AL201" s="83"/>
      <c r="AM201" s="78"/>
      <c r="AN201" s="84">
        <v>194</v>
      </c>
      <c r="AO201" s="85"/>
      <c r="AP201" s="86" t="s">
        <v>1254</v>
      </c>
    </row>
    <row r="202" spans="1:42" ht="48" customHeight="1" x14ac:dyDescent="0.4">
      <c r="A202" s="70" t="s">
        <v>693</v>
      </c>
      <c r="B202" s="90" t="s">
        <v>1301</v>
      </c>
      <c r="C202" s="87" t="s">
        <v>1302</v>
      </c>
      <c r="D202" s="88" t="s">
        <v>138</v>
      </c>
      <c r="E202" s="30" t="s">
        <v>329</v>
      </c>
      <c r="F202" s="29" t="s">
        <v>54</v>
      </c>
      <c r="G202" s="29">
        <v>8</v>
      </c>
      <c r="H202" s="30"/>
      <c r="I202" s="74">
        <f>VLOOKUP(G202,'Basic TPP'!$A$2:$B$16,2,0)</f>
        <v>6348434.0099999998</v>
      </c>
      <c r="J202" s="75">
        <v>0</v>
      </c>
      <c r="K202" s="76">
        <v>0.35</v>
      </c>
      <c r="L202" s="77">
        <v>0.46</v>
      </c>
      <c r="M202" s="77">
        <v>0</v>
      </c>
      <c r="N202" s="78">
        <f t="shared" si="51"/>
        <v>4370897</v>
      </c>
      <c r="O202" s="79">
        <v>0.98499999999999999</v>
      </c>
      <c r="P202" s="80">
        <v>7178</v>
      </c>
      <c r="Q202" s="80" t="s">
        <v>862</v>
      </c>
      <c r="R202" s="81"/>
      <c r="S202" s="78">
        <f t="shared" si="42"/>
        <v>0</v>
      </c>
      <c r="T202" s="78">
        <f t="shared" si="43"/>
        <v>0</v>
      </c>
      <c r="U202" s="78">
        <f t="shared" si="44"/>
        <v>0</v>
      </c>
      <c r="V202" s="78">
        <f t="shared" si="52"/>
        <v>0</v>
      </c>
      <c r="W202" s="78">
        <f t="shared" si="45"/>
        <v>875449.04997899989</v>
      </c>
      <c r="X202" s="78">
        <f t="shared" si="46"/>
        <v>888780.76139999984</v>
      </c>
      <c r="Y202" s="78">
        <f t="shared" si="47"/>
        <v>444390.38069999992</v>
      </c>
      <c r="Z202" s="78">
        <f t="shared" si="53"/>
        <v>1877327</v>
      </c>
      <c r="AA202" s="78">
        <f t="shared" si="48"/>
        <v>2920279.6446000002</v>
      </c>
      <c r="AB202" s="78">
        <f t="shared" si="54"/>
        <v>2482238</v>
      </c>
      <c r="AC202" s="78">
        <f t="shared" si="49"/>
        <v>0</v>
      </c>
      <c r="AD202" s="78">
        <f t="shared" si="55"/>
        <v>0</v>
      </c>
      <c r="AE202" s="82">
        <f t="shared" si="50"/>
        <v>4359565</v>
      </c>
      <c r="AF202" s="82"/>
      <c r="AG202" s="82"/>
      <c r="AH202" s="82"/>
      <c r="AI202" s="82"/>
      <c r="AJ202" s="82"/>
      <c r="AK202" s="83"/>
      <c r="AL202" s="83"/>
      <c r="AM202" s="78"/>
      <c r="AN202" s="84">
        <v>195</v>
      </c>
      <c r="AO202" s="85"/>
      <c r="AP202" s="86" t="s">
        <v>1254</v>
      </c>
    </row>
    <row r="203" spans="1:42" ht="48" customHeight="1" x14ac:dyDescent="0.4">
      <c r="A203" s="70" t="s">
        <v>696</v>
      </c>
      <c r="B203" s="90" t="s">
        <v>1303</v>
      </c>
      <c r="C203" s="87" t="s">
        <v>1304</v>
      </c>
      <c r="D203" s="88" t="s">
        <v>138</v>
      </c>
      <c r="E203" s="30" t="s">
        <v>903</v>
      </c>
      <c r="F203" s="29" t="s">
        <v>54</v>
      </c>
      <c r="G203" s="29">
        <v>7</v>
      </c>
      <c r="H203" s="30"/>
      <c r="I203" s="74">
        <f>VLOOKUP(G203,'Basic TPP'!$A$2:$B$16,2,0)</f>
        <v>5597389.71</v>
      </c>
      <c r="J203" s="75">
        <v>0</v>
      </c>
      <c r="K203" s="76">
        <v>0.35</v>
      </c>
      <c r="L203" s="77">
        <v>0.46</v>
      </c>
      <c r="M203" s="77">
        <v>0</v>
      </c>
      <c r="N203" s="78">
        <f t="shared" si="51"/>
        <v>3853803</v>
      </c>
      <c r="O203" s="79">
        <v>0.5</v>
      </c>
      <c r="P203" s="80">
        <v>7225</v>
      </c>
      <c r="Q203" s="80" t="s">
        <v>862</v>
      </c>
      <c r="R203" s="81"/>
      <c r="S203" s="78">
        <f t="shared" si="42"/>
        <v>0</v>
      </c>
      <c r="T203" s="78">
        <f t="shared" si="43"/>
        <v>0</v>
      </c>
      <c r="U203" s="78">
        <f t="shared" si="44"/>
        <v>0</v>
      </c>
      <c r="V203" s="78">
        <f t="shared" si="52"/>
        <v>0</v>
      </c>
      <c r="W203" s="78">
        <f t="shared" si="45"/>
        <v>391817.27970000001</v>
      </c>
      <c r="X203" s="78">
        <f t="shared" si="46"/>
        <v>783634.55940000003</v>
      </c>
      <c r="Y203" s="78">
        <f t="shared" si="47"/>
        <v>391817.27970000001</v>
      </c>
      <c r="Z203" s="78">
        <f t="shared" si="53"/>
        <v>1332179</v>
      </c>
      <c r="AA203" s="78">
        <f t="shared" si="48"/>
        <v>2574799.2666000002</v>
      </c>
      <c r="AB203" s="78">
        <f t="shared" si="54"/>
        <v>2188579</v>
      </c>
      <c r="AC203" s="78">
        <f t="shared" si="49"/>
        <v>0</v>
      </c>
      <c r="AD203" s="78">
        <f t="shared" si="55"/>
        <v>0</v>
      </c>
      <c r="AE203" s="82">
        <f t="shared" si="50"/>
        <v>3520758</v>
      </c>
      <c r="AF203" s="82"/>
      <c r="AG203" s="82"/>
      <c r="AH203" s="82"/>
      <c r="AI203" s="82"/>
      <c r="AJ203" s="82"/>
      <c r="AK203" s="83"/>
      <c r="AL203" s="83"/>
      <c r="AM203" s="78"/>
      <c r="AN203" s="84">
        <v>196</v>
      </c>
      <c r="AO203" s="85"/>
      <c r="AP203" s="86" t="s">
        <v>1254</v>
      </c>
    </row>
    <row r="204" spans="1:42" ht="48" customHeight="1" x14ac:dyDescent="0.4">
      <c r="A204" s="70" t="s">
        <v>699</v>
      </c>
      <c r="B204" s="90" t="s">
        <v>1305</v>
      </c>
      <c r="C204" s="87" t="s">
        <v>1306</v>
      </c>
      <c r="D204" s="88" t="s">
        <v>138</v>
      </c>
      <c r="E204" s="30" t="s">
        <v>961</v>
      </c>
      <c r="F204" s="29" t="s">
        <v>54</v>
      </c>
      <c r="G204" s="29">
        <v>7</v>
      </c>
      <c r="H204" s="30"/>
      <c r="I204" s="74">
        <f>VLOOKUP(G204,'Basic TPP'!$A$2:$B$16,2,0)</f>
        <v>5597389.71</v>
      </c>
      <c r="J204" s="75">
        <v>0</v>
      </c>
      <c r="K204" s="76">
        <v>0.35</v>
      </c>
      <c r="L204" s="77">
        <v>0.46</v>
      </c>
      <c r="M204" s="77">
        <v>0</v>
      </c>
      <c r="N204" s="78">
        <f t="shared" si="51"/>
        <v>3853803</v>
      </c>
      <c r="O204" s="79">
        <v>0.995</v>
      </c>
      <c r="P204" s="80">
        <v>7351</v>
      </c>
      <c r="Q204" s="80" t="s">
        <v>862</v>
      </c>
      <c r="R204" s="81"/>
      <c r="S204" s="78">
        <f t="shared" si="42"/>
        <v>0</v>
      </c>
      <c r="T204" s="78">
        <f t="shared" si="43"/>
        <v>0</v>
      </c>
      <c r="U204" s="78">
        <f t="shared" si="44"/>
        <v>0</v>
      </c>
      <c r="V204" s="78">
        <f t="shared" si="52"/>
        <v>0</v>
      </c>
      <c r="W204" s="78">
        <f t="shared" si="45"/>
        <v>779716.38660299999</v>
      </c>
      <c r="X204" s="78">
        <f t="shared" si="46"/>
        <v>783634.55940000003</v>
      </c>
      <c r="Y204" s="78">
        <f t="shared" si="47"/>
        <v>391817.27970000001</v>
      </c>
      <c r="Z204" s="78">
        <f t="shared" si="53"/>
        <v>1661893</v>
      </c>
      <c r="AA204" s="78">
        <f t="shared" si="48"/>
        <v>2574799.2666000002</v>
      </c>
      <c r="AB204" s="78">
        <f t="shared" si="54"/>
        <v>2188579</v>
      </c>
      <c r="AC204" s="78">
        <f t="shared" si="49"/>
        <v>0</v>
      </c>
      <c r="AD204" s="78">
        <f t="shared" si="55"/>
        <v>0</v>
      </c>
      <c r="AE204" s="82">
        <f t="shared" si="50"/>
        <v>3850472</v>
      </c>
      <c r="AF204" s="82"/>
      <c r="AG204" s="82"/>
      <c r="AH204" s="82"/>
      <c r="AI204" s="82"/>
      <c r="AJ204" s="82"/>
      <c r="AK204" s="83"/>
      <c r="AL204" s="83"/>
      <c r="AM204" s="78"/>
      <c r="AN204" s="84">
        <v>197</v>
      </c>
      <c r="AO204" s="85"/>
      <c r="AP204" s="86" t="s">
        <v>1254</v>
      </c>
    </row>
    <row r="205" spans="1:42" ht="48" customHeight="1" x14ac:dyDescent="0.4">
      <c r="A205" s="70" t="s">
        <v>702</v>
      </c>
      <c r="B205" s="90" t="s">
        <v>1307</v>
      </c>
      <c r="C205" s="87" t="s">
        <v>1308</v>
      </c>
      <c r="D205" s="88" t="s">
        <v>138</v>
      </c>
      <c r="E205" s="30" t="s">
        <v>961</v>
      </c>
      <c r="F205" s="29" t="s">
        <v>54</v>
      </c>
      <c r="G205" s="29">
        <v>7</v>
      </c>
      <c r="H205" s="30"/>
      <c r="I205" s="74">
        <f>VLOOKUP(G205,'Basic TPP'!$A$2:$B$16,2,0)</f>
        <v>5597389.71</v>
      </c>
      <c r="J205" s="75">
        <v>0</v>
      </c>
      <c r="K205" s="76">
        <v>0.35</v>
      </c>
      <c r="L205" s="77">
        <v>0.46</v>
      </c>
      <c r="M205" s="77">
        <v>0</v>
      </c>
      <c r="N205" s="78">
        <f t="shared" si="51"/>
        <v>3853803</v>
      </c>
      <c r="O205" s="79">
        <v>0.995</v>
      </c>
      <c r="P205" s="80">
        <v>8683</v>
      </c>
      <c r="Q205" s="80" t="s">
        <v>862</v>
      </c>
      <c r="R205" s="81"/>
      <c r="S205" s="78">
        <f t="shared" si="42"/>
        <v>0</v>
      </c>
      <c r="T205" s="78">
        <f t="shared" si="43"/>
        <v>0</v>
      </c>
      <c r="U205" s="78">
        <f t="shared" si="44"/>
        <v>0</v>
      </c>
      <c r="V205" s="78">
        <f t="shared" si="52"/>
        <v>0</v>
      </c>
      <c r="W205" s="78">
        <f t="shared" si="45"/>
        <v>779716.38660299999</v>
      </c>
      <c r="X205" s="78">
        <f t="shared" si="46"/>
        <v>783634.55940000003</v>
      </c>
      <c r="Y205" s="78">
        <f t="shared" si="47"/>
        <v>391817.27970000001</v>
      </c>
      <c r="Z205" s="78">
        <f t="shared" si="53"/>
        <v>1661893</v>
      </c>
      <c r="AA205" s="78">
        <f t="shared" si="48"/>
        <v>2574799.2666000002</v>
      </c>
      <c r="AB205" s="78">
        <f t="shared" si="54"/>
        <v>2188579</v>
      </c>
      <c r="AC205" s="78">
        <f t="shared" si="49"/>
        <v>0</v>
      </c>
      <c r="AD205" s="78">
        <f t="shared" si="55"/>
        <v>0</v>
      </c>
      <c r="AE205" s="82">
        <f t="shared" si="50"/>
        <v>3850472</v>
      </c>
      <c r="AF205" s="82"/>
      <c r="AG205" s="82"/>
      <c r="AH205" s="82"/>
      <c r="AI205" s="82"/>
      <c r="AJ205" s="82"/>
      <c r="AK205" s="83"/>
      <c r="AL205" s="83"/>
      <c r="AM205" s="78"/>
      <c r="AN205" s="84">
        <v>198</v>
      </c>
      <c r="AO205" s="91"/>
      <c r="AP205" s="86" t="s">
        <v>1254</v>
      </c>
    </row>
    <row r="206" spans="1:42" ht="48" customHeight="1" x14ac:dyDescent="0.4">
      <c r="A206" s="70" t="s">
        <v>705</v>
      </c>
      <c r="B206" s="90" t="s">
        <v>1309</v>
      </c>
      <c r="C206" s="87" t="s">
        <v>1310</v>
      </c>
      <c r="D206" s="88" t="s">
        <v>403</v>
      </c>
      <c r="E206" s="30" t="s">
        <v>1311</v>
      </c>
      <c r="F206" s="29" t="s">
        <v>54</v>
      </c>
      <c r="G206" s="29">
        <v>6</v>
      </c>
      <c r="H206" s="30"/>
      <c r="I206" s="74">
        <f>VLOOKUP(G206,'Basic TPP'!$A$2:$B$16,2,0)</f>
        <v>4864066.68</v>
      </c>
      <c r="J206" s="75">
        <v>0</v>
      </c>
      <c r="K206" s="76">
        <v>0.35</v>
      </c>
      <c r="L206" s="77">
        <v>0.46</v>
      </c>
      <c r="M206" s="77">
        <v>0</v>
      </c>
      <c r="N206" s="78">
        <f t="shared" si="51"/>
        <v>3348910</v>
      </c>
      <c r="O206" s="79">
        <v>0.84950000000000003</v>
      </c>
      <c r="P206" s="80">
        <v>5729</v>
      </c>
      <c r="Q206" s="80" t="s">
        <v>862</v>
      </c>
      <c r="R206" s="81"/>
      <c r="S206" s="78">
        <f t="shared" si="42"/>
        <v>0</v>
      </c>
      <c r="T206" s="78">
        <f t="shared" si="43"/>
        <v>0</v>
      </c>
      <c r="U206" s="78">
        <f t="shared" si="44"/>
        <v>0</v>
      </c>
      <c r="V206" s="78">
        <f t="shared" si="52"/>
        <v>0</v>
      </c>
      <c r="W206" s="78">
        <f t="shared" si="45"/>
        <v>578483.45025240001</v>
      </c>
      <c r="X206" s="78">
        <f t="shared" si="46"/>
        <v>0</v>
      </c>
      <c r="Y206" s="78">
        <f t="shared" si="47"/>
        <v>0</v>
      </c>
      <c r="Z206" s="78">
        <f t="shared" si="53"/>
        <v>491711</v>
      </c>
      <c r="AA206" s="78">
        <f t="shared" si="48"/>
        <v>2237470.6727999998</v>
      </c>
      <c r="AB206" s="78">
        <f t="shared" si="54"/>
        <v>1901850</v>
      </c>
      <c r="AC206" s="78">
        <f t="shared" si="49"/>
        <v>0</v>
      </c>
      <c r="AD206" s="78">
        <f t="shared" si="55"/>
        <v>0</v>
      </c>
      <c r="AE206" s="82">
        <f t="shared" si="50"/>
        <v>2393561</v>
      </c>
      <c r="AF206" s="82"/>
      <c r="AG206" s="82"/>
      <c r="AH206" s="82"/>
      <c r="AI206" s="82"/>
      <c r="AJ206" s="82"/>
      <c r="AK206" s="83"/>
      <c r="AL206" s="83"/>
      <c r="AM206" s="78"/>
      <c r="AN206" s="84">
        <v>199</v>
      </c>
      <c r="AO206" s="85"/>
      <c r="AP206" s="86" t="s">
        <v>1254</v>
      </c>
    </row>
    <row r="207" spans="1:42" ht="48" customHeight="1" x14ac:dyDescent="0.4">
      <c r="A207" s="70" t="s">
        <v>708</v>
      </c>
      <c r="B207" s="90" t="s">
        <v>1312</v>
      </c>
      <c r="C207" s="87" t="s">
        <v>1313</v>
      </c>
      <c r="D207" s="88" t="s">
        <v>420</v>
      </c>
      <c r="E207" s="30" t="s">
        <v>451</v>
      </c>
      <c r="F207" s="29" t="s">
        <v>54</v>
      </c>
      <c r="G207" s="29">
        <v>6</v>
      </c>
      <c r="H207" s="30"/>
      <c r="I207" s="74">
        <f>VLOOKUP(G207,'Basic TPP'!$A$2:$B$16,2,0)</f>
        <v>4864066.68</v>
      </c>
      <c r="J207" s="75">
        <v>0</v>
      </c>
      <c r="K207" s="76">
        <v>0.35</v>
      </c>
      <c r="L207" s="77">
        <v>0.46</v>
      </c>
      <c r="M207" s="77">
        <v>0</v>
      </c>
      <c r="N207" s="78">
        <f t="shared" si="51"/>
        <v>3348910</v>
      </c>
      <c r="O207" s="79">
        <v>1</v>
      </c>
      <c r="P207" s="80">
        <v>10032</v>
      </c>
      <c r="Q207" s="80" t="s">
        <v>862</v>
      </c>
      <c r="R207" s="81"/>
      <c r="S207" s="78">
        <f t="shared" si="42"/>
        <v>0</v>
      </c>
      <c r="T207" s="78">
        <f t="shared" si="43"/>
        <v>0</v>
      </c>
      <c r="U207" s="78">
        <f t="shared" si="44"/>
        <v>0</v>
      </c>
      <c r="V207" s="78">
        <f t="shared" si="52"/>
        <v>0</v>
      </c>
      <c r="W207" s="78">
        <f t="shared" si="45"/>
        <v>680969.33519999997</v>
      </c>
      <c r="X207" s="78">
        <f t="shared" si="46"/>
        <v>680969.33519999997</v>
      </c>
      <c r="Y207" s="78">
        <f t="shared" si="47"/>
        <v>340484.66759999999</v>
      </c>
      <c r="Z207" s="78">
        <f t="shared" si="53"/>
        <v>1447060</v>
      </c>
      <c r="AA207" s="78">
        <f t="shared" si="48"/>
        <v>2237470.6727999998</v>
      </c>
      <c r="AB207" s="78">
        <f t="shared" si="54"/>
        <v>1901850</v>
      </c>
      <c r="AC207" s="78">
        <f t="shared" si="49"/>
        <v>0</v>
      </c>
      <c r="AD207" s="78">
        <f t="shared" si="55"/>
        <v>0</v>
      </c>
      <c r="AE207" s="82">
        <f t="shared" si="50"/>
        <v>3348910</v>
      </c>
      <c r="AF207" s="82"/>
      <c r="AG207" s="82"/>
      <c r="AH207" s="82"/>
      <c r="AI207" s="82"/>
      <c r="AJ207" s="82"/>
      <c r="AK207" s="83"/>
      <c r="AL207" s="83"/>
      <c r="AM207" s="78"/>
      <c r="AN207" s="84">
        <v>200</v>
      </c>
      <c r="AO207" s="91"/>
      <c r="AP207" s="86" t="s">
        <v>1254</v>
      </c>
    </row>
    <row r="208" spans="1:42" ht="48" customHeight="1" x14ac:dyDescent="0.4">
      <c r="A208" s="70" t="s">
        <v>711</v>
      </c>
      <c r="B208" s="90" t="s">
        <v>1314</v>
      </c>
      <c r="C208" s="87" t="s">
        <v>1315</v>
      </c>
      <c r="D208" s="88" t="s">
        <v>95</v>
      </c>
      <c r="E208" s="30" t="s">
        <v>1316</v>
      </c>
      <c r="F208" s="29" t="s">
        <v>391</v>
      </c>
      <c r="G208" s="29">
        <v>6</v>
      </c>
      <c r="H208" s="30"/>
      <c r="I208" s="74">
        <f>VLOOKUP(G208,'Basic TPP'!$A$2:$B$16,2,0)</f>
        <v>4864066.68</v>
      </c>
      <c r="J208" s="75">
        <v>0.31</v>
      </c>
      <c r="K208" s="76">
        <v>0.35</v>
      </c>
      <c r="L208" s="77">
        <v>0.15</v>
      </c>
      <c r="M208" s="77">
        <v>0</v>
      </c>
      <c r="N208" s="78">
        <f t="shared" si="51"/>
        <v>3348910</v>
      </c>
      <c r="O208" s="79">
        <v>0.995</v>
      </c>
      <c r="P208" s="80">
        <v>8728</v>
      </c>
      <c r="Q208" s="80" t="s">
        <v>862</v>
      </c>
      <c r="R208" s="81"/>
      <c r="S208" s="78">
        <f t="shared" si="42"/>
        <v>600128.54697839997</v>
      </c>
      <c r="T208" s="78">
        <f t="shared" si="43"/>
        <v>603144.26832000003</v>
      </c>
      <c r="U208" s="78">
        <f t="shared" si="44"/>
        <v>301572.13416000002</v>
      </c>
      <c r="V208" s="78">
        <f t="shared" si="52"/>
        <v>1279118</v>
      </c>
      <c r="W208" s="78">
        <f t="shared" si="45"/>
        <v>677564.48852399993</v>
      </c>
      <c r="X208" s="78">
        <f t="shared" si="46"/>
        <v>680969.33519999997</v>
      </c>
      <c r="Y208" s="78">
        <f t="shared" si="47"/>
        <v>340484.66759999999</v>
      </c>
      <c r="Z208" s="78">
        <f t="shared" si="53"/>
        <v>1444166</v>
      </c>
      <c r="AA208" s="78">
        <f t="shared" si="48"/>
        <v>729610.00199999998</v>
      </c>
      <c r="AB208" s="78">
        <f t="shared" si="54"/>
        <v>620169</v>
      </c>
      <c r="AC208" s="78">
        <f t="shared" si="49"/>
        <v>0</v>
      </c>
      <c r="AD208" s="78">
        <f t="shared" si="55"/>
        <v>0</v>
      </c>
      <c r="AE208" s="82">
        <f t="shared" si="50"/>
        <v>3343453</v>
      </c>
      <c r="AF208" s="82"/>
      <c r="AG208" s="82"/>
      <c r="AH208" s="82"/>
      <c r="AI208" s="82"/>
      <c r="AJ208" s="82"/>
      <c r="AK208" s="83"/>
      <c r="AL208" s="83"/>
      <c r="AM208" s="78"/>
      <c r="AN208" s="84">
        <v>201</v>
      </c>
      <c r="AO208" s="85"/>
      <c r="AP208" s="86" t="s">
        <v>1254</v>
      </c>
    </row>
    <row r="209" spans="1:42" ht="48" customHeight="1" x14ac:dyDescent="0.4">
      <c r="A209" s="70" t="s">
        <v>714</v>
      </c>
      <c r="B209" s="90" t="s">
        <v>1317</v>
      </c>
      <c r="C209" s="87" t="s">
        <v>1318</v>
      </c>
      <c r="D209" s="88" t="s">
        <v>328</v>
      </c>
      <c r="E209" s="30" t="s">
        <v>1089</v>
      </c>
      <c r="F209" s="29" t="s">
        <v>391</v>
      </c>
      <c r="G209" s="29">
        <v>6</v>
      </c>
      <c r="H209" s="30"/>
      <c r="I209" s="74">
        <f>VLOOKUP(G209,'Basic TPP'!$A$2:$B$16,2,0)</f>
        <v>4864066.68</v>
      </c>
      <c r="J209" s="75">
        <v>0.31</v>
      </c>
      <c r="K209" s="76">
        <v>0.35</v>
      </c>
      <c r="L209" s="77">
        <v>0.15</v>
      </c>
      <c r="M209" s="77">
        <v>0</v>
      </c>
      <c r="N209" s="78">
        <f t="shared" si="51"/>
        <v>3348910</v>
      </c>
      <c r="O209" s="79">
        <v>0.98499999999999999</v>
      </c>
      <c r="P209" s="80">
        <v>7425</v>
      </c>
      <c r="Q209" s="80" t="s">
        <v>862</v>
      </c>
      <c r="R209" s="81"/>
      <c r="S209" s="78">
        <f t="shared" si="42"/>
        <v>594097.10429519997</v>
      </c>
      <c r="T209" s="78">
        <f t="shared" si="43"/>
        <v>603144.26832000003</v>
      </c>
      <c r="U209" s="78">
        <f t="shared" si="44"/>
        <v>301572.13416000002</v>
      </c>
      <c r="V209" s="78">
        <f t="shared" si="52"/>
        <v>1273991</v>
      </c>
      <c r="W209" s="78">
        <f t="shared" si="45"/>
        <v>670754.79517199995</v>
      </c>
      <c r="X209" s="78">
        <f t="shared" si="46"/>
        <v>680969.33519999997</v>
      </c>
      <c r="Y209" s="78">
        <f t="shared" si="47"/>
        <v>340484.66759999999</v>
      </c>
      <c r="Z209" s="78">
        <f t="shared" si="53"/>
        <v>1438377</v>
      </c>
      <c r="AA209" s="78">
        <f t="shared" si="48"/>
        <v>729610.00199999998</v>
      </c>
      <c r="AB209" s="78">
        <f t="shared" si="54"/>
        <v>620169</v>
      </c>
      <c r="AC209" s="78">
        <f t="shared" si="49"/>
        <v>0</v>
      </c>
      <c r="AD209" s="78">
        <f t="shared" si="55"/>
        <v>0</v>
      </c>
      <c r="AE209" s="82">
        <f t="shared" si="50"/>
        <v>3332537</v>
      </c>
      <c r="AF209" s="82"/>
      <c r="AG209" s="82"/>
      <c r="AH209" s="82"/>
      <c r="AI209" s="82"/>
      <c r="AJ209" s="82"/>
      <c r="AK209" s="83"/>
      <c r="AL209" s="83"/>
      <c r="AM209" s="78"/>
      <c r="AN209" s="84">
        <v>202</v>
      </c>
      <c r="AO209" s="85"/>
      <c r="AP209" s="86" t="s">
        <v>1254</v>
      </c>
    </row>
    <row r="210" spans="1:42" ht="48" customHeight="1" x14ac:dyDescent="0.4">
      <c r="A210" s="70" t="s">
        <v>717</v>
      </c>
      <c r="B210" s="90" t="s">
        <v>1319</v>
      </c>
      <c r="C210" s="87" t="s">
        <v>1320</v>
      </c>
      <c r="D210" s="88" t="s">
        <v>420</v>
      </c>
      <c r="E210" s="30" t="s">
        <v>1027</v>
      </c>
      <c r="F210" s="29" t="s">
        <v>54</v>
      </c>
      <c r="G210" s="29">
        <v>6</v>
      </c>
      <c r="H210" s="30"/>
      <c r="I210" s="74">
        <f>VLOOKUP(G210,'Basic TPP'!$A$2:$B$16,2,0)</f>
        <v>4864066.68</v>
      </c>
      <c r="J210" s="75">
        <v>0</v>
      </c>
      <c r="K210" s="76">
        <v>0.35</v>
      </c>
      <c r="L210" s="77">
        <v>0.46</v>
      </c>
      <c r="M210" s="77">
        <v>0</v>
      </c>
      <c r="N210" s="78">
        <f t="shared" si="51"/>
        <v>3348910</v>
      </c>
      <c r="O210" s="79">
        <v>0.98499999999999999</v>
      </c>
      <c r="P210" s="80">
        <v>8744</v>
      </c>
      <c r="Q210" s="80" t="s">
        <v>862</v>
      </c>
      <c r="R210" s="81"/>
      <c r="S210" s="78">
        <f t="shared" si="42"/>
        <v>0</v>
      </c>
      <c r="T210" s="78">
        <f t="shared" si="43"/>
        <v>0</v>
      </c>
      <c r="U210" s="78">
        <f t="shared" si="44"/>
        <v>0</v>
      </c>
      <c r="V210" s="78">
        <f t="shared" si="52"/>
        <v>0</v>
      </c>
      <c r="W210" s="78">
        <f t="shared" si="45"/>
        <v>670754.79517199995</v>
      </c>
      <c r="X210" s="78">
        <f t="shared" si="46"/>
        <v>680969.33519999997</v>
      </c>
      <c r="Y210" s="78">
        <f t="shared" si="47"/>
        <v>340484.66759999999</v>
      </c>
      <c r="Z210" s="78">
        <f t="shared" si="53"/>
        <v>1438377</v>
      </c>
      <c r="AA210" s="78">
        <f t="shared" si="48"/>
        <v>2237470.6727999998</v>
      </c>
      <c r="AB210" s="78">
        <f t="shared" si="54"/>
        <v>1901850</v>
      </c>
      <c r="AC210" s="78">
        <f t="shared" si="49"/>
        <v>0</v>
      </c>
      <c r="AD210" s="78">
        <f t="shared" si="55"/>
        <v>0</v>
      </c>
      <c r="AE210" s="82">
        <f t="shared" si="50"/>
        <v>3340227</v>
      </c>
      <c r="AF210" s="82"/>
      <c r="AG210" s="82"/>
      <c r="AH210" s="82"/>
      <c r="AI210" s="82"/>
      <c r="AJ210" s="82"/>
      <c r="AK210" s="83"/>
      <c r="AL210" s="83"/>
      <c r="AM210" s="78"/>
      <c r="AN210" s="84">
        <v>203</v>
      </c>
      <c r="AO210" s="85"/>
      <c r="AP210" s="86" t="s">
        <v>1254</v>
      </c>
    </row>
    <row r="211" spans="1:42" ht="48" customHeight="1" x14ac:dyDescent="0.4">
      <c r="A211" s="70" t="s">
        <v>720</v>
      </c>
      <c r="B211" s="90" t="s">
        <v>1321</v>
      </c>
      <c r="C211" s="87" t="s">
        <v>1322</v>
      </c>
      <c r="D211" s="88" t="s">
        <v>420</v>
      </c>
      <c r="E211" s="30" t="s">
        <v>1036</v>
      </c>
      <c r="F211" s="29" t="s">
        <v>391</v>
      </c>
      <c r="G211" s="29">
        <v>5</v>
      </c>
      <c r="H211" s="30"/>
      <c r="I211" s="74">
        <f>VLOOKUP(G211,'Basic TPP'!$A$2:$B$16,2,0)</f>
        <v>4056483.09</v>
      </c>
      <c r="J211" s="75">
        <v>0.31</v>
      </c>
      <c r="K211" s="76">
        <v>0.35</v>
      </c>
      <c r="L211" s="77">
        <v>0.15</v>
      </c>
      <c r="M211" s="77">
        <v>0</v>
      </c>
      <c r="N211" s="78">
        <f t="shared" si="51"/>
        <v>2792889</v>
      </c>
      <c r="O211" s="79">
        <v>1</v>
      </c>
      <c r="P211" s="80">
        <v>8725</v>
      </c>
      <c r="Q211" s="80" t="s">
        <v>862</v>
      </c>
      <c r="R211" s="81"/>
      <c r="S211" s="78">
        <f t="shared" si="42"/>
        <v>503003.90315999999</v>
      </c>
      <c r="T211" s="78">
        <f t="shared" si="43"/>
        <v>503003.90315999999</v>
      </c>
      <c r="U211" s="78">
        <f t="shared" si="44"/>
        <v>251501.95157999999</v>
      </c>
      <c r="V211" s="78">
        <f t="shared" si="52"/>
        <v>1068883</v>
      </c>
      <c r="W211" s="78">
        <f t="shared" si="45"/>
        <v>567907.63260000001</v>
      </c>
      <c r="X211" s="78">
        <f t="shared" si="46"/>
        <v>567907.63260000001</v>
      </c>
      <c r="Y211" s="78">
        <f t="shared" si="47"/>
        <v>283953.81630000001</v>
      </c>
      <c r="Z211" s="78">
        <f t="shared" si="53"/>
        <v>1206804</v>
      </c>
      <c r="AA211" s="78">
        <f t="shared" si="48"/>
        <v>608472.46349999995</v>
      </c>
      <c r="AB211" s="78">
        <f t="shared" si="54"/>
        <v>517202</v>
      </c>
      <c r="AC211" s="78">
        <f t="shared" si="49"/>
        <v>0</v>
      </c>
      <c r="AD211" s="78">
        <f t="shared" si="55"/>
        <v>0</v>
      </c>
      <c r="AE211" s="82">
        <f t="shared" si="50"/>
        <v>2792889</v>
      </c>
      <c r="AF211" s="82"/>
      <c r="AG211" s="82"/>
      <c r="AH211" s="82"/>
      <c r="AI211" s="82"/>
      <c r="AJ211" s="82"/>
      <c r="AK211" s="83"/>
      <c r="AL211" s="83"/>
      <c r="AM211" s="78"/>
      <c r="AN211" s="84">
        <v>204</v>
      </c>
      <c r="AO211" s="85"/>
      <c r="AP211" s="86" t="s">
        <v>1254</v>
      </c>
    </row>
    <row r="212" spans="1:42" ht="48" customHeight="1" x14ac:dyDescent="0.4">
      <c r="A212" s="70" t="s">
        <v>723</v>
      </c>
      <c r="B212" s="71" t="s">
        <v>1323</v>
      </c>
      <c r="C212" s="72" t="s">
        <v>1324</v>
      </c>
      <c r="D212" s="73" t="s">
        <v>45</v>
      </c>
      <c r="E212" s="37" t="s">
        <v>1325</v>
      </c>
      <c r="F212" s="38" t="s">
        <v>54</v>
      </c>
      <c r="G212" s="38">
        <v>12</v>
      </c>
      <c r="H212" s="93" t="s">
        <v>2659</v>
      </c>
      <c r="I212" s="74">
        <f>VLOOKUP(G212,'Basic TPP'!$A$2:$B$16,2,0)</f>
        <v>13501920</v>
      </c>
      <c r="J212" s="75">
        <v>0</v>
      </c>
      <c r="K212" s="76">
        <v>0.35</v>
      </c>
      <c r="L212" s="77">
        <v>0.56999999999999995</v>
      </c>
      <c r="M212" s="77">
        <v>0</v>
      </c>
      <c r="N212" s="78">
        <f t="shared" si="51"/>
        <v>10558501</v>
      </c>
      <c r="O212" s="79">
        <v>0.95830000000000004</v>
      </c>
      <c r="P212" s="80">
        <v>10387</v>
      </c>
      <c r="Q212" s="80" t="s">
        <v>862</v>
      </c>
      <c r="R212" s="81"/>
      <c r="S212" s="78">
        <f t="shared" si="42"/>
        <v>0</v>
      </c>
      <c r="T212" s="78">
        <f t="shared" si="43"/>
        <v>0</v>
      </c>
      <c r="U212" s="78">
        <f t="shared" si="44"/>
        <v>0</v>
      </c>
      <c r="V212" s="78">
        <f t="shared" si="52"/>
        <v>0</v>
      </c>
      <c r="W212" s="78">
        <f t="shared" si="45"/>
        <v>1811444.5910400001</v>
      </c>
      <c r="X212" s="78">
        <f t="shared" si="46"/>
        <v>1890268.8</v>
      </c>
      <c r="Y212" s="78">
        <f t="shared" si="47"/>
        <v>945134.4</v>
      </c>
      <c r="Z212" s="78">
        <f t="shared" si="53"/>
        <v>3949821</v>
      </c>
      <c r="AA212" s="78">
        <f t="shared" si="48"/>
        <v>7696094.3999999994</v>
      </c>
      <c r="AB212" s="78">
        <f t="shared" si="54"/>
        <v>6541680</v>
      </c>
      <c r="AC212" s="78">
        <f t="shared" si="49"/>
        <v>0</v>
      </c>
      <c r="AD212" s="78">
        <f t="shared" si="55"/>
        <v>0</v>
      </c>
      <c r="AE212" s="82">
        <f t="shared" si="50"/>
        <v>10491501</v>
      </c>
      <c r="AF212" s="82"/>
      <c r="AG212" s="82"/>
      <c r="AH212" s="82"/>
      <c r="AI212" s="82"/>
      <c r="AJ212" s="82"/>
      <c r="AK212" s="83"/>
      <c r="AL212" s="83"/>
      <c r="AM212" s="78"/>
      <c r="AN212" s="84">
        <v>205</v>
      </c>
      <c r="AO212" s="85"/>
      <c r="AP212" s="86" t="s">
        <v>1326</v>
      </c>
    </row>
    <row r="213" spans="1:42" ht="48" customHeight="1" x14ac:dyDescent="0.4">
      <c r="A213" s="70" t="s">
        <v>726</v>
      </c>
      <c r="B213" s="37" t="s">
        <v>1327</v>
      </c>
      <c r="C213" s="87" t="s">
        <v>1328</v>
      </c>
      <c r="D213" s="88" t="s">
        <v>45</v>
      </c>
      <c r="E213" s="37" t="s">
        <v>861</v>
      </c>
      <c r="F213" s="29" t="s">
        <v>54</v>
      </c>
      <c r="G213" s="29">
        <v>12</v>
      </c>
      <c r="H213" s="30"/>
      <c r="I213" s="74">
        <f>VLOOKUP(G213,'Basic TPP'!$A$2:$B$16,2,0)</f>
        <v>13501920</v>
      </c>
      <c r="J213" s="75">
        <v>0</v>
      </c>
      <c r="K213" s="76">
        <v>0.35</v>
      </c>
      <c r="L213" s="77">
        <v>0.46</v>
      </c>
      <c r="M213" s="77">
        <v>0</v>
      </c>
      <c r="N213" s="78">
        <f t="shared" si="51"/>
        <v>9296072</v>
      </c>
      <c r="O213" s="79">
        <v>0.98499999999999999</v>
      </c>
      <c r="P213" s="80">
        <v>11315</v>
      </c>
      <c r="Q213" s="89" t="s">
        <v>862</v>
      </c>
      <c r="R213" s="81"/>
      <c r="S213" s="78">
        <f t="shared" si="42"/>
        <v>0</v>
      </c>
      <c r="T213" s="78">
        <f t="shared" si="43"/>
        <v>0</v>
      </c>
      <c r="U213" s="78">
        <f t="shared" si="44"/>
        <v>0</v>
      </c>
      <c r="V213" s="78">
        <f t="shared" si="52"/>
        <v>0</v>
      </c>
      <c r="W213" s="78">
        <f t="shared" si="45"/>
        <v>1861914.7679999999</v>
      </c>
      <c r="X213" s="78">
        <f t="shared" si="46"/>
        <v>1890268.8</v>
      </c>
      <c r="Y213" s="78">
        <f t="shared" si="47"/>
        <v>945134.4</v>
      </c>
      <c r="Z213" s="78">
        <f t="shared" si="53"/>
        <v>3992720</v>
      </c>
      <c r="AA213" s="78">
        <f t="shared" si="48"/>
        <v>6210883.2000000002</v>
      </c>
      <c r="AB213" s="78">
        <f t="shared" si="54"/>
        <v>5279251</v>
      </c>
      <c r="AC213" s="78">
        <f t="shared" si="49"/>
        <v>0</v>
      </c>
      <c r="AD213" s="78">
        <f t="shared" si="55"/>
        <v>0</v>
      </c>
      <c r="AE213" s="82">
        <f t="shared" si="50"/>
        <v>9271971</v>
      </c>
      <c r="AF213" s="82"/>
      <c r="AG213" s="82"/>
      <c r="AH213" s="82"/>
      <c r="AI213" s="82"/>
      <c r="AJ213" s="82"/>
      <c r="AK213" s="83"/>
      <c r="AL213" s="83"/>
      <c r="AM213" s="78"/>
      <c r="AN213" s="84">
        <v>206</v>
      </c>
      <c r="AO213" s="85"/>
      <c r="AP213" s="86" t="s">
        <v>1326</v>
      </c>
    </row>
    <row r="214" spans="1:42" ht="48" customHeight="1" x14ac:dyDescent="0.4">
      <c r="A214" s="70" t="s">
        <v>729</v>
      </c>
      <c r="B214" s="37" t="s">
        <v>1329</v>
      </c>
      <c r="C214" s="87" t="s">
        <v>1330</v>
      </c>
      <c r="D214" s="88" t="s">
        <v>108</v>
      </c>
      <c r="E214" s="30" t="s">
        <v>929</v>
      </c>
      <c r="F214" s="29" t="s">
        <v>54</v>
      </c>
      <c r="G214" s="29">
        <v>10</v>
      </c>
      <c r="H214" s="30"/>
      <c r="I214" s="74">
        <f>VLOOKUP(G214,'Basic TPP'!$A$2:$B$16,2,0)</f>
        <v>9080041.1999999993</v>
      </c>
      <c r="J214" s="75">
        <v>0</v>
      </c>
      <c r="K214" s="76">
        <v>0.35</v>
      </c>
      <c r="L214" s="77">
        <v>0.46</v>
      </c>
      <c r="M214" s="77">
        <v>0</v>
      </c>
      <c r="N214" s="78">
        <f t="shared" si="51"/>
        <v>6251608</v>
      </c>
      <c r="O214" s="79">
        <v>0.97450000000000003</v>
      </c>
      <c r="P214" s="80">
        <v>8633</v>
      </c>
      <c r="Q214" s="80" t="s">
        <v>862</v>
      </c>
      <c r="R214" s="81"/>
      <c r="S214" s="78">
        <f t="shared" si="42"/>
        <v>0</v>
      </c>
      <c r="T214" s="78">
        <f t="shared" si="43"/>
        <v>0</v>
      </c>
      <c r="U214" s="78">
        <f t="shared" si="44"/>
        <v>0</v>
      </c>
      <c r="V214" s="78">
        <f t="shared" si="52"/>
        <v>0</v>
      </c>
      <c r="W214" s="78">
        <f t="shared" si="45"/>
        <v>1238790.020916</v>
      </c>
      <c r="X214" s="78">
        <f t="shared" si="46"/>
        <v>1271205.7679999999</v>
      </c>
      <c r="Y214" s="78">
        <f t="shared" si="47"/>
        <v>635602.88399999996</v>
      </c>
      <c r="Z214" s="78">
        <f t="shared" si="53"/>
        <v>2673759</v>
      </c>
      <c r="AA214" s="78">
        <f t="shared" si="48"/>
        <v>4176818.952</v>
      </c>
      <c r="AB214" s="78">
        <f t="shared" si="54"/>
        <v>3550296</v>
      </c>
      <c r="AC214" s="78">
        <f t="shared" si="49"/>
        <v>0</v>
      </c>
      <c r="AD214" s="78">
        <f t="shared" si="55"/>
        <v>0</v>
      </c>
      <c r="AE214" s="82">
        <f t="shared" si="50"/>
        <v>6224055</v>
      </c>
      <c r="AF214" s="82"/>
      <c r="AG214" s="82"/>
      <c r="AH214" s="82"/>
      <c r="AI214" s="82"/>
      <c r="AJ214" s="82"/>
      <c r="AK214" s="83"/>
      <c r="AL214" s="83"/>
      <c r="AM214" s="78"/>
      <c r="AN214" s="84">
        <v>207</v>
      </c>
      <c r="AO214" s="85"/>
      <c r="AP214" s="86" t="s">
        <v>1326</v>
      </c>
    </row>
    <row r="215" spans="1:42" ht="48" customHeight="1" x14ac:dyDescent="0.4">
      <c r="A215" s="70" t="s">
        <v>732</v>
      </c>
      <c r="B215" s="90" t="s">
        <v>1331</v>
      </c>
      <c r="C215" s="87" t="s">
        <v>1332</v>
      </c>
      <c r="D215" s="88" t="s">
        <v>95</v>
      </c>
      <c r="E215" s="30" t="s">
        <v>1157</v>
      </c>
      <c r="F215" s="29"/>
      <c r="G215" s="29">
        <v>10</v>
      </c>
      <c r="H215" s="30"/>
      <c r="I215" s="74">
        <f>VLOOKUP(G215,'Basic TPP'!$A$2:$B$16,2,0)</f>
        <v>9080041.1999999993</v>
      </c>
      <c r="J215" s="75">
        <v>0</v>
      </c>
      <c r="K215" s="76">
        <v>0.35</v>
      </c>
      <c r="L215" s="77">
        <v>0.46</v>
      </c>
      <c r="M215" s="77">
        <v>0</v>
      </c>
      <c r="N215" s="78">
        <f t="shared" si="51"/>
        <v>6251608</v>
      </c>
      <c r="O215" s="79">
        <v>0.94579999999999997</v>
      </c>
      <c r="P215" s="80">
        <v>8771</v>
      </c>
      <c r="Q215" s="80" t="s">
        <v>862</v>
      </c>
      <c r="R215" s="81"/>
      <c r="S215" s="78">
        <f t="shared" si="42"/>
        <v>0</v>
      </c>
      <c r="T215" s="78">
        <f t="shared" si="43"/>
        <v>0</v>
      </c>
      <c r="U215" s="78">
        <f t="shared" si="44"/>
        <v>0</v>
      </c>
      <c r="V215" s="78">
        <f t="shared" si="52"/>
        <v>0</v>
      </c>
      <c r="W215" s="78">
        <f t="shared" si="45"/>
        <v>1202306.4153743999</v>
      </c>
      <c r="X215" s="78">
        <f t="shared" si="46"/>
        <v>1271205.7679999999</v>
      </c>
      <c r="Y215" s="78">
        <f t="shared" si="47"/>
        <v>635602.88399999996</v>
      </c>
      <c r="Z215" s="78">
        <f t="shared" si="53"/>
        <v>2642748</v>
      </c>
      <c r="AA215" s="78">
        <f t="shared" si="48"/>
        <v>4176818.952</v>
      </c>
      <c r="AB215" s="78">
        <f t="shared" si="54"/>
        <v>3550296</v>
      </c>
      <c r="AC215" s="78">
        <f t="shared" si="49"/>
        <v>0</v>
      </c>
      <c r="AD215" s="78">
        <f t="shared" si="55"/>
        <v>0</v>
      </c>
      <c r="AE215" s="82">
        <f t="shared" si="50"/>
        <v>6193044</v>
      </c>
      <c r="AF215" s="82"/>
      <c r="AG215" s="82"/>
      <c r="AH215" s="82"/>
      <c r="AI215" s="82"/>
      <c r="AJ215" s="82"/>
      <c r="AK215" s="83"/>
      <c r="AL215" s="83"/>
      <c r="AM215" s="78"/>
      <c r="AN215" s="84">
        <v>208</v>
      </c>
      <c r="AO215" s="85"/>
      <c r="AP215" s="86" t="s">
        <v>1326</v>
      </c>
    </row>
    <row r="216" spans="1:42" ht="48" customHeight="1" x14ac:dyDescent="0.4">
      <c r="A216" s="70" t="s">
        <v>735</v>
      </c>
      <c r="B216" s="90" t="s">
        <v>1333</v>
      </c>
      <c r="C216" s="87" t="s">
        <v>1334</v>
      </c>
      <c r="D216" s="88" t="s">
        <v>95</v>
      </c>
      <c r="E216" s="30" t="s">
        <v>1053</v>
      </c>
      <c r="F216" s="29" t="s">
        <v>54</v>
      </c>
      <c r="G216" s="29">
        <v>9</v>
      </c>
      <c r="H216" s="30"/>
      <c r="I216" s="74">
        <f>VLOOKUP(G216,'Basic TPP'!$A$2:$B$16,2,0)</f>
        <v>7898623.2000000002</v>
      </c>
      <c r="J216" s="75">
        <v>0</v>
      </c>
      <c r="K216" s="76">
        <v>0.35</v>
      </c>
      <c r="L216" s="77">
        <v>0.46</v>
      </c>
      <c r="M216" s="77">
        <v>0</v>
      </c>
      <c r="N216" s="78">
        <f t="shared" si="51"/>
        <v>5438202</v>
      </c>
      <c r="O216" s="79">
        <v>1</v>
      </c>
      <c r="P216" s="80">
        <v>9523</v>
      </c>
      <c r="Q216" s="80" t="s">
        <v>862</v>
      </c>
      <c r="R216" s="81"/>
      <c r="S216" s="78">
        <f t="shared" si="42"/>
        <v>0</v>
      </c>
      <c r="T216" s="78">
        <f t="shared" si="43"/>
        <v>0</v>
      </c>
      <c r="U216" s="78">
        <f t="shared" si="44"/>
        <v>0</v>
      </c>
      <c r="V216" s="78">
        <f t="shared" si="52"/>
        <v>0</v>
      </c>
      <c r="W216" s="78">
        <f t="shared" si="45"/>
        <v>1105807.2480000001</v>
      </c>
      <c r="X216" s="78">
        <f t="shared" si="46"/>
        <v>1105807.2480000001</v>
      </c>
      <c r="Y216" s="78">
        <f t="shared" si="47"/>
        <v>552903.62400000007</v>
      </c>
      <c r="Z216" s="78">
        <f t="shared" si="53"/>
        <v>2349840</v>
      </c>
      <c r="AA216" s="78">
        <f t="shared" si="48"/>
        <v>3633366.6720000003</v>
      </c>
      <c r="AB216" s="78">
        <f t="shared" si="54"/>
        <v>3088362</v>
      </c>
      <c r="AC216" s="78">
        <f t="shared" si="49"/>
        <v>0</v>
      </c>
      <c r="AD216" s="78">
        <f t="shared" si="55"/>
        <v>0</v>
      </c>
      <c r="AE216" s="82">
        <f t="shared" si="50"/>
        <v>5438202</v>
      </c>
      <c r="AF216" s="82"/>
      <c r="AG216" s="82"/>
      <c r="AH216" s="82"/>
      <c r="AI216" s="82"/>
      <c r="AJ216" s="82"/>
      <c r="AK216" s="83"/>
      <c r="AL216" s="83"/>
      <c r="AM216" s="78"/>
      <c r="AN216" s="84">
        <v>209</v>
      </c>
      <c r="AO216" s="85"/>
      <c r="AP216" s="86" t="s">
        <v>1326</v>
      </c>
    </row>
    <row r="217" spans="1:42" ht="48" customHeight="1" x14ac:dyDescent="0.4">
      <c r="A217" s="70" t="s">
        <v>738</v>
      </c>
      <c r="B217" s="90" t="s">
        <v>1335</v>
      </c>
      <c r="C217" s="87" t="s">
        <v>1336</v>
      </c>
      <c r="D217" s="88" t="s">
        <v>328</v>
      </c>
      <c r="E217" s="30" t="s">
        <v>1184</v>
      </c>
      <c r="F217" s="29" t="s">
        <v>54</v>
      </c>
      <c r="G217" s="29">
        <v>8</v>
      </c>
      <c r="H217" s="30"/>
      <c r="I217" s="74">
        <f>VLOOKUP(G217,'Basic TPP'!$A$2:$B$16,2,0)</f>
        <v>6348434.0099999998</v>
      </c>
      <c r="J217" s="75">
        <v>0</v>
      </c>
      <c r="K217" s="76">
        <v>0.35</v>
      </c>
      <c r="L217" s="77">
        <v>0.46</v>
      </c>
      <c r="M217" s="77">
        <v>0</v>
      </c>
      <c r="N217" s="78">
        <f t="shared" si="51"/>
        <v>4370897</v>
      </c>
      <c r="O217" s="79">
        <v>0.995</v>
      </c>
      <c r="P217" s="80">
        <v>9731</v>
      </c>
      <c r="Q217" s="80" t="s">
        <v>862</v>
      </c>
      <c r="R217" s="81"/>
      <c r="S217" s="78">
        <f t="shared" si="42"/>
        <v>0</v>
      </c>
      <c r="T217" s="78">
        <f t="shared" si="43"/>
        <v>0</v>
      </c>
      <c r="U217" s="78">
        <f t="shared" si="44"/>
        <v>0</v>
      </c>
      <c r="V217" s="78">
        <f t="shared" si="52"/>
        <v>0</v>
      </c>
      <c r="W217" s="78">
        <f t="shared" si="45"/>
        <v>884336.85759299982</v>
      </c>
      <c r="X217" s="78">
        <f t="shared" si="46"/>
        <v>888780.76139999984</v>
      </c>
      <c r="Y217" s="78">
        <f t="shared" si="47"/>
        <v>444390.38069999992</v>
      </c>
      <c r="Z217" s="78">
        <f t="shared" si="53"/>
        <v>1884882</v>
      </c>
      <c r="AA217" s="78">
        <f t="shared" si="48"/>
        <v>2920279.6446000002</v>
      </c>
      <c r="AB217" s="78">
        <f t="shared" si="54"/>
        <v>2482238</v>
      </c>
      <c r="AC217" s="78">
        <f t="shared" si="49"/>
        <v>0</v>
      </c>
      <c r="AD217" s="78">
        <f t="shared" si="55"/>
        <v>0</v>
      </c>
      <c r="AE217" s="82">
        <f t="shared" si="50"/>
        <v>4367120</v>
      </c>
      <c r="AF217" s="82"/>
      <c r="AG217" s="82"/>
      <c r="AH217" s="82"/>
      <c r="AI217" s="82"/>
      <c r="AJ217" s="82"/>
      <c r="AK217" s="83"/>
      <c r="AL217" s="83"/>
      <c r="AM217" s="78"/>
      <c r="AN217" s="84">
        <v>210</v>
      </c>
      <c r="AO217" s="85"/>
      <c r="AP217" s="86" t="s">
        <v>1326</v>
      </c>
    </row>
    <row r="218" spans="1:42" ht="48" customHeight="1" x14ac:dyDescent="0.4">
      <c r="A218" s="70" t="s">
        <v>741</v>
      </c>
      <c r="B218" s="90" t="s">
        <v>1337</v>
      </c>
      <c r="C218" s="87" t="s">
        <v>1338</v>
      </c>
      <c r="D218" s="88" t="s">
        <v>95</v>
      </c>
      <c r="E218" s="30" t="s">
        <v>885</v>
      </c>
      <c r="F218" s="29" t="s">
        <v>54</v>
      </c>
      <c r="G218" s="29">
        <v>8</v>
      </c>
      <c r="H218" s="30"/>
      <c r="I218" s="74">
        <f>VLOOKUP(G218,'Basic TPP'!$A$2:$B$16,2,0)</f>
        <v>6348434.0099999998</v>
      </c>
      <c r="J218" s="75">
        <v>0</v>
      </c>
      <c r="K218" s="76">
        <v>0.35</v>
      </c>
      <c r="L218" s="77">
        <v>0.46</v>
      </c>
      <c r="M218" s="77">
        <v>0</v>
      </c>
      <c r="N218" s="78">
        <f t="shared" si="51"/>
        <v>4370897</v>
      </c>
      <c r="O218" s="79">
        <v>0.995</v>
      </c>
      <c r="P218" s="80">
        <v>9023</v>
      </c>
      <c r="Q218" s="80" t="s">
        <v>862</v>
      </c>
      <c r="R218" s="81"/>
      <c r="S218" s="78">
        <f t="shared" si="42"/>
        <v>0</v>
      </c>
      <c r="T218" s="78">
        <f t="shared" si="43"/>
        <v>0</v>
      </c>
      <c r="U218" s="78">
        <f t="shared" si="44"/>
        <v>0</v>
      </c>
      <c r="V218" s="78">
        <f t="shared" si="52"/>
        <v>0</v>
      </c>
      <c r="W218" s="78">
        <f t="shared" si="45"/>
        <v>884336.85759299982</v>
      </c>
      <c r="X218" s="78">
        <f t="shared" si="46"/>
        <v>888780.76139999984</v>
      </c>
      <c r="Y218" s="78">
        <f t="shared" si="47"/>
        <v>444390.38069999992</v>
      </c>
      <c r="Z218" s="78">
        <f t="shared" si="53"/>
        <v>1884882</v>
      </c>
      <c r="AA218" s="78">
        <f t="shared" si="48"/>
        <v>2920279.6446000002</v>
      </c>
      <c r="AB218" s="78">
        <f t="shared" si="54"/>
        <v>2482238</v>
      </c>
      <c r="AC218" s="78">
        <f t="shared" si="49"/>
        <v>0</v>
      </c>
      <c r="AD218" s="78">
        <f t="shared" si="55"/>
        <v>0</v>
      </c>
      <c r="AE218" s="82">
        <f t="shared" si="50"/>
        <v>4367120</v>
      </c>
      <c r="AF218" s="82"/>
      <c r="AG218" s="82"/>
      <c r="AH218" s="82"/>
      <c r="AI218" s="82"/>
      <c r="AJ218" s="82"/>
      <c r="AK218" s="83"/>
      <c r="AL218" s="83"/>
      <c r="AM218" s="78"/>
      <c r="AN218" s="84">
        <v>211</v>
      </c>
      <c r="AO218" s="85"/>
      <c r="AP218" s="86" t="s">
        <v>1326</v>
      </c>
    </row>
    <row r="219" spans="1:42" ht="48" customHeight="1" x14ac:dyDescent="0.4">
      <c r="A219" s="70" t="s">
        <v>744</v>
      </c>
      <c r="B219" s="90" t="s">
        <v>1339</v>
      </c>
      <c r="C219" s="87" t="s">
        <v>1340</v>
      </c>
      <c r="D219" s="88" t="s">
        <v>95</v>
      </c>
      <c r="E219" s="30" t="s">
        <v>891</v>
      </c>
      <c r="F219" s="29" t="s">
        <v>54</v>
      </c>
      <c r="G219" s="29">
        <v>8</v>
      </c>
      <c r="H219" s="30"/>
      <c r="I219" s="74">
        <f>VLOOKUP(G219,'Basic TPP'!$A$2:$B$16,2,0)</f>
        <v>6348434.0099999998</v>
      </c>
      <c r="J219" s="75">
        <v>0</v>
      </c>
      <c r="K219" s="76">
        <v>0.35</v>
      </c>
      <c r="L219" s="77">
        <v>0.46</v>
      </c>
      <c r="M219" s="77">
        <v>0</v>
      </c>
      <c r="N219" s="78">
        <f t="shared" si="51"/>
        <v>4370897</v>
      </c>
      <c r="O219" s="79">
        <v>1</v>
      </c>
      <c r="P219" s="80">
        <v>7941</v>
      </c>
      <c r="Q219" s="80" t="s">
        <v>862</v>
      </c>
      <c r="R219" s="81"/>
      <c r="S219" s="78">
        <f t="shared" si="42"/>
        <v>0</v>
      </c>
      <c r="T219" s="78">
        <f t="shared" si="43"/>
        <v>0</v>
      </c>
      <c r="U219" s="78">
        <f t="shared" si="44"/>
        <v>0</v>
      </c>
      <c r="V219" s="78">
        <f t="shared" si="52"/>
        <v>0</v>
      </c>
      <c r="W219" s="78">
        <f t="shared" si="45"/>
        <v>888780.76139999984</v>
      </c>
      <c r="X219" s="78">
        <f t="shared" si="46"/>
        <v>888780.76139999984</v>
      </c>
      <c r="Y219" s="78">
        <f t="shared" si="47"/>
        <v>444390.38069999992</v>
      </c>
      <c r="Z219" s="78">
        <f t="shared" si="53"/>
        <v>1888659</v>
      </c>
      <c r="AA219" s="78">
        <f t="shared" si="48"/>
        <v>2920279.6446000002</v>
      </c>
      <c r="AB219" s="78">
        <f t="shared" si="54"/>
        <v>2482238</v>
      </c>
      <c r="AC219" s="78">
        <f t="shared" si="49"/>
        <v>0</v>
      </c>
      <c r="AD219" s="78">
        <f t="shared" si="55"/>
        <v>0</v>
      </c>
      <c r="AE219" s="82">
        <f t="shared" si="50"/>
        <v>4370897</v>
      </c>
      <c r="AF219" s="82"/>
      <c r="AG219" s="82"/>
      <c r="AH219" s="82"/>
      <c r="AI219" s="82"/>
      <c r="AJ219" s="82"/>
      <c r="AK219" s="83"/>
      <c r="AL219" s="83"/>
      <c r="AM219" s="78"/>
      <c r="AN219" s="84">
        <v>212</v>
      </c>
      <c r="AO219" s="85"/>
      <c r="AP219" s="86" t="s">
        <v>1326</v>
      </c>
    </row>
    <row r="220" spans="1:42" ht="48" customHeight="1" x14ac:dyDescent="0.4">
      <c r="A220" s="70" t="s">
        <v>747</v>
      </c>
      <c r="B220" s="90" t="s">
        <v>1341</v>
      </c>
      <c r="C220" s="87" t="s">
        <v>1342</v>
      </c>
      <c r="D220" s="88" t="s">
        <v>95</v>
      </c>
      <c r="E220" s="30" t="s">
        <v>1006</v>
      </c>
      <c r="F220" s="29" t="s">
        <v>54</v>
      </c>
      <c r="G220" s="29">
        <v>8</v>
      </c>
      <c r="H220" s="30"/>
      <c r="I220" s="74">
        <f>VLOOKUP(G220,'Basic TPP'!$A$2:$B$16,2,0)</f>
        <v>6348434.0099999998</v>
      </c>
      <c r="J220" s="75">
        <v>0</v>
      </c>
      <c r="K220" s="76">
        <v>0.35</v>
      </c>
      <c r="L220" s="77">
        <v>0.46</v>
      </c>
      <c r="M220" s="77">
        <v>0</v>
      </c>
      <c r="N220" s="78">
        <f t="shared" si="51"/>
        <v>4370897</v>
      </c>
      <c r="O220" s="79">
        <v>0.98450000000000004</v>
      </c>
      <c r="P220" s="80">
        <v>9484</v>
      </c>
      <c r="Q220" s="80" t="s">
        <v>862</v>
      </c>
      <c r="R220" s="81"/>
      <c r="S220" s="78">
        <f t="shared" si="42"/>
        <v>0</v>
      </c>
      <c r="T220" s="78">
        <f t="shared" si="43"/>
        <v>0</v>
      </c>
      <c r="U220" s="78">
        <f t="shared" si="44"/>
        <v>0</v>
      </c>
      <c r="V220" s="78">
        <f t="shared" si="52"/>
        <v>0</v>
      </c>
      <c r="W220" s="78">
        <f t="shared" si="45"/>
        <v>875004.65959829988</v>
      </c>
      <c r="X220" s="78">
        <f t="shared" si="46"/>
        <v>888780.76139999984</v>
      </c>
      <c r="Y220" s="78">
        <f t="shared" si="47"/>
        <v>444390.38069999992</v>
      </c>
      <c r="Z220" s="78">
        <f t="shared" si="53"/>
        <v>1876949</v>
      </c>
      <c r="AA220" s="78">
        <f t="shared" si="48"/>
        <v>2920279.6446000002</v>
      </c>
      <c r="AB220" s="78">
        <f t="shared" si="54"/>
        <v>2482238</v>
      </c>
      <c r="AC220" s="78">
        <f t="shared" si="49"/>
        <v>0</v>
      </c>
      <c r="AD220" s="78">
        <f t="shared" si="55"/>
        <v>0</v>
      </c>
      <c r="AE220" s="82">
        <f t="shared" si="50"/>
        <v>4359187</v>
      </c>
      <c r="AF220" s="82"/>
      <c r="AG220" s="82"/>
      <c r="AH220" s="82"/>
      <c r="AI220" s="82"/>
      <c r="AJ220" s="82"/>
      <c r="AK220" s="83"/>
      <c r="AL220" s="83"/>
      <c r="AM220" s="78"/>
      <c r="AN220" s="84">
        <v>213</v>
      </c>
      <c r="AO220" s="91"/>
      <c r="AP220" s="86" t="s">
        <v>1326</v>
      </c>
    </row>
    <row r="221" spans="1:42" ht="48" customHeight="1" x14ac:dyDescent="0.4">
      <c r="A221" s="70" t="s">
        <v>750</v>
      </c>
      <c r="B221" s="90" t="s">
        <v>1343</v>
      </c>
      <c r="C221" s="87" t="s">
        <v>1344</v>
      </c>
      <c r="D221" s="88" t="s">
        <v>95</v>
      </c>
      <c r="E221" s="30" t="s">
        <v>370</v>
      </c>
      <c r="F221" s="29" t="s">
        <v>54</v>
      </c>
      <c r="G221" s="29">
        <v>8</v>
      </c>
      <c r="H221" s="30"/>
      <c r="I221" s="74">
        <f>VLOOKUP(G221,'Basic TPP'!$A$2:$B$16,2,0)</f>
        <v>6348434.0099999998</v>
      </c>
      <c r="J221" s="75">
        <v>0</v>
      </c>
      <c r="K221" s="76">
        <v>0.35</v>
      </c>
      <c r="L221" s="77">
        <v>0.46</v>
      </c>
      <c r="M221" s="77">
        <v>0</v>
      </c>
      <c r="N221" s="78">
        <f t="shared" si="51"/>
        <v>4370897</v>
      </c>
      <c r="O221" s="79">
        <v>1</v>
      </c>
      <c r="P221" s="80">
        <v>10042</v>
      </c>
      <c r="Q221" s="80" t="s">
        <v>862</v>
      </c>
      <c r="R221" s="81"/>
      <c r="S221" s="78">
        <f t="shared" si="42"/>
        <v>0</v>
      </c>
      <c r="T221" s="78">
        <f t="shared" si="43"/>
        <v>0</v>
      </c>
      <c r="U221" s="78">
        <f t="shared" si="44"/>
        <v>0</v>
      </c>
      <c r="V221" s="78">
        <f t="shared" si="52"/>
        <v>0</v>
      </c>
      <c r="W221" s="78">
        <f t="shared" si="45"/>
        <v>888780.76139999984</v>
      </c>
      <c r="X221" s="78">
        <f t="shared" si="46"/>
        <v>888780.76139999984</v>
      </c>
      <c r="Y221" s="78">
        <f t="shared" si="47"/>
        <v>444390.38069999992</v>
      </c>
      <c r="Z221" s="78">
        <f t="shared" si="53"/>
        <v>1888659</v>
      </c>
      <c r="AA221" s="78">
        <f t="shared" si="48"/>
        <v>2920279.6446000002</v>
      </c>
      <c r="AB221" s="78">
        <f t="shared" si="54"/>
        <v>2482238</v>
      </c>
      <c r="AC221" s="78">
        <f t="shared" si="49"/>
        <v>0</v>
      </c>
      <c r="AD221" s="78">
        <f t="shared" si="55"/>
        <v>0</v>
      </c>
      <c r="AE221" s="82">
        <f t="shared" si="50"/>
        <v>4370897</v>
      </c>
      <c r="AF221" s="82"/>
      <c r="AG221" s="82"/>
      <c r="AH221" s="82"/>
      <c r="AI221" s="82"/>
      <c r="AJ221" s="82"/>
      <c r="AK221" s="83"/>
      <c r="AL221" s="83"/>
      <c r="AM221" s="78"/>
      <c r="AN221" s="84">
        <v>214</v>
      </c>
      <c r="AO221" s="85"/>
      <c r="AP221" s="86" t="s">
        <v>1326</v>
      </c>
    </row>
    <row r="222" spans="1:42" ht="48" customHeight="1" x14ac:dyDescent="0.4">
      <c r="A222" s="70" t="s">
        <v>753</v>
      </c>
      <c r="B222" s="90" t="s">
        <v>1345</v>
      </c>
      <c r="C222" s="87" t="s">
        <v>1346</v>
      </c>
      <c r="D222" s="88" t="s">
        <v>95</v>
      </c>
      <c r="E222" s="30" t="s">
        <v>272</v>
      </c>
      <c r="F222" s="29" t="s">
        <v>54</v>
      </c>
      <c r="G222" s="29">
        <v>8</v>
      </c>
      <c r="H222" s="30"/>
      <c r="I222" s="74">
        <f>VLOOKUP(G222,'Basic TPP'!$A$2:$B$16,2,0)</f>
        <v>6348434.0099999998</v>
      </c>
      <c r="J222" s="75">
        <v>0</v>
      </c>
      <c r="K222" s="76">
        <v>0.35</v>
      </c>
      <c r="L222" s="77">
        <v>0.46</v>
      </c>
      <c r="M222" s="77">
        <v>0</v>
      </c>
      <c r="N222" s="78">
        <f t="shared" si="51"/>
        <v>4370897</v>
      </c>
      <c r="O222" s="79">
        <v>1</v>
      </c>
      <c r="P222" s="80">
        <v>10107</v>
      </c>
      <c r="Q222" s="80" t="s">
        <v>862</v>
      </c>
      <c r="R222" s="81"/>
      <c r="S222" s="78">
        <f t="shared" si="42"/>
        <v>0</v>
      </c>
      <c r="T222" s="78">
        <f t="shared" si="43"/>
        <v>0</v>
      </c>
      <c r="U222" s="78">
        <f t="shared" si="44"/>
        <v>0</v>
      </c>
      <c r="V222" s="78">
        <f t="shared" si="52"/>
        <v>0</v>
      </c>
      <c r="W222" s="78">
        <f t="shared" si="45"/>
        <v>888780.76139999984</v>
      </c>
      <c r="X222" s="78">
        <f t="shared" si="46"/>
        <v>888780.76139999984</v>
      </c>
      <c r="Y222" s="78">
        <f t="shared" si="47"/>
        <v>444390.38069999992</v>
      </c>
      <c r="Z222" s="78">
        <f t="shared" si="53"/>
        <v>1888659</v>
      </c>
      <c r="AA222" s="78">
        <f t="shared" si="48"/>
        <v>2920279.6446000002</v>
      </c>
      <c r="AB222" s="78">
        <f t="shared" si="54"/>
        <v>2482238</v>
      </c>
      <c r="AC222" s="78">
        <f t="shared" si="49"/>
        <v>0</v>
      </c>
      <c r="AD222" s="78">
        <f t="shared" si="55"/>
        <v>0</v>
      </c>
      <c r="AE222" s="82">
        <f t="shared" si="50"/>
        <v>4370897</v>
      </c>
      <c r="AF222" s="82"/>
      <c r="AG222" s="82"/>
      <c r="AH222" s="82"/>
      <c r="AI222" s="82"/>
      <c r="AJ222" s="82"/>
      <c r="AK222" s="83"/>
      <c r="AL222" s="83"/>
      <c r="AM222" s="78"/>
      <c r="AN222" s="84">
        <v>215</v>
      </c>
      <c r="AO222" s="91"/>
      <c r="AP222" s="86" t="s">
        <v>1326</v>
      </c>
    </row>
    <row r="223" spans="1:42" ht="48" customHeight="1" x14ac:dyDescent="0.4">
      <c r="A223" s="70" t="s">
        <v>756</v>
      </c>
      <c r="B223" s="90" t="s">
        <v>1347</v>
      </c>
      <c r="C223" s="87" t="s">
        <v>1348</v>
      </c>
      <c r="D223" s="88" t="s">
        <v>108</v>
      </c>
      <c r="E223" s="30" t="s">
        <v>347</v>
      </c>
      <c r="F223" s="29" t="s">
        <v>54</v>
      </c>
      <c r="G223" s="29">
        <v>8</v>
      </c>
      <c r="H223" s="30"/>
      <c r="I223" s="74">
        <f>VLOOKUP(G223,'Basic TPP'!$A$2:$B$16,2,0)</f>
        <v>6348434.0099999998</v>
      </c>
      <c r="J223" s="75">
        <v>0</v>
      </c>
      <c r="K223" s="76">
        <v>0.35</v>
      </c>
      <c r="L223" s="77">
        <v>0.46</v>
      </c>
      <c r="M223" s="77">
        <v>0</v>
      </c>
      <c r="N223" s="78">
        <f t="shared" si="51"/>
        <v>4370897</v>
      </c>
      <c r="O223" s="79">
        <v>0.94579999999999997</v>
      </c>
      <c r="P223" s="80">
        <v>8243</v>
      </c>
      <c r="Q223" s="80" t="s">
        <v>862</v>
      </c>
      <c r="R223" s="81"/>
      <c r="S223" s="78">
        <f t="shared" si="42"/>
        <v>0</v>
      </c>
      <c r="T223" s="78">
        <f t="shared" si="43"/>
        <v>0</v>
      </c>
      <c r="U223" s="78">
        <f t="shared" si="44"/>
        <v>0</v>
      </c>
      <c r="V223" s="78">
        <f t="shared" si="52"/>
        <v>0</v>
      </c>
      <c r="W223" s="78">
        <f t="shared" si="45"/>
        <v>840608.84413211979</v>
      </c>
      <c r="X223" s="78">
        <f t="shared" si="46"/>
        <v>888780.76139999984</v>
      </c>
      <c r="Y223" s="78">
        <f t="shared" si="47"/>
        <v>444390.38069999992</v>
      </c>
      <c r="Z223" s="78">
        <f t="shared" si="53"/>
        <v>1847713</v>
      </c>
      <c r="AA223" s="78">
        <f t="shared" si="48"/>
        <v>2920279.6446000002</v>
      </c>
      <c r="AB223" s="78">
        <f t="shared" si="54"/>
        <v>2482238</v>
      </c>
      <c r="AC223" s="78">
        <f t="shared" si="49"/>
        <v>0</v>
      </c>
      <c r="AD223" s="78">
        <f t="shared" si="55"/>
        <v>0</v>
      </c>
      <c r="AE223" s="82">
        <f t="shared" si="50"/>
        <v>4329951</v>
      </c>
      <c r="AF223" s="82"/>
      <c r="AG223" s="82"/>
      <c r="AH223" s="82"/>
      <c r="AI223" s="82"/>
      <c r="AJ223" s="82"/>
      <c r="AK223" s="83"/>
      <c r="AL223" s="83"/>
      <c r="AM223" s="78"/>
      <c r="AN223" s="84">
        <v>216</v>
      </c>
      <c r="AO223" s="85"/>
      <c r="AP223" s="86" t="s">
        <v>1326</v>
      </c>
    </row>
    <row r="224" spans="1:42" ht="48" customHeight="1" x14ac:dyDescent="0.4">
      <c r="A224" s="70" t="s">
        <v>759</v>
      </c>
      <c r="B224" s="90" t="s">
        <v>1349</v>
      </c>
      <c r="C224" s="87" t="s">
        <v>1350</v>
      </c>
      <c r="D224" s="88" t="s">
        <v>108</v>
      </c>
      <c r="E224" s="30" t="s">
        <v>272</v>
      </c>
      <c r="F224" s="29" t="s">
        <v>54</v>
      </c>
      <c r="G224" s="29">
        <v>8</v>
      </c>
      <c r="H224" s="30"/>
      <c r="I224" s="74">
        <f>VLOOKUP(G224,'Basic TPP'!$A$2:$B$16,2,0)</f>
        <v>6348434.0099999998</v>
      </c>
      <c r="J224" s="75">
        <v>0</v>
      </c>
      <c r="K224" s="76">
        <v>0.35</v>
      </c>
      <c r="L224" s="77">
        <v>0.46</v>
      </c>
      <c r="M224" s="77">
        <v>0</v>
      </c>
      <c r="N224" s="78">
        <f t="shared" si="51"/>
        <v>4370897</v>
      </c>
      <c r="O224" s="79">
        <v>0.99</v>
      </c>
      <c r="P224" s="80">
        <v>10156</v>
      </c>
      <c r="Q224" s="80" t="s">
        <v>862</v>
      </c>
      <c r="R224" s="81"/>
      <c r="S224" s="78">
        <f t="shared" si="42"/>
        <v>0</v>
      </c>
      <c r="T224" s="78">
        <f t="shared" si="43"/>
        <v>0</v>
      </c>
      <c r="U224" s="78">
        <f t="shared" si="44"/>
        <v>0</v>
      </c>
      <c r="V224" s="78">
        <f t="shared" si="52"/>
        <v>0</v>
      </c>
      <c r="W224" s="78">
        <f t="shared" si="45"/>
        <v>879892.95378599979</v>
      </c>
      <c r="X224" s="78">
        <f t="shared" si="46"/>
        <v>888780.76139999984</v>
      </c>
      <c r="Y224" s="78">
        <f t="shared" si="47"/>
        <v>444390.38069999992</v>
      </c>
      <c r="Z224" s="78">
        <f t="shared" si="53"/>
        <v>1881104</v>
      </c>
      <c r="AA224" s="78">
        <f t="shared" si="48"/>
        <v>2920279.6446000002</v>
      </c>
      <c r="AB224" s="78">
        <f t="shared" si="54"/>
        <v>2482238</v>
      </c>
      <c r="AC224" s="78">
        <f t="shared" si="49"/>
        <v>0</v>
      </c>
      <c r="AD224" s="78">
        <f t="shared" si="55"/>
        <v>0</v>
      </c>
      <c r="AE224" s="82">
        <f t="shared" si="50"/>
        <v>4363342</v>
      </c>
      <c r="AF224" s="82"/>
      <c r="AG224" s="82"/>
      <c r="AH224" s="82"/>
      <c r="AI224" s="82"/>
      <c r="AJ224" s="82"/>
      <c r="AK224" s="83"/>
      <c r="AL224" s="83"/>
      <c r="AM224" s="78"/>
      <c r="AN224" s="84">
        <v>217</v>
      </c>
      <c r="AO224" s="85"/>
      <c r="AP224" s="86" t="s">
        <v>1326</v>
      </c>
    </row>
    <row r="225" spans="1:42" ht="48" customHeight="1" x14ac:dyDescent="0.4">
      <c r="A225" s="70" t="s">
        <v>762</v>
      </c>
      <c r="B225" s="90" t="s">
        <v>1351</v>
      </c>
      <c r="C225" s="87" t="s">
        <v>1352</v>
      </c>
      <c r="D225" s="88" t="s">
        <v>138</v>
      </c>
      <c r="E225" s="30" t="s">
        <v>347</v>
      </c>
      <c r="F225" s="29"/>
      <c r="G225" s="29">
        <v>8</v>
      </c>
      <c r="H225" s="30"/>
      <c r="I225" s="74">
        <f>VLOOKUP(G225,'Basic TPP'!$A$2:$B$16,2,0)</f>
        <v>6348434.0099999998</v>
      </c>
      <c r="J225" s="75">
        <v>0</v>
      </c>
      <c r="K225" s="76">
        <v>0.35</v>
      </c>
      <c r="L225" s="77">
        <v>0.46</v>
      </c>
      <c r="M225" s="77">
        <v>0</v>
      </c>
      <c r="N225" s="78">
        <f t="shared" si="51"/>
        <v>4370897</v>
      </c>
      <c r="O225" s="79">
        <v>0.86</v>
      </c>
      <c r="P225" s="80">
        <v>7199</v>
      </c>
      <c r="Q225" s="80" t="s">
        <v>862</v>
      </c>
      <c r="R225" s="81"/>
      <c r="S225" s="78">
        <f t="shared" si="42"/>
        <v>0</v>
      </c>
      <c r="T225" s="78">
        <f t="shared" si="43"/>
        <v>0</v>
      </c>
      <c r="U225" s="78">
        <f t="shared" si="44"/>
        <v>0</v>
      </c>
      <c r="V225" s="78">
        <f t="shared" si="52"/>
        <v>0</v>
      </c>
      <c r="W225" s="78">
        <f t="shared" si="45"/>
        <v>764351.45480399986</v>
      </c>
      <c r="X225" s="78">
        <f t="shared" si="46"/>
        <v>888780.76139999984</v>
      </c>
      <c r="Y225" s="78">
        <f t="shared" si="47"/>
        <v>444390.38069999992</v>
      </c>
      <c r="Z225" s="78">
        <f t="shared" si="53"/>
        <v>1782894</v>
      </c>
      <c r="AA225" s="78">
        <f t="shared" si="48"/>
        <v>2920279.6446000002</v>
      </c>
      <c r="AB225" s="78">
        <f t="shared" si="54"/>
        <v>2482238</v>
      </c>
      <c r="AC225" s="78">
        <f t="shared" si="49"/>
        <v>0</v>
      </c>
      <c r="AD225" s="78">
        <f t="shared" si="55"/>
        <v>0</v>
      </c>
      <c r="AE225" s="82">
        <f t="shared" si="50"/>
        <v>4265132</v>
      </c>
      <c r="AF225" s="82"/>
      <c r="AG225" s="82"/>
      <c r="AH225" s="82"/>
      <c r="AI225" s="82"/>
      <c r="AJ225" s="82"/>
      <c r="AK225" s="83"/>
      <c r="AL225" s="83"/>
      <c r="AM225" s="78"/>
      <c r="AN225" s="84">
        <v>218</v>
      </c>
      <c r="AO225" s="85"/>
      <c r="AP225" s="86" t="s">
        <v>1326</v>
      </c>
    </row>
    <row r="226" spans="1:42" ht="48" customHeight="1" x14ac:dyDescent="0.4">
      <c r="A226" s="70" t="s">
        <v>765</v>
      </c>
      <c r="B226" s="90" t="s">
        <v>1353</v>
      </c>
      <c r="C226" s="87" t="s">
        <v>1354</v>
      </c>
      <c r="D226" s="88" t="s">
        <v>95</v>
      </c>
      <c r="E226" s="30" t="s">
        <v>272</v>
      </c>
      <c r="F226" s="29" t="s">
        <v>54</v>
      </c>
      <c r="G226" s="29">
        <v>8</v>
      </c>
      <c r="H226" s="30"/>
      <c r="I226" s="74">
        <f>VLOOKUP(G226,'Basic TPP'!$A$2:$B$16,2,0)</f>
        <v>6348434.0099999998</v>
      </c>
      <c r="J226" s="75">
        <v>0</v>
      </c>
      <c r="K226" s="76">
        <v>0.35</v>
      </c>
      <c r="L226" s="77">
        <v>0.46</v>
      </c>
      <c r="M226" s="77">
        <v>0</v>
      </c>
      <c r="N226" s="78">
        <f t="shared" si="51"/>
        <v>4370897</v>
      </c>
      <c r="O226" s="79">
        <v>1</v>
      </c>
      <c r="P226" s="80">
        <v>8825</v>
      </c>
      <c r="Q226" s="80" t="s">
        <v>862</v>
      </c>
      <c r="R226" s="81"/>
      <c r="S226" s="78">
        <f t="shared" si="42"/>
        <v>0</v>
      </c>
      <c r="T226" s="78">
        <f t="shared" si="43"/>
        <v>0</v>
      </c>
      <c r="U226" s="78">
        <f t="shared" si="44"/>
        <v>0</v>
      </c>
      <c r="V226" s="78">
        <f t="shared" si="52"/>
        <v>0</v>
      </c>
      <c r="W226" s="78">
        <f t="shared" si="45"/>
        <v>888780.76139999984</v>
      </c>
      <c r="X226" s="78">
        <f t="shared" si="46"/>
        <v>888780.76139999984</v>
      </c>
      <c r="Y226" s="78">
        <f t="shared" si="47"/>
        <v>444390.38069999992</v>
      </c>
      <c r="Z226" s="78">
        <f t="shared" si="53"/>
        <v>1888659</v>
      </c>
      <c r="AA226" s="78">
        <f t="shared" si="48"/>
        <v>2920279.6446000002</v>
      </c>
      <c r="AB226" s="78">
        <f t="shared" si="54"/>
        <v>2482238</v>
      </c>
      <c r="AC226" s="78">
        <f t="shared" si="49"/>
        <v>0</v>
      </c>
      <c r="AD226" s="78">
        <f t="shared" si="55"/>
        <v>0</v>
      </c>
      <c r="AE226" s="82">
        <f t="shared" si="50"/>
        <v>4370897</v>
      </c>
      <c r="AF226" s="82"/>
      <c r="AG226" s="82"/>
      <c r="AH226" s="82"/>
      <c r="AI226" s="82"/>
      <c r="AJ226" s="82"/>
      <c r="AK226" s="83"/>
      <c r="AL226" s="83"/>
      <c r="AM226" s="78"/>
      <c r="AN226" s="84">
        <v>219</v>
      </c>
      <c r="AO226" s="85"/>
      <c r="AP226" s="86" t="s">
        <v>1326</v>
      </c>
    </row>
    <row r="227" spans="1:42" ht="48" customHeight="1" x14ac:dyDescent="0.4">
      <c r="A227" s="70" t="s">
        <v>768</v>
      </c>
      <c r="B227" s="90" t="s">
        <v>1355</v>
      </c>
      <c r="C227" s="87" t="s">
        <v>1356</v>
      </c>
      <c r="D227" s="88" t="s">
        <v>328</v>
      </c>
      <c r="E227" s="30" t="s">
        <v>395</v>
      </c>
      <c r="F227" s="29" t="s">
        <v>54</v>
      </c>
      <c r="G227" s="29">
        <v>7</v>
      </c>
      <c r="H227" s="30"/>
      <c r="I227" s="74">
        <f>VLOOKUP(G227,'Basic TPP'!$A$2:$B$16,2,0)</f>
        <v>5597389.71</v>
      </c>
      <c r="J227" s="75">
        <v>0</v>
      </c>
      <c r="K227" s="76">
        <v>0.35</v>
      </c>
      <c r="L227" s="77">
        <v>0.46</v>
      </c>
      <c r="M227" s="77">
        <v>0</v>
      </c>
      <c r="N227" s="78">
        <f t="shared" si="51"/>
        <v>3853803</v>
      </c>
      <c r="O227" s="79">
        <v>0.96950000000000003</v>
      </c>
      <c r="P227" s="80">
        <v>7587</v>
      </c>
      <c r="Q227" s="80" t="s">
        <v>862</v>
      </c>
      <c r="R227" s="81"/>
      <c r="S227" s="78">
        <f t="shared" si="42"/>
        <v>0</v>
      </c>
      <c r="T227" s="78">
        <f t="shared" si="43"/>
        <v>0</v>
      </c>
      <c r="U227" s="78">
        <f t="shared" si="44"/>
        <v>0</v>
      </c>
      <c r="V227" s="78">
        <f t="shared" si="52"/>
        <v>0</v>
      </c>
      <c r="W227" s="78">
        <f t="shared" si="45"/>
        <v>759733.70533830009</v>
      </c>
      <c r="X227" s="78">
        <f t="shared" si="46"/>
        <v>783634.55940000003</v>
      </c>
      <c r="Y227" s="78">
        <f t="shared" si="47"/>
        <v>391817.27970000001</v>
      </c>
      <c r="Z227" s="78">
        <f t="shared" si="53"/>
        <v>1644908</v>
      </c>
      <c r="AA227" s="78">
        <f t="shared" si="48"/>
        <v>2574799.2666000002</v>
      </c>
      <c r="AB227" s="78">
        <f t="shared" si="54"/>
        <v>2188579</v>
      </c>
      <c r="AC227" s="78">
        <f t="shared" si="49"/>
        <v>0</v>
      </c>
      <c r="AD227" s="78">
        <f t="shared" si="55"/>
        <v>0</v>
      </c>
      <c r="AE227" s="82">
        <f t="shared" si="50"/>
        <v>3833487</v>
      </c>
      <c r="AF227" s="82"/>
      <c r="AG227" s="82"/>
      <c r="AH227" s="82"/>
      <c r="AI227" s="82"/>
      <c r="AJ227" s="82"/>
      <c r="AK227" s="83"/>
      <c r="AL227" s="83"/>
      <c r="AM227" s="78"/>
      <c r="AN227" s="84">
        <v>220</v>
      </c>
      <c r="AO227" s="85"/>
      <c r="AP227" s="86" t="s">
        <v>1326</v>
      </c>
    </row>
    <row r="228" spans="1:42" ht="48" customHeight="1" x14ac:dyDescent="0.4">
      <c r="A228" s="70" t="s">
        <v>771</v>
      </c>
      <c r="B228" s="90" t="s">
        <v>1357</v>
      </c>
      <c r="C228" s="87" t="s">
        <v>1358</v>
      </c>
      <c r="D228" s="88" t="s">
        <v>138</v>
      </c>
      <c r="E228" s="30" t="s">
        <v>910</v>
      </c>
      <c r="F228" s="29" t="s">
        <v>54</v>
      </c>
      <c r="G228" s="29">
        <v>7</v>
      </c>
      <c r="H228" s="30"/>
      <c r="I228" s="74">
        <f>VLOOKUP(G228,'Basic TPP'!$A$2:$B$16,2,0)</f>
        <v>5597389.71</v>
      </c>
      <c r="J228" s="75">
        <v>0</v>
      </c>
      <c r="K228" s="76">
        <v>0.35</v>
      </c>
      <c r="L228" s="77">
        <v>0.46</v>
      </c>
      <c r="M228" s="77">
        <v>0</v>
      </c>
      <c r="N228" s="78">
        <f t="shared" si="51"/>
        <v>3853803</v>
      </c>
      <c r="O228" s="79">
        <v>1</v>
      </c>
      <c r="P228" s="80">
        <v>9580</v>
      </c>
      <c r="Q228" s="80" t="s">
        <v>862</v>
      </c>
      <c r="R228" s="81"/>
      <c r="S228" s="78">
        <f t="shared" si="42"/>
        <v>0</v>
      </c>
      <c r="T228" s="78">
        <f t="shared" si="43"/>
        <v>0</v>
      </c>
      <c r="U228" s="78">
        <f t="shared" si="44"/>
        <v>0</v>
      </c>
      <c r="V228" s="78">
        <f t="shared" si="52"/>
        <v>0</v>
      </c>
      <c r="W228" s="78">
        <f t="shared" si="45"/>
        <v>783634.55940000003</v>
      </c>
      <c r="X228" s="78">
        <f t="shared" si="46"/>
        <v>783634.55940000003</v>
      </c>
      <c r="Y228" s="78">
        <f t="shared" si="47"/>
        <v>391817.27970000001</v>
      </c>
      <c r="Z228" s="78">
        <f t="shared" si="53"/>
        <v>1665223</v>
      </c>
      <c r="AA228" s="78">
        <f t="shared" si="48"/>
        <v>2574799.2666000002</v>
      </c>
      <c r="AB228" s="78">
        <f t="shared" si="54"/>
        <v>2188579</v>
      </c>
      <c r="AC228" s="78">
        <f t="shared" si="49"/>
        <v>0</v>
      </c>
      <c r="AD228" s="78">
        <f t="shared" si="55"/>
        <v>0</v>
      </c>
      <c r="AE228" s="82">
        <f t="shared" si="50"/>
        <v>3853802</v>
      </c>
      <c r="AF228" s="82"/>
      <c r="AG228" s="82"/>
      <c r="AH228" s="82"/>
      <c r="AI228" s="82"/>
      <c r="AJ228" s="82"/>
      <c r="AK228" s="83"/>
      <c r="AL228" s="83"/>
      <c r="AM228" s="78"/>
      <c r="AN228" s="84">
        <v>221</v>
      </c>
      <c r="AO228" s="85"/>
      <c r="AP228" s="86" t="s">
        <v>1326</v>
      </c>
    </row>
    <row r="229" spans="1:42" ht="48" customHeight="1" x14ac:dyDescent="0.4">
      <c r="A229" s="70" t="s">
        <v>774</v>
      </c>
      <c r="B229" s="90" t="s">
        <v>1359</v>
      </c>
      <c r="C229" s="87" t="s">
        <v>1360</v>
      </c>
      <c r="D229" s="88" t="s">
        <v>328</v>
      </c>
      <c r="E229" s="30" t="s">
        <v>903</v>
      </c>
      <c r="F229" s="29"/>
      <c r="G229" s="29">
        <v>7</v>
      </c>
      <c r="H229" s="30"/>
      <c r="I229" s="74">
        <f>VLOOKUP(G229,'Basic TPP'!$A$2:$B$16,2,0)</f>
        <v>5597389.71</v>
      </c>
      <c r="J229" s="75">
        <v>0</v>
      </c>
      <c r="K229" s="76">
        <v>0.35</v>
      </c>
      <c r="L229" s="77">
        <v>0.46</v>
      </c>
      <c r="M229" s="77">
        <v>0</v>
      </c>
      <c r="N229" s="78">
        <f t="shared" si="51"/>
        <v>3853803</v>
      </c>
      <c r="O229" s="79">
        <v>0.98750000000000004</v>
      </c>
      <c r="P229" s="80">
        <v>9618</v>
      </c>
      <c r="Q229" s="80" t="s">
        <v>862</v>
      </c>
      <c r="R229" s="81"/>
      <c r="S229" s="78">
        <f t="shared" si="42"/>
        <v>0</v>
      </c>
      <c r="T229" s="78">
        <f t="shared" si="43"/>
        <v>0</v>
      </c>
      <c r="U229" s="78">
        <f t="shared" si="44"/>
        <v>0</v>
      </c>
      <c r="V229" s="78">
        <f t="shared" si="52"/>
        <v>0</v>
      </c>
      <c r="W229" s="78">
        <f t="shared" si="45"/>
        <v>773839.12740750005</v>
      </c>
      <c r="X229" s="78">
        <f t="shared" si="46"/>
        <v>783634.55940000003</v>
      </c>
      <c r="Y229" s="78">
        <f t="shared" si="47"/>
        <v>391817.27970000001</v>
      </c>
      <c r="Z229" s="78">
        <f t="shared" si="53"/>
        <v>1656897</v>
      </c>
      <c r="AA229" s="78">
        <f t="shared" si="48"/>
        <v>2574799.2666000002</v>
      </c>
      <c r="AB229" s="78">
        <f t="shared" si="54"/>
        <v>2188579</v>
      </c>
      <c r="AC229" s="78">
        <f t="shared" si="49"/>
        <v>0</v>
      </c>
      <c r="AD229" s="78">
        <f t="shared" si="55"/>
        <v>0</v>
      </c>
      <c r="AE229" s="82">
        <f t="shared" si="50"/>
        <v>3845476</v>
      </c>
      <c r="AF229" s="82"/>
      <c r="AG229" s="82"/>
      <c r="AH229" s="82"/>
      <c r="AI229" s="82"/>
      <c r="AJ229" s="82"/>
      <c r="AK229" s="83"/>
      <c r="AL229" s="83"/>
      <c r="AM229" s="78"/>
      <c r="AN229" s="84">
        <v>222</v>
      </c>
      <c r="AO229" s="91"/>
      <c r="AP229" s="86" t="s">
        <v>1326</v>
      </c>
    </row>
    <row r="230" spans="1:42" ht="48" customHeight="1" x14ac:dyDescent="0.4">
      <c r="A230" s="70" t="s">
        <v>777</v>
      </c>
      <c r="B230" s="90" t="s">
        <v>1361</v>
      </c>
      <c r="C230" s="87" t="s">
        <v>1362</v>
      </c>
      <c r="D230" s="88" t="s">
        <v>328</v>
      </c>
      <c r="E230" s="30" t="s">
        <v>961</v>
      </c>
      <c r="F230" s="29"/>
      <c r="G230" s="29">
        <v>7</v>
      </c>
      <c r="H230" s="30"/>
      <c r="I230" s="74">
        <f>VLOOKUP(G230,'Basic TPP'!$A$2:$B$16,2,0)</f>
        <v>5597389.71</v>
      </c>
      <c r="J230" s="75">
        <v>0</v>
      </c>
      <c r="K230" s="76">
        <v>0.35</v>
      </c>
      <c r="L230" s="77">
        <v>0.46</v>
      </c>
      <c r="M230" s="77">
        <v>0</v>
      </c>
      <c r="N230" s="78">
        <f t="shared" si="51"/>
        <v>3853803</v>
      </c>
      <c r="O230" s="79">
        <v>0.98499999999999999</v>
      </c>
      <c r="P230" s="80">
        <v>8502</v>
      </c>
      <c r="Q230" s="80" t="s">
        <v>862</v>
      </c>
      <c r="R230" s="81"/>
      <c r="S230" s="78">
        <f t="shared" si="42"/>
        <v>0</v>
      </c>
      <c r="T230" s="78">
        <f t="shared" si="43"/>
        <v>0</v>
      </c>
      <c r="U230" s="78">
        <f t="shared" si="44"/>
        <v>0</v>
      </c>
      <c r="V230" s="78">
        <f t="shared" si="52"/>
        <v>0</v>
      </c>
      <c r="W230" s="78">
        <f t="shared" si="45"/>
        <v>771880.04100900004</v>
      </c>
      <c r="X230" s="78">
        <f t="shared" si="46"/>
        <v>783634.55940000003</v>
      </c>
      <c r="Y230" s="78">
        <f t="shared" si="47"/>
        <v>391817.27970000001</v>
      </c>
      <c r="Z230" s="78">
        <f t="shared" si="53"/>
        <v>1655232</v>
      </c>
      <c r="AA230" s="78">
        <f t="shared" si="48"/>
        <v>2574799.2666000002</v>
      </c>
      <c r="AB230" s="78">
        <f t="shared" si="54"/>
        <v>2188579</v>
      </c>
      <c r="AC230" s="78">
        <f t="shared" si="49"/>
        <v>0</v>
      </c>
      <c r="AD230" s="78">
        <f t="shared" si="55"/>
        <v>0</v>
      </c>
      <c r="AE230" s="82">
        <f t="shared" si="50"/>
        <v>3843811</v>
      </c>
      <c r="AF230" s="82"/>
      <c r="AG230" s="82"/>
      <c r="AH230" s="82"/>
      <c r="AI230" s="82"/>
      <c r="AJ230" s="82"/>
      <c r="AK230" s="83"/>
      <c r="AL230" s="83"/>
      <c r="AM230" s="78"/>
      <c r="AN230" s="84">
        <v>223</v>
      </c>
      <c r="AO230" s="85"/>
      <c r="AP230" s="86" t="s">
        <v>1326</v>
      </c>
    </row>
    <row r="231" spans="1:42" ht="48" customHeight="1" x14ac:dyDescent="0.4">
      <c r="A231" s="70" t="s">
        <v>780</v>
      </c>
      <c r="B231" s="90" t="s">
        <v>1363</v>
      </c>
      <c r="C231" s="87" t="s">
        <v>1364</v>
      </c>
      <c r="D231" s="88" t="s">
        <v>420</v>
      </c>
      <c r="E231" s="30" t="s">
        <v>451</v>
      </c>
      <c r="F231" s="29" t="s">
        <v>54</v>
      </c>
      <c r="G231" s="29">
        <v>6</v>
      </c>
      <c r="H231" s="30"/>
      <c r="I231" s="74">
        <f>VLOOKUP(G231,'Basic TPP'!$A$2:$B$16,2,0)</f>
        <v>4864066.68</v>
      </c>
      <c r="J231" s="75">
        <v>0</v>
      </c>
      <c r="K231" s="76">
        <v>0.35</v>
      </c>
      <c r="L231" s="77">
        <v>0.46</v>
      </c>
      <c r="M231" s="77">
        <v>0</v>
      </c>
      <c r="N231" s="78">
        <f t="shared" si="51"/>
        <v>3348910</v>
      </c>
      <c r="O231" s="79">
        <v>0.97450000000000003</v>
      </c>
      <c r="P231" s="80">
        <v>10002</v>
      </c>
      <c r="Q231" s="80" t="s">
        <v>862</v>
      </c>
      <c r="R231" s="81"/>
      <c r="S231" s="78">
        <f t="shared" si="42"/>
        <v>0</v>
      </c>
      <c r="T231" s="78">
        <f t="shared" si="43"/>
        <v>0</v>
      </c>
      <c r="U231" s="78">
        <f t="shared" si="44"/>
        <v>0</v>
      </c>
      <c r="V231" s="78">
        <f t="shared" si="52"/>
        <v>0</v>
      </c>
      <c r="W231" s="78">
        <f t="shared" si="45"/>
        <v>663604.61715239997</v>
      </c>
      <c r="X231" s="78">
        <f t="shared" si="46"/>
        <v>680969.33519999997</v>
      </c>
      <c r="Y231" s="78">
        <f t="shared" si="47"/>
        <v>340484.66759999999</v>
      </c>
      <c r="Z231" s="78">
        <f t="shared" si="53"/>
        <v>1432300</v>
      </c>
      <c r="AA231" s="78">
        <f t="shared" si="48"/>
        <v>2237470.6727999998</v>
      </c>
      <c r="AB231" s="78">
        <f t="shared" si="54"/>
        <v>1901850</v>
      </c>
      <c r="AC231" s="78">
        <f t="shared" si="49"/>
        <v>0</v>
      </c>
      <c r="AD231" s="78">
        <f t="shared" si="55"/>
        <v>0</v>
      </c>
      <c r="AE231" s="82">
        <f t="shared" si="50"/>
        <v>3334150</v>
      </c>
      <c r="AF231" s="82"/>
      <c r="AG231" s="82"/>
      <c r="AH231" s="82"/>
      <c r="AI231" s="82"/>
      <c r="AJ231" s="82"/>
      <c r="AK231" s="83"/>
      <c r="AL231" s="83"/>
      <c r="AM231" s="78"/>
      <c r="AN231" s="84">
        <v>224</v>
      </c>
      <c r="AO231" s="91"/>
      <c r="AP231" s="86" t="s">
        <v>1326</v>
      </c>
    </row>
    <row r="232" spans="1:42" ht="48" customHeight="1" x14ac:dyDescent="0.4">
      <c r="A232" s="70" t="s">
        <v>783</v>
      </c>
      <c r="B232" s="90" t="s">
        <v>1365</v>
      </c>
      <c r="C232" s="87" t="s">
        <v>1366</v>
      </c>
      <c r="D232" s="88" t="s">
        <v>420</v>
      </c>
      <c r="E232" s="30" t="s">
        <v>526</v>
      </c>
      <c r="F232" s="29" t="s">
        <v>54</v>
      </c>
      <c r="G232" s="29">
        <v>6</v>
      </c>
      <c r="H232" s="30"/>
      <c r="I232" s="74">
        <f>VLOOKUP(G232,'Basic TPP'!$A$2:$B$16,2,0)</f>
        <v>4864066.68</v>
      </c>
      <c r="J232" s="75">
        <v>0</v>
      </c>
      <c r="K232" s="76">
        <v>0.35</v>
      </c>
      <c r="L232" s="77">
        <v>0.46</v>
      </c>
      <c r="M232" s="77">
        <v>0</v>
      </c>
      <c r="N232" s="78">
        <f t="shared" si="51"/>
        <v>3348910</v>
      </c>
      <c r="O232" s="79">
        <v>1</v>
      </c>
      <c r="P232" s="80">
        <v>9303</v>
      </c>
      <c r="Q232" s="80" t="s">
        <v>862</v>
      </c>
      <c r="R232" s="81"/>
      <c r="S232" s="78">
        <f t="shared" si="42"/>
        <v>0</v>
      </c>
      <c r="T232" s="78">
        <f t="shared" si="43"/>
        <v>0</v>
      </c>
      <c r="U232" s="78">
        <f t="shared" si="44"/>
        <v>0</v>
      </c>
      <c r="V232" s="78">
        <f t="shared" si="52"/>
        <v>0</v>
      </c>
      <c r="W232" s="78">
        <f t="shared" si="45"/>
        <v>680969.33519999997</v>
      </c>
      <c r="X232" s="78">
        <f t="shared" si="46"/>
        <v>680969.33519999997</v>
      </c>
      <c r="Y232" s="78">
        <f t="shared" si="47"/>
        <v>340484.66759999999</v>
      </c>
      <c r="Z232" s="78">
        <f t="shared" si="53"/>
        <v>1447060</v>
      </c>
      <c r="AA232" s="78">
        <f t="shared" si="48"/>
        <v>2237470.6727999998</v>
      </c>
      <c r="AB232" s="78">
        <f t="shared" si="54"/>
        <v>1901850</v>
      </c>
      <c r="AC232" s="78">
        <f t="shared" si="49"/>
        <v>0</v>
      </c>
      <c r="AD232" s="78">
        <f t="shared" si="55"/>
        <v>0</v>
      </c>
      <c r="AE232" s="82">
        <f t="shared" si="50"/>
        <v>3348910</v>
      </c>
      <c r="AF232" s="82"/>
      <c r="AG232" s="82"/>
      <c r="AH232" s="82"/>
      <c r="AI232" s="82"/>
      <c r="AJ232" s="82"/>
      <c r="AK232" s="83"/>
      <c r="AL232" s="83"/>
      <c r="AM232" s="78"/>
      <c r="AN232" s="84">
        <v>225</v>
      </c>
      <c r="AO232" s="85"/>
      <c r="AP232" s="86" t="s">
        <v>1326</v>
      </c>
    </row>
    <row r="233" spans="1:42" ht="48" customHeight="1" x14ac:dyDescent="0.4">
      <c r="A233" s="70" t="s">
        <v>786</v>
      </c>
      <c r="B233" s="90" t="s">
        <v>1367</v>
      </c>
      <c r="C233" s="87" t="s">
        <v>1368</v>
      </c>
      <c r="D233" s="88" t="s">
        <v>138</v>
      </c>
      <c r="E233" s="30" t="s">
        <v>1143</v>
      </c>
      <c r="F233" s="29" t="s">
        <v>391</v>
      </c>
      <c r="G233" s="29">
        <v>6</v>
      </c>
      <c r="H233" s="30"/>
      <c r="I233" s="74">
        <f>VLOOKUP(G233,'Basic TPP'!$A$2:$B$16,2,0)</f>
        <v>4864066.68</v>
      </c>
      <c r="J233" s="75">
        <v>0.31</v>
      </c>
      <c r="K233" s="76">
        <v>0.35</v>
      </c>
      <c r="L233" s="77">
        <v>0.15</v>
      </c>
      <c r="M233" s="77">
        <v>0</v>
      </c>
      <c r="N233" s="78">
        <f t="shared" si="51"/>
        <v>3348910</v>
      </c>
      <c r="O233" s="79">
        <v>0.98499999999999999</v>
      </c>
      <c r="P233" s="80">
        <v>8007</v>
      </c>
      <c r="Q233" s="80" t="s">
        <v>862</v>
      </c>
      <c r="R233" s="81"/>
      <c r="S233" s="78">
        <f t="shared" si="42"/>
        <v>594097.10429519997</v>
      </c>
      <c r="T233" s="78">
        <f t="shared" si="43"/>
        <v>603144.26832000003</v>
      </c>
      <c r="U233" s="78">
        <f t="shared" si="44"/>
        <v>301572.13416000002</v>
      </c>
      <c r="V233" s="78">
        <f t="shared" si="52"/>
        <v>1273991</v>
      </c>
      <c r="W233" s="78">
        <f t="shared" si="45"/>
        <v>670754.79517199995</v>
      </c>
      <c r="X233" s="78">
        <f t="shared" si="46"/>
        <v>680969.33519999997</v>
      </c>
      <c r="Y233" s="78">
        <f t="shared" si="47"/>
        <v>340484.66759999999</v>
      </c>
      <c r="Z233" s="78">
        <f t="shared" si="53"/>
        <v>1438377</v>
      </c>
      <c r="AA233" s="78">
        <f t="shared" si="48"/>
        <v>729610.00199999998</v>
      </c>
      <c r="AB233" s="78">
        <f t="shared" si="54"/>
        <v>620169</v>
      </c>
      <c r="AC233" s="78">
        <f t="shared" si="49"/>
        <v>0</v>
      </c>
      <c r="AD233" s="78">
        <f t="shared" si="55"/>
        <v>0</v>
      </c>
      <c r="AE233" s="82">
        <f t="shared" si="50"/>
        <v>3332537</v>
      </c>
      <c r="AF233" s="82"/>
      <c r="AG233" s="82"/>
      <c r="AH233" s="82"/>
      <c r="AI233" s="82"/>
      <c r="AJ233" s="82"/>
      <c r="AK233" s="83"/>
      <c r="AL233" s="83"/>
      <c r="AM233" s="78"/>
      <c r="AN233" s="84">
        <v>226</v>
      </c>
      <c r="AO233" s="85"/>
      <c r="AP233" s="86" t="s">
        <v>1326</v>
      </c>
    </row>
    <row r="234" spans="1:42" ht="48" customHeight="1" x14ac:dyDescent="0.4">
      <c r="A234" s="70" t="s">
        <v>789</v>
      </c>
      <c r="B234" s="90" t="s">
        <v>1369</v>
      </c>
      <c r="C234" s="87" t="s">
        <v>1370</v>
      </c>
      <c r="D234" s="88" t="s">
        <v>420</v>
      </c>
      <c r="E234" s="30" t="s">
        <v>1371</v>
      </c>
      <c r="F234" s="29" t="s">
        <v>391</v>
      </c>
      <c r="G234" s="29">
        <v>5</v>
      </c>
      <c r="H234" s="30"/>
      <c r="I234" s="74">
        <f>VLOOKUP(G234,'Basic TPP'!$A$2:$B$16,2,0)</f>
        <v>4056483.09</v>
      </c>
      <c r="J234" s="75">
        <v>0.31</v>
      </c>
      <c r="K234" s="76">
        <v>0.35</v>
      </c>
      <c r="L234" s="77">
        <v>0.15</v>
      </c>
      <c r="M234" s="77">
        <v>0</v>
      </c>
      <c r="N234" s="78">
        <f t="shared" si="51"/>
        <v>2792889</v>
      </c>
      <c r="O234" s="79">
        <v>0.86499999999999999</v>
      </c>
      <c r="P234" s="80">
        <v>8113</v>
      </c>
      <c r="Q234" s="80" t="s">
        <v>862</v>
      </c>
      <c r="R234" s="81"/>
      <c r="S234" s="78">
        <f t="shared" si="42"/>
        <v>435098.37623339996</v>
      </c>
      <c r="T234" s="78">
        <f t="shared" si="43"/>
        <v>503003.90315999999</v>
      </c>
      <c r="U234" s="78">
        <f t="shared" si="44"/>
        <v>251501.95157999999</v>
      </c>
      <c r="V234" s="78">
        <f t="shared" si="52"/>
        <v>1011164</v>
      </c>
      <c r="W234" s="78">
        <f t="shared" si="45"/>
        <v>491240.10219900002</v>
      </c>
      <c r="X234" s="78">
        <f t="shared" si="46"/>
        <v>567907.63260000001</v>
      </c>
      <c r="Y234" s="78">
        <f t="shared" si="47"/>
        <v>283953.81630000001</v>
      </c>
      <c r="Z234" s="78">
        <f t="shared" si="53"/>
        <v>1141636</v>
      </c>
      <c r="AA234" s="78">
        <f t="shared" si="48"/>
        <v>608472.46349999995</v>
      </c>
      <c r="AB234" s="78">
        <f t="shared" si="54"/>
        <v>517202</v>
      </c>
      <c r="AC234" s="78">
        <f t="shared" si="49"/>
        <v>0</v>
      </c>
      <c r="AD234" s="78">
        <f t="shared" si="55"/>
        <v>0</v>
      </c>
      <c r="AE234" s="82">
        <f t="shared" si="50"/>
        <v>2670002</v>
      </c>
      <c r="AF234" s="82"/>
      <c r="AG234" s="82"/>
      <c r="AH234" s="82"/>
      <c r="AI234" s="82"/>
      <c r="AJ234" s="82"/>
      <c r="AK234" s="83"/>
      <c r="AL234" s="83"/>
      <c r="AM234" s="78"/>
      <c r="AN234" s="84">
        <v>227</v>
      </c>
      <c r="AO234" s="85"/>
      <c r="AP234" s="86" t="s">
        <v>1326</v>
      </c>
    </row>
    <row r="235" spans="1:42" ht="48" customHeight="1" x14ac:dyDescent="0.4">
      <c r="A235" s="70" t="s">
        <v>792</v>
      </c>
      <c r="B235" s="71" t="s">
        <v>1372</v>
      </c>
      <c r="C235" s="72" t="s">
        <v>1373</v>
      </c>
      <c r="D235" s="73" t="s">
        <v>45</v>
      </c>
      <c r="E235" s="37" t="s">
        <v>861</v>
      </c>
      <c r="F235" s="38" t="s">
        <v>54</v>
      </c>
      <c r="G235" s="38">
        <v>12</v>
      </c>
      <c r="H235" s="37"/>
      <c r="I235" s="74">
        <f>VLOOKUP(G235,'Basic TPP'!$A$2:$B$16,2,0)</f>
        <v>13501920</v>
      </c>
      <c r="J235" s="75">
        <v>0</v>
      </c>
      <c r="K235" s="76">
        <v>0.35</v>
      </c>
      <c r="L235" s="77">
        <v>0.46</v>
      </c>
      <c r="M235" s="77">
        <v>0</v>
      </c>
      <c r="N235" s="78">
        <f t="shared" si="51"/>
        <v>9296072</v>
      </c>
      <c r="O235" s="79">
        <v>1</v>
      </c>
      <c r="P235" s="80">
        <v>10905</v>
      </c>
      <c r="Q235" s="80" t="s">
        <v>862</v>
      </c>
      <c r="R235" s="81"/>
      <c r="S235" s="78">
        <f t="shared" si="42"/>
        <v>0</v>
      </c>
      <c r="T235" s="78">
        <f t="shared" si="43"/>
        <v>0</v>
      </c>
      <c r="U235" s="78">
        <f t="shared" si="44"/>
        <v>0</v>
      </c>
      <c r="V235" s="78">
        <f t="shared" si="52"/>
        <v>0</v>
      </c>
      <c r="W235" s="78">
        <f t="shared" si="45"/>
        <v>1890268.8</v>
      </c>
      <c r="X235" s="78">
        <f t="shared" si="46"/>
        <v>1890268.8</v>
      </c>
      <c r="Y235" s="78">
        <f t="shared" si="47"/>
        <v>945134.4</v>
      </c>
      <c r="Z235" s="78">
        <f t="shared" si="53"/>
        <v>4016821</v>
      </c>
      <c r="AA235" s="78">
        <f t="shared" si="48"/>
        <v>6210883.2000000002</v>
      </c>
      <c r="AB235" s="78">
        <f t="shared" si="54"/>
        <v>5279251</v>
      </c>
      <c r="AC235" s="78">
        <f t="shared" si="49"/>
        <v>0</v>
      </c>
      <c r="AD235" s="78">
        <f t="shared" si="55"/>
        <v>0</v>
      </c>
      <c r="AE235" s="82">
        <f t="shared" si="50"/>
        <v>9296072</v>
      </c>
      <c r="AF235" s="82"/>
      <c r="AG235" s="82"/>
      <c r="AH235" s="82"/>
      <c r="AI235" s="82"/>
      <c r="AJ235" s="82"/>
      <c r="AK235" s="83"/>
      <c r="AL235" s="83"/>
      <c r="AM235" s="78"/>
      <c r="AN235" s="84">
        <v>228</v>
      </c>
      <c r="AO235" s="85"/>
      <c r="AP235" s="86" t="s">
        <v>1374</v>
      </c>
    </row>
    <row r="236" spans="1:42" ht="48" customHeight="1" x14ac:dyDescent="0.4">
      <c r="A236" s="70" t="s">
        <v>795</v>
      </c>
      <c r="B236" s="37" t="s">
        <v>1375</v>
      </c>
      <c r="C236" s="87" t="s">
        <v>1376</v>
      </c>
      <c r="D236" s="88" t="s">
        <v>45</v>
      </c>
      <c r="E236" s="37" t="s">
        <v>1377</v>
      </c>
      <c r="F236" s="29" t="s">
        <v>54</v>
      </c>
      <c r="G236" s="29">
        <v>12</v>
      </c>
      <c r="H236" s="93" t="s">
        <v>2659</v>
      </c>
      <c r="I236" s="74">
        <f>VLOOKUP(G236,'Basic TPP'!$A$2:$B$16,2,0)</f>
        <v>13501920</v>
      </c>
      <c r="J236" s="75">
        <v>0</v>
      </c>
      <c r="K236" s="76">
        <v>0.35</v>
      </c>
      <c r="L236" s="77">
        <v>0.56999999999999995</v>
      </c>
      <c r="M236" s="77">
        <v>0</v>
      </c>
      <c r="N236" s="78">
        <f t="shared" si="51"/>
        <v>10558501</v>
      </c>
      <c r="O236" s="79">
        <v>1</v>
      </c>
      <c r="P236" s="80">
        <v>11936</v>
      </c>
      <c r="Q236" s="89" t="s">
        <v>862</v>
      </c>
      <c r="R236" s="81"/>
      <c r="S236" s="78">
        <f t="shared" si="42"/>
        <v>0</v>
      </c>
      <c r="T236" s="78">
        <f t="shared" si="43"/>
        <v>0</v>
      </c>
      <c r="U236" s="78">
        <f t="shared" si="44"/>
        <v>0</v>
      </c>
      <c r="V236" s="78">
        <f t="shared" si="52"/>
        <v>0</v>
      </c>
      <c r="W236" s="78">
        <f t="shared" si="45"/>
        <v>1890268.8</v>
      </c>
      <c r="X236" s="78">
        <f t="shared" si="46"/>
        <v>1890268.8</v>
      </c>
      <c r="Y236" s="78">
        <f t="shared" si="47"/>
        <v>945134.4</v>
      </c>
      <c r="Z236" s="78">
        <f t="shared" si="53"/>
        <v>4016821</v>
      </c>
      <c r="AA236" s="78">
        <f t="shared" si="48"/>
        <v>7696094.3999999994</v>
      </c>
      <c r="AB236" s="78">
        <f t="shared" si="54"/>
        <v>6541680</v>
      </c>
      <c r="AC236" s="78">
        <f t="shared" si="49"/>
        <v>0</v>
      </c>
      <c r="AD236" s="78">
        <f t="shared" si="55"/>
        <v>0</v>
      </c>
      <c r="AE236" s="82">
        <f t="shared" si="50"/>
        <v>10558501</v>
      </c>
      <c r="AF236" s="82"/>
      <c r="AG236" s="82"/>
      <c r="AH236" s="82"/>
      <c r="AI236" s="82"/>
      <c r="AJ236" s="82"/>
      <c r="AK236" s="83"/>
      <c r="AL236" s="83"/>
      <c r="AM236" s="78"/>
      <c r="AN236" s="84">
        <v>229</v>
      </c>
      <c r="AO236" s="85"/>
      <c r="AP236" s="86" t="s">
        <v>1374</v>
      </c>
    </row>
    <row r="237" spans="1:42" ht="48" customHeight="1" x14ac:dyDescent="0.4">
      <c r="A237" s="70" t="s">
        <v>798</v>
      </c>
      <c r="B237" s="37" t="s">
        <v>1378</v>
      </c>
      <c r="C237" s="87" t="s">
        <v>1379</v>
      </c>
      <c r="D237" s="88" t="s">
        <v>108</v>
      </c>
      <c r="E237" s="30" t="s">
        <v>874</v>
      </c>
      <c r="F237" s="29" t="s">
        <v>54</v>
      </c>
      <c r="G237" s="29">
        <v>10</v>
      </c>
      <c r="H237" s="30"/>
      <c r="I237" s="74">
        <f>VLOOKUP(G237,'Basic TPP'!$A$2:$B$16,2,0)</f>
        <v>9080041.1999999993</v>
      </c>
      <c r="J237" s="75">
        <v>0</v>
      </c>
      <c r="K237" s="76">
        <v>0.35</v>
      </c>
      <c r="L237" s="77">
        <v>0.46</v>
      </c>
      <c r="M237" s="77">
        <v>0</v>
      </c>
      <c r="N237" s="78">
        <f t="shared" si="51"/>
        <v>6251608</v>
      </c>
      <c r="O237" s="79">
        <v>0.92779999999999996</v>
      </c>
      <c r="P237" s="80">
        <v>8733</v>
      </c>
      <c r="Q237" s="80" t="s">
        <v>862</v>
      </c>
      <c r="R237" s="81"/>
      <c r="S237" s="78">
        <f t="shared" si="42"/>
        <v>0</v>
      </c>
      <c r="T237" s="78">
        <f t="shared" si="43"/>
        <v>0</v>
      </c>
      <c r="U237" s="78">
        <f t="shared" si="44"/>
        <v>0</v>
      </c>
      <c r="V237" s="78">
        <f t="shared" si="52"/>
        <v>0</v>
      </c>
      <c r="W237" s="78">
        <f t="shared" si="45"/>
        <v>1179424.7115503999</v>
      </c>
      <c r="X237" s="78">
        <f t="shared" si="46"/>
        <v>1271205.7679999999</v>
      </c>
      <c r="Y237" s="78">
        <f t="shared" si="47"/>
        <v>635602.88399999996</v>
      </c>
      <c r="Z237" s="78">
        <f t="shared" si="53"/>
        <v>2623298</v>
      </c>
      <c r="AA237" s="78">
        <f t="shared" si="48"/>
        <v>4176818.952</v>
      </c>
      <c r="AB237" s="78">
        <f t="shared" si="54"/>
        <v>3550296</v>
      </c>
      <c r="AC237" s="78">
        <f t="shared" si="49"/>
        <v>0</v>
      </c>
      <c r="AD237" s="78">
        <f t="shared" si="55"/>
        <v>0</v>
      </c>
      <c r="AE237" s="82">
        <f t="shared" si="50"/>
        <v>6173594</v>
      </c>
      <c r="AF237" s="82"/>
      <c r="AG237" s="82"/>
      <c r="AH237" s="82"/>
      <c r="AI237" s="82"/>
      <c r="AJ237" s="82"/>
      <c r="AK237" s="83"/>
      <c r="AL237" s="83"/>
      <c r="AM237" s="78"/>
      <c r="AN237" s="84">
        <v>230</v>
      </c>
      <c r="AO237" s="85"/>
      <c r="AP237" s="86" t="s">
        <v>1374</v>
      </c>
    </row>
    <row r="238" spans="1:42" ht="48" customHeight="1" x14ac:dyDescent="0.4">
      <c r="A238" s="70" t="s">
        <v>801</v>
      </c>
      <c r="B238" s="90" t="s">
        <v>1380</v>
      </c>
      <c r="C238" s="87" t="s">
        <v>1381</v>
      </c>
      <c r="D238" s="88" t="s">
        <v>95</v>
      </c>
      <c r="E238" s="30" t="s">
        <v>929</v>
      </c>
      <c r="F238" s="29" t="s">
        <v>54</v>
      </c>
      <c r="G238" s="29">
        <v>10</v>
      </c>
      <c r="H238" s="30"/>
      <c r="I238" s="74">
        <f>VLOOKUP(G238,'Basic TPP'!$A$2:$B$16,2,0)</f>
        <v>9080041.1999999993</v>
      </c>
      <c r="J238" s="75">
        <v>0</v>
      </c>
      <c r="K238" s="76">
        <v>0.35</v>
      </c>
      <c r="L238" s="77">
        <v>0.46</v>
      </c>
      <c r="M238" s="77">
        <v>0</v>
      </c>
      <c r="N238" s="78">
        <f t="shared" si="51"/>
        <v>6251608</v>
      </c>
      <c r="O238" s="79">
        <v>1</v>
      </c>
      <c r="P238" s="80">
        <v>10166</v>
      </c>
      <c r="Q238" s="80" t="s">
        <v>862</v>
      </c>
      <c r="R238" s="81"/>
      <c r="S238" s="78">
        <f t="shared" si="42"/>
        <v>0</v>
      </c>
      <c r="T238" s="78">
        <f t="shared" si="43"/>
        <v>0</v>
      </c>
      <c r="U238" s="78">
        <f t="shared" si="44"/>
        <v>0</v>
      </c>
      <c r="V238" s="78">
        <f t="shared" si="52"/>
        <v>0</v>
      </c>
      <c r="W238" s="78">
        <f t="shared" si="45"/>
        <v>1271205.7679999999</v>
      </c>
      <c r="X238" s="78">
        <f t="shared" si="46"/>
        <v>1271205.7679999999</v>
      </c>
      <c r="Y238" s="78">
        <f t="shared" si="47"/>
        <v>635602.88399999996</v>
      </c>
      <c r="Z238" s="78">
        <f t="shared" si="53"/>
        <v>2701312</v>
      </c>
      <c r="AA238" s="78">
        <f t="shared" si="48"/>
        <v>4176818.952</v>
      </c>
      <c r="AB238" s="78">
        <f t="shared" si="54"/>
        <v>3550296</v>
      </c>
      <c r="AC238" s="78">
        <f t="shared" si="49"/>
        <v>0</v>
      </c>
      <c r="AD238" s="78">
        <f t="shared" si="55"/>
        <v>0</v>
      </c>
      <c r="AE238" s="82">
        <f t="shared" si="50"/>
        <v>6251608</v>
      </c>
      <c r="AF238" s="82"/>
      <c r="AG238" s="82"/>
      <c r="AH238" s="82"/>
      <c r="AI238" s="82"/>
      <c r="AJ238" s="82"/>
      <c r="AK238" s="83"/>
      <c r="AL238" s="83"/>
      <c r="AM238" s="78"/>
      <c r="AN238" s="84">
        <v>231</v>
      </c>
      <c r="AO238" s="85"/>
      <c r="AP238" s="86" t="s">
        <v>1374</v>
      </c>
    </row>
    <row r="239" spans="1:42" ht="48" customHeight="1" x14ac:dyDescent="0.4">
      <c r="A239" s="70" t="s">
        <v>804</v>
      </c>
      <c r="B239" s="90" t="s">
        <v>1382</v>
      </c>
      <c r="C239" s="87" t="s">
        <v>1383</v>
      </c>
      <c r="D239" s="88" t="s">
        <v>95</v>
      </c>
      <c r="E239" s="30" t="s">
        <v>1053</v>
      </c>
      <c r="F239" s="29" t="s">
        <v>54</v>
      </c>
      <c r="G239" s="29">
        <v>9</v>
      </c>
      <c r="H239" s="30"/>
      <c r="I239" s="74">
        <f>VLOOKUP(G239,'Basic TPP'!$A$2:$B$16,2,0)</f>
        <v>7898623.2000000002</v>
      </c>
      <c r="J239" s="75">
        <v>0</v>
      </c>
      <c r="K239" s="76">
        <v>0.35</v>
      </c>
      <c r="L239" s="77">
        <v>0.46</v>
      </c>
      <c r="M239" s="77">
        <v>0</v>
      </c>
      <c r="N239" s="78">
        <f t="shared" si="51"/>
        <v>5438202</v>
      </c>
      <c r="O239" s="79">
        <v>1</v>
      </c>
      <c r="P239" s="80">
        <v>10030</v>
      </c>
      <c r="Q239" s="80" t="s">
        <v>862</v>
      </c>
      <c r="R239" s="81"/>
      <c r="S239" s="78">
        <f t="shared" si="42"/>
        <v>0</v>
      </c>
      <c r="T239" s="78">
        <f t="shared" si="43"/>
        <v>0</v>
      </c>
      <c r="U239" s="78">
        <f t="shared" si="44"/>
        <v>0</v>
      </c>
      <c r="V239" s="78">
        <f t="shared" si="52"/>
        <v>0</v>
      </c>
      <c r="W239" s="78">
        <f t="shared" si="45"/>
        <v>1105807.2480000001</v>
      </c>
      <c r="X239" s="78">
        <f t="shared" si="46"/>
        <v>1105807.2480000001</v>
      </c>
      <c r="Y239" s="78">
        <f t="shared" si="47"/>
        <v>552903.62400000007</v>
      </c>
      <c r="Z239" s="78">
        <f t="shared" si="53"/>
        <v>2349840</v>
      </c>
      <c r="AA239" s="78">
        <f t="shared" si="48"/>
        <v>3633366.6720000003</v>
      </c>
      <c r="AB239" s="78">
        <f t="shared" si="54"/>
        <v>3088362</v>
      </c>
      <c r="AC239" s="78">
        <f t="shared" si="49"/>
        <v>0</v>
      </c>
      <c r="AD239" s="78">
        <f t="shared" si="55"/>
        <v>0</v>
      </c>
      <c r="AE239" s="82">
        <f t="shared" si="50"/>
        <v>5438202</v>
      </c>
      <c r="AF239" s="82"/>
      <c r="AG239" s="82"/>
      <c r="AH239" s="82"/>
      <c r="AI239" s="82"/>
      <c r="AJ239" s="82"/>
      <c r="AK239" s="83"/>
      <c r="AL239" s="83"/>
      <c r="AM239" s="78"/>
      <c r="AN239" s="84">
        <v>232</v>
      </c>
      <c r="AO239" s="85"/>
      <c r="AP239" s="86" t="s">
        <v>1374</v>
      </c>
    </row>
    <row r="240" spans="1:42" ht="48" customHeight="1" x14ac:dyDescent="0.4">
      <c r="A240" s="70" t="s">
        <v>807</v>
      </c>
      <c r="B240" s="90" t="s">
        <v>1384</v>
      </c>
      <c r="C240" s="87" t="s">
        <v>1385</v>
      </c>
      <c r="D240" s="88" t="s">
        <v>95</v>
      </c>
      <c r="E240" s="30" t="s">
        <v>272</v>
      </c>
      <c r="F240" s="29"/>
      <c r="G240" s="29">
        <v>8</v>
      </c>
      <c r="H240" s="30"/>
      <c r="I240" s="74">
        <f>VLOOKUP(G240,'Basic TPP'!$A$2:$B$16,2,0)</f>
        <v>6348434.0099999998</v>
      </c>
      <c r="J240" s="75">
        <v>0</v>
      </c>
      <c r="K240" s="76">
        <v>0.35</v>
      </c>
      <c r="L240" s="77">
        <v>0.46</v>
      </c>
      <c r="M240" s="77">
        <v>0</v>
      </c>
      <c r="N240" s="78">
        <f t="shared" si="51"/>
        <v>4370897</v>
      </c>
      <c r="O240" s="79">
        <v>0.99</v>
      </c>
      <c r="P240" s="80">
        <v>9869</v>
      </c>
      <c r="Q240" s="80" t="s">
        <v>862</v>
      </c>
      <c r="R240" s="81"/>
      <c r="S240" s="78">
        <f t="shared" si="42"/>
        <v>0</v>
      </c>
      <c r="T240" s="78">
        <f t="shared" si="43"/>
        <v>0</v>
      </c>
      <c r="U240" s="78">
        <f t="shared" si="44"/>
        <v>0</v>
      </c>
      <c r="V240" s="78">
        <f t="shared" si="52"/>
        <v>0</v>
      </c>
      <c r="W240" s="78">
        <f t="shared" si="45"/>
        <v>879892.95378599979</v>
      </c>
      <c r="X240" s="78">
        <f t="shared" si="46"/>
        <v>888780.76139999984</v>
      </c>
      <c r="Y240" s="78">
        <f t="shared" si="47"/>
        <v>444390.38069999992</v>
      </c>
      <c r="Z240" s="78">
        <f t="shared" si="53"/>
        <v>1881104</v>
      </c>
      <c r="AA240" s="78">
        <f t="shared" si="48"/>
        <v>2920279.6446000002</v>
      </c>
      <c r="AB240" s="78">
        <f t="shared" si="54"/>
        <v>2482238</v>
      </c>
      <c r="AC240" s="78">
        <f t="shared" si="49"/>
        <v>0</v>
      </c>
      <c r="AD240" s="78">
        <f t="shared" si="55"/>
        <v>0</v>
      </c>
      <c r="AE240" s="82">
        <f t="shared" si="50"/>
        <v>4363342</v>
      </c>
      <c r="AF240" s="82"/>
      <c r="AG240" s="82"/>
      <c r="AH240" s="82"/>
      <c r="AI240" s="82"/>
      <c r="AJ240" s="82"/>
      <c r="AK240" s="83"/>
      <c r="AL240" s="83"/>
      <c r="AM240" s="78"/>
      <c r="AN240" s="84">
        <v>233</v>
      </c>
      <c r="AO240" s="85"/>
      <c r="AP240" s="86" t="s">
        <v>1374</v>
      </c>
    </row>
    <row r="241" spans="1:42" ht="48" customHeight="1" x14ac:dyDescent="0.4">
      <c r="A241" s="70" t="s">
        <v>810</v>
      </c>
      <c r="B241" s="90" t="s">
        <v>1386</v>
      </c>
      <c r="C241" s="87" t="s">
        <v>1387</v>
      </c>
      <c r="D241" s="88" t="s">
        <v>108</v>
      </c>
      <c r="E241" s="30" t="s">
        <v>347</v>
      </c>
      <c r="F241" s="29" t="s">
        <v>54</v>
      </c>
      <c r="G241" s="29">
        <v>8</v>
      </c>
      <c r="H241" s="30"/>
      <c r="I241" s="74">
        <f>VLOOKUP(G241,'Basic TPP'!$A$2:$B$16,2,0)</f>
        <v>6348434.0099999998</v>
      </c>
      <c r="J241" s="75">
        <v>0</v>
      </c>
      <c r="K241" s="76">
        <v>0.35</v>
      </c>
      <c r="L241" s="77">
        <v>0.46</v>
      </c>
      <c r="M241" s="77">
        <v>0</v>
      </c>
      <c r="N241" s="78">
        <f t="shared" si="51"/>
        <v>4370897</v>
      </c>
      <c r="O241" s="79">
        <v>0.92779999999999996</v>
      </c>
      <c r="P241" s="80">
        <v>8810</v>
      </c>
      <c r="Q241" s="80" t="s">
        <v>862</v>
      </c>
      <c r="R241" s="81"/>
      <c r="S241" s="78">
        <f t="shared" si="42"/>
        <v>0</v>
      </c>
      <c r="T241" s="78">
        <f t="shared" si="43"/>
        <v>0</v>
      </c>
      <c r="U241" s="78">
        <f t="shared" si="44"/>
        <v>0</v>
      </c>
      <c r="V241" s="78">
        <f t="shared" si="52"/>
        <v>0</v>
      </c>
      <c r="W241" s="78">
        <f t="shared" si="45"/>
        <v>824610.79042691982</v>
      </c>
      <c r="X241" s="78">
        <f t="shared" si="46"/>
        <v>888780.76139999984</v>
      </c>
      <c r="Y241" s="78">
        <f t="shared" si="47"/>
        <v>444390.38069999992</v>
      </c>
      <c r="Z241" s="78">
        <f t="shared" si="53"/>
        <v>1834115</v>
      </c>
      <c r="AA241" s="78">
        <f t="shared" si="48"/>
        <v>2920279.6446000002</v>
      </c>
      <c r="AB241" s="78">
        <f t="shared" si="54"/>
        <v>2482238</v>
      </c>
      <c r="AC241" s="78">
        <f t="shared" si="49"/>
        <v>0</v>
      </c>
      <c r="AD241" s="78">
        <f t="shared" si="55"/>
        <v>0</v>
      </c>
      <c r="AE241" s="82">
        <f t="shared" si="50"/>
        <v>4316353</v>
      </c>
      <c r="AF241" s="82"/>
      <c r="AG241" s="82"/>
      <c r="AH241" s="82"/>
      <c r="AI241" s="82"/>
      <c r="AJ241" s="82"/>
      <c r="AK241" s="83"/>
      <c r="AL241" s="83"/>
      <c r="AM241" s="78"/>
      <c r="AN241" s="84">
        <v>234</v>
      </c>
      <c r="AO241" s="85"/>
      <c r="AP241" s="86" t="s">
        <v>1374</v>
      </c>
    </row>
    <row r="242" spans="1:42" ht="48" customHeight="1" x14ac:dyDescent="0.4">
      <c r="A242" s="70" t="s">
        <v>813</v>
      </c>
      <c r="B242" s="90" t="s">
        <v>1388</v>
      </c>
      <c r="C242" s="87" t="s">
        <v>1389</v>
      </c>
      <c r="D242" s="88" t="s">
        <v>95</v>
      </c>
      <c r="E242" s="30" t="s">
        <v>272</v>
      </c>
      <c r="F242" s="29"/>
      <c r="G242" s="29">
        <v>8</v>
      </c>
      <c r="H242" s="30"/>
      <c r="I242" s="74">
        <f>VLOOKUP(G242,'Basic TPP'!$A$2:$B$16,2,0)</f>
        <v>6348434.0099999998</v>
      </c>
      <c r="J242" s="75">
        <v>0</v>
      </c>
      <c r="K242" s="76">
        <v>0.35</v>
      </c>
      <c r="L242" s="77">
        <v>0.46</v>
      </c>
      <c r="M242" s="77">
        <v>0</v>
      </c>
      <c r="N242" s="78">
        <f t="shared" si="51"/>
        <v>4370897</v>
      </c>
      <c r="O242" s="79">
        <v>0.98499999999999999</v>
      </c>
      <c r="P242" s="80">
        <v>8550</v>
      </c>
      <c r="Q242" s="80" t="s">
        <v>862</v>
      </c>
      <c r="R242" s="81"/>
      <c r="S242" s="78">
        <f t="shared" si="42"/>
        <v>0</v>
      </c>
      <c r="T242" s="78">
        <f t="shared" si="43"/>
        <v>0</v>
      </c>
      <c r="U242" s="78">
        <f t="shared" si="44"/>
        <v>0</v>
      </c>
      <c r="V242" s="78">
        <f t="shared" si="52"/>
        <v>0</v>
      </c>
      <c r="W242" s="78">
        <f t="shared" si="45"/>
        <v>875449.04997899989</v>
      </c>
      <c r="X242" s="78">
        <f t="shared" si="46"/>
        <v>888780.76139999984</v>
      </c>
      <c r="Y242" s="78">
        <f t="shared" si="47"/>
        <v>444390.38069999992</v>
      </c>
      <c r="Z242" s="78">
        <f t="shared" si="53"/>
        <v>1877327</v>
      </c>
      <c r="AA242" s="78">
        <f t="shared" si="48"/>
        <v>2920279.6446000002</v>
      </c>
      <c r="AB242" s="78">
        <f t="shared" si="54"/>
        <v>2482238</v>
      </c>
      <c r="AC242" s="78">
        <f t="shared" si="49"/>
        <v>0</v>
      </c>
      <c r="AD242" s="78">
        <f t="shared" si="55"/>
        <v>0</v>
      </c>
      <c r="AE242" s="82">
        <f t="shared" si="50"/>
        <v>4359565</v>
      </c>
      <c r="AF242" s="82"/>
      <c r="AG242" s="82"/>
      <c r="AH242" s="82"/>
      <c r="AI242" s="82"/>
      <c r="AJ242" s="82"/>
      <c r="AK242" s="83"/>
      <c r="AL242" s="83"/>
      <c r="AM242" s="78"/>
      <c r="AN242" s="84">
        <v>235</v>
      </c>
      <c r="AO242" s="85"/>
      <c r="AP242" s="86" t="s">
        <v>1374</v>
      </c>
    </row>
    <row r="243" spans="1:42" ht="48" customHeight="1" x14ac:dyDescent="0.4">
      <c r="A243" s="70" t="s">
        <v>816</v>
      </c>
      <c r="B243" s="90" t="s">
        <v>1390</v>
      </c>
      <c r="C243" s="87" t="s">
        <v>1391</v>
      </c>
      <c r="D243" s="88" t="s">
        <v>95</v>
      </c>
      <c r="E243" s="30" t="s">
        <v>272</v>
      </c>
      <c r="F243" s="29" t="s">
        <v>54</v>
      </c>
      <c r="G243" s="29">
        <v>8</v>
      </c>
      <c r="H243" s="30"/>
      <c r="I243" s="74">
        <f>VLOOKUP(G243,'Basic TPP'!$A$2:$B$16,2,0)</f>
        <v>6348434.0099999998</v>
      </c>
      <c r="J243" s="75">
        <v>0</v>
      </c>
      <c r="K243" s="76">
        <v>0.35</v>
      </c>
      <c r="L243" s="77">
        <v>0.46</v>
      </c>
      <c r="M243" s="77">
        <v>0</v>
      </c>
      <c r="N243" s="78">
        <f t="shared" si="51"/>
        <v>4370897</v>
      </c>
      <c r="O243" s="79">
        <v>0.995</v>
      </c>
      <c r="P243" s="80">
        <v>9684</v>
      </c>
      <c r="Q243" s="80" t="s">
        <v>862</v>
      </c>
      <c r="R243" s="81"/>
      <c r="S243" s="78">
        <f t="shared" si="42"/>
        <v>0</v>
      </c>
      <c r="T243" s="78">
        <f t="shared" si="43"/>
        <v>0</v>
      </c>
      <c r="U243" s="78">
        <f t="shared" si="44"/>
        <v>0</v>
      </c>
      <c r="V243" s="78">
        <f t="shared" si="52"/>
        <v>0</v>
      </c>
      <c r="W243" s="78">
        <f t="shared" si="45"/>
        <v>884336.85759299982</v>
      </c>
      <c r="X243" s="78">
        <f t="shared" si="46"/>
        <v>888780.76139999984</v>
      </c>
      <c r="Y243" s="78">
        <f t="shared" si="47"/>
        <v>444390.38069999992</v>
      </c>
      <c r="Z243" s="78">
        <f t="shared" si="53"/>
        <v>1884882</v>
      </c>
      <c r="AA243" s="78">
        <f t="shared" si="48"/>
        <v>2920279.6446000002</v>
      </c>
      <c r="AB243" s="78">
        <f t="shared" si="54"/>
        <v>2482238</v>
      </c>
      <c r="AC243" s="78">
        <f t="shared" si="49"/>
        <v>0</v>
      </c>
      <c r="AD243" s="78">
        <f t="shared" si="55"/>
        <v>0</v>
      </c>
      <c r="AE243" s="82">
        <f t="shared" si="50"/>
        <v>4367120</v>
      </c>
      <c r="AF243" s="82"/>
      <c r="AG243" s="82"/>
      <c r="AH243" s="82"/>
      <c r="AI243" s="82"/>
      <c r="AJ243" s="82"/>
      <c r="AK243" s="83"/>
      <c r="AL243" s="83"/>
      <c r="AM243" s="78"/>
      <c r="AN243" s="84">
        <v>236</v>
      </c>
      <c r="AO243" s="91"/>
      <c r="AP243" s="86" t="s">
        <v>1374</v>
      </c>
    </row>
    <row r="244" spans="1:42" ht="48" customHeight="1" x14ac:dyDescent="0.4">
      <c r="A244" s="70" t="s">
        <v>819</v>
      </c>
      <c r="B244" s="90" t="s">
        <v>1392</v>
      </c>
      <c r="C244" s="87" t="s">
        <v>1393</v>
      </c>
      <c r="D244" s="88" t="s">
        <v>95</v>
      </c>
      <c r="E244" s="30" t="s">
        <v>272</v>
      </c>
      <c r="F244" s="29" t="s">
        <v>54</v>
      </c>
      <c r="G244" s="29">
        <v>8</v>
      </c>
      <c r="H244" s="30"/>
      <c r="I244" s="74">
        <f>VLOOKUP(G244,'Basic TPP'!$A$2:$B$16,2,0)</f>
        <v>6348434.0099999998</v>
      </c>
      <c r="J244" s="75">
        <v>0</v>
      </c>
      <c r="K244" s="76">
        <v>0.35</v>
      </c>
      <c r="L244" s="77">
        <v>0.46</v>
      </c>
      <c r="M244" s="77">
        <v>0</v>
      </c>
      <c r="N244" s="78">
        <f t="shared" si="51"/>
        <v>4370897</v>
      </c>
      <c r="O244" s="79">
        <v>0.995</v>
      </c>
      <c r="P244" s="80">
        <v>9429</v>
      </c>
      <c r="Q244" s="80" t="s">
        <v>862</v>
      </c>
      <c r="R244" s="81"/>
      <c r="S244" s="78">
        <f t="shared" si="42"/>
        <v>0</v>
      </c>
      <c r="T244" s="78">
        <f t="shared" si="43"/>
        <v>0</v>
      </c>
      <c r="U244" s="78">
        <f t="shared" si="44"/>
        <v>0</v>
      </c>
      <c r="V244" s="78">
        <f t="shared" si="52"/>
        <v>0</v>
      </c>
      <c r="W244" s="78">
        <f t="shared" si="45"/>
        <v>884336.85759299982</v>
      </c>
      <c r="X244" s="78">
        <f t="shared" si="46"/>
        <v>888780.76139999984</v>
      </c>
      <c r="Y244" s="78">
        <f t="shared" si="47"/>
        <v>444390.38069999992</v>
      </c>
      <c r="Z244" s="78">
        <f t="shared" si="53"/>
        <v>1884882</v>
      </c>
      <c r="AA244" s="78">
        <f t="shared" si="48"/>
        <v>2920279.6446000002</v>
      </c>
      <c r="AB244" s="78">
        <f t="shared" si="54"/>
        <v>2482238</v>
      </c>
      <c r="AC244" s="78">
        <f t="shared" si="49"/>
        <v>0</v>
      </c>
      <c r="AD244" s="78">
        <f t="shared" si="55"/>
        <v>0</v>
      </c>
      <c r="AE244" s="82">
        <f t="shared" si="50"/>
        <v>4367120</v>
      </c>
      <c r="AF244" s="82"/>
      <c r="AG244" s="82"/>
      <c r="AH244" s="82"/>
      <c r="AI244" s="82"/>
      <c r="AJ244" s="82"/>
      <c r="AK244" s="83"/>
      <c r="AL244" s="83"/>
      <c r="AM244" s="78"/>
      <c r="AN244" s="84">
        <v>237</v>
      </c>
      <c r="AO244" s="85"/>
      <c r="AP244" s="86" t="s">
        <v>1374</v>
      </c>
    </row>
    <row r="245" spans="1:42" ht="48" customHeight="1" x14ac:dyDescent="0.4">
      <c r="A245" s="70" t="s">
        <v>822</v>
      </c>
      <c r="B245" s="90" t="s">
        <v>1394</v>
      </c>
      <c r="C245" s="87" t="s">
        <v>1395</v>
      </c>
      <c r="D245" s="88" t="s">
        <v>95</v>
      </c>
      <c r="E245" s="30" t="s">
        <v>347</v>
      </c>
      <c r="F245" s="29" t="s">
        <v>54</v>
      </c>
      <c r="G245" s="29">
        <v>8</v>
      </c>
      <c r="H245" s="30"/>
      <c r="I245" s="74">
        <f>VLOOKUP(G245,'Basic TPP'!$A$2:$B$16,2,0)</f>
        <v>6348434.0099999998</v>
      </c>
      <c r="J245" s="75">
        <v>0</v>
      </c>
      <c r="K245" s="76">
        <v>0.35</v>
      </c>
      <c r="L245" s="77">
        <v>0.46</v>
      </c>
      <c r="M245" s="77">
        <v>0</v>
      </c>
      <c r="N245" s="78">
        <f t="shared" si="51"/>
        <v>4370897</v>
      </c>
      <c r="O245" s="79">
        <v>0.95330000000000004</v>
      </c>
      <c r="P245" s="80">
        <v>8353</v>
      </c>
      <c r="Q245" s="80" t="s">
        <v>862</v>
      </c>
      <c r="R245" s="81"/>
      <c r="S245" s="78">
        <f t="shared" si="42"/>
        <v>0</v>
      </c>
      <c r="T245" s="78">
        <f t="shared" si="43"/>
        <v>0</v>
      </c>
      <c r="U245" s="78">
        <f t="shared" si="44"/>
        <v>0</v>
      </c>
      <c r="V245" s="78">
        <f t="shared" si="52"/>
        <v>0</v>
      </c>
      <c r="W245" s="78">
        <f t="shared" si="45"/>
        <v>847274.69984261983</v>
      </c>
      <c r="X245" s="78">
        <f t="shared" si="46"/>
        <v>888780.76139999984</v>
      </c>
      <c r="Y245" s="78">
        <f t="shared" si="47"/>
        <v>444390.38069999992</v>
      </c>
      <c r="Z245" s="78">
        <f t="shared" si="53"/>
        <v>1853379</v>
      </c>
      <c r="AA245" s="78">
        <f t="shared" si="48"/>
        <v>2920279.6446000002</v>
      </c>
      <c r="AB245" s="78">
        <f t="shared" si="54"/>
        <v>2482238</v>
      </c>
      <c r="AC245" s="78">
        <f t="shared" si="49"/>
        <v>0</v>
      </c>
      <c r="AD245" s="78">
        <f t="shared" si="55"/>
        <v>0</v>
      </c>
      <c r="AE245" s="82">
        <f t="shared" si="50"/>
        <v>4335617</v>
      </c>
      <c r="AF245" s="82"/>
      <c r="AG245" s="82"/>
      <c r="AH245" s="82"/>
      <c r="AI245" s="82"/>
      <c r="AJ245" s="82"/>
      <c r="AK245" s="83"/>
      <c r="AL245" s="83"/>
      <c r="AM245" s="78"/>
      <c r="AN245" s="84">
        <v>238</v>
      </c>
      <c r="AO245" s="91"/>
      <c r="AP245" s="86" t="s">
        <v>1374</v>
      </c>
    </row>
    <row r="246" spans="1:42" ht="48" customHeight="1" x14ac:dyDescent="0.4">
      <c r="A246" s="70" t="s">
        <v>825</v>
      </c>
      <c r="B246" s="90" t="s">
        <v>1396</v>
      </c>
      <c r="C246" s="87" t="s">
        <v>1397</v>
      </c>
      <c r="D246" s="88" t="s">
        <v>95</v>
      </c>
      <c r="E246" s="30" t="s">
        <v>1006</v>
      </c>
      <c r="F246" s="29" t="s">
        <v>54</v>
      </c>
      <c r="G246" s="29">
        <v>8</v>
      </c>
      <c r="H246" s="30"/>
      <c r="I246" s="74">
        <f>VLOOKUP(G246,'Basic TPP'!$A$2:$B$16,2,0)</f>
        <v>6348434.0099999998</v>
      </c>
      <c r="J246" s="75">
        <v>0</v>
      </c>
      <c r="K246" s="76">
        <v>0.35</v>
      </c>
      <c r="L246" s="77">
        <v>0.46</v>
      </c>
      <c r="M246" s="77">
        <v>0</v>
      </c>
      <c r="N246" s="78">
        <f t="shared" si="51"/>
        <v>4370897</v>
      </c>
      <c r="O246" s="79">
        <v>1</v>
      </c>
      <c r="P246" s="80">
        <v>9848</v>
      </c>
      <c r="Q246" s="80" t="s">
        <v>862</v>
      </c>
      <c r="R246" s="81"/>
      <c r="S246" s="78">
        <f t="shared" si="42"/>
        <v>0</v>
      </c>
      <c r="T246" s="78">
        <f t="shared" si="43"/>
        <v>0</v>
      </c>
      <c r="U246" s="78">
        <f t="shared" si="44"/>
        <v>0</v>
      </c>
      <c r="V246" s="78">
        <f t="shared" si="52"/>
        <v>0</v>
      </c>
      <c r="W246" s="78">
        <f t="shared" si="45"/>
        <v>888780.76139999984</v>
      </c>
      <c r="X246" s="78">
        <f t="shared" si="46"/>
        <v>888780.76139999984</v>
      </c>
      <c r="Y246" s="78">
        <f t="shared" si="47"/>
        <v>444390.38069999992</v>
      </c>
      <c r="Z246" s="78">
        <f t="shared" si="53"/>
        <v>1888659</v>
      </c>
      <c r="AA246" s="78">
        <f t="shared" si="48"/>
        <v>2920279.6446000002</v>
      </c>
      <c r="AB246" s="78">
        <f t="shared" si="54"/>
        <v>2482238</v>
      </c>
      <c r="AC246" s="78">
        <f t="shared" si="49"/>
        <v>0</v>
      </c>
      <c r="AD246" s="78">
        <f t="shared" si="55"/>
        <v>0</v>
      </c>
      <c r="AE246" s="82">
        <f t="shared" si="50"/>
        <v>4370897</v>
      </c>
      <c r="AF246" s="82"/>
      <c r="AG246" s="82"/>
      <c r="AH246" s="82"/>
      <c r="AI246" s="82"/>
      <c r="AJ246" s="82"/>
      <c r="AK246" s="83"/>
      <c r="AL246" s="83"/>
      <c r="AM246" s="78"/>
      <c r="AN246" s="84">
        <v>239</v>
      </c>
      <c r="AO246" s="85"/>
      <c r="AP246" s="86" t="s">
        <v>1374</v>
      </c>
    </row>
    <row r="247" spans="1:42" ht="48" customHeight="1" x14ac:dyDescent="0.4">
      <c r="A247" s="70" t="s">
        <v>828</v>
      </c>
      <c r="B247" s="90" t="s">
        <v>1398</v>
      </c>
      <c r="C247" s="87" t="s">
        <v>1399</v>
      </c>
      <c r="D247" s="88" t="s">
        <v>138</v>
      </c>
      <c r="E247" s="30" t="s">
        <v>1184</v>
      </c>
      <c r="F247" s="29" t="s">
        <v>54</v>
      </c>
      <c r="G247" s="29">
        <v>8</v>
      </c>
      <c r="H247" s="30"/>
      <c r="I247" s="74">
        <f>VLOOKUP(G247,'Basic TPP'!$A$2:$B$16,2,0)</f>
        <v>6348434.0099999998</v>
      </c>
      <c r="J247" s="75">
        <v>0</v>
      </c>
      <c r="K247" s="76">
        <v>0.35</v>
      </c>
      <c r="L247" s="77">
        <v>0.46</v>
      </c>
      <c r="M247" s="77">
        <v>0</v>
      </c>
      <c r="N247" s="78">
        <f t="shared" si="51"/>
        <v>4370897</v>
      </c>
      <c r="O247" s="79">
        <v>0.98499999999999999</v>
      </c>
      <c r="P247" s="80">
        <v>8178</v>
      </c>
      <c r="Q247" s="80" t="s">
        <v>862</v>
      </c>
      <c r="R247" s="81"/>
      <c r="S247" s="78">
        <f t="shared" si="42"/>
        <v>0</v>
      </c>
      <c r="T247" s="78">
        <f t="shared" si="43"/>
        <v>0</v>
      </c>
      <c r="U247" s="78">
        <f t="shared" si="44"/>
        <v>0</v>
      </c>
      <c r="V247" s="78">
        <f t="shared" si="52"/>
        <v>0</v>
      </c>
      <c r="W247" s="78">
        <f t="shared" si="45"/>
        <v>875449.04997899989</v>
      </c>
      <c r="X247" s="78">
        <f t="shared" si="46"/>
        <v>888780.76139999984</v>
      </c>
      <c r="Y247" s="78">
        <f t="shared" si="47"/>
        <v>444390.38069999992</v>
      </c>
      <c r="Z247" s="78">
        <f t="shared" si="53"/>
        <v>1877327</v>
      </c>
      <c r="AA247" s="78">
        <f t="shared" si="48"/>
        <v>2920279.6446000002</v>
      </c>
      <c r="AB247" s="78">
        <f t="shared" si="54"/>
        <v>2482238</v>
      </c>
      <c r="AC247" s="78">
        <f t="shared" si="49"/>
        <v>0</v>
      </c>
      <c r="AD247" s="78">
        <f t="shared" si="55"/>
        <v>0</v>
      </c>
      <c r="AE247" s="82">
        <f t="shared" si="50"/>
        <v>4359565</v>
      </c>
      <c r="AF247" s="82"/>
      <c r="AG247" s="82"/>
      <c r="AH247" s="82"/>
      <c r="AI247" s="82"/>
      <c r="AJ247" s="82"/>
      <c r="AK247" s="83"/>
      <c r="AL247" s="83"/>
      <c r="AM247" s="78"/>
      <c r="AN247" s="84">
        <v>240</v>
      </c>
      <c r="AO247" s="85"/>
      <c r="AP247" s="86" t="s">
        <v>1374</v>
      </c>
    </row>
    <row r="248" spans="1:42" ht="48" customHeight="1" x14ac:dyDescent="0.4">
      <c r="A248" s="70" t="s">
        <v>831</v>
      </c>
      <c r="B248" s="90" t="s">
        <v>1400</v>
      </c>
      <c r="C248" s="87" t="s">
        <v>1401</v>
      </c>
      <c r="D248" s="88" t="s">
        <v>138</v>
      </c>
      <c r="E248" s="30" t="s">
        <v>903</v>
      </c>
      <c r="F248" s="29" t="s">
        <v>54</v>
      </c>
      <c r="G248" s="29">
        <v>7</v>
      </c>
      <c r="H248" s="30"/>
      <c r="I248" s="74">
        <f>VLOOKUP(G248,'Basic TPP'!$A$2:$B$16,2,0)</f>
        <v>5597389.71</v>
      </c>
      <c r="J248" s="75">
        <v>0</v>
      </c>
      <c r="K248" s="76">
        <v>0.35</v>
      </c>
      <c r="L248" s="77">
        <v>0.46</v>
      </c>
      <c r="M248" s="77">
        <v>0</v>
      </c>
      <c r="N248" s="78">
        <f t="shared" si="51"/>
        <v>3853803</v>
      </c>
      <c r="O248" s="79">
        <v>0.98499999999999999</v>
      </c>
      <c r="P248" s="80">
        <v>9019</v>
      </c>
      <c r="Q248" s="80" t="s">
        <v>862</v>
      </c>
      <c r="R248" s="81"/>
      <c r="S248" s="78">
        <f t="shared" si="42"/>
        <v>0</v>
      </c>
      <c r="T248" s="78">
        <f t="shared" si="43"/>
        <v>0</v>
      </c>
      <c r="U248" s="78">
        <f t="shared" si="44"/>
        <v>0</v>
      </c>
      <c r="V248" s="78">
        <f t="shared" si="52"/>
        <v>0</v>
      </c>
      <c r="W248" s="78">
        <f t="shared" si="45"/>
        <v>771880.04100900004</v>
      </c>
      <c r="X248" s="78">
        <f t="shared" si="46"/>
        <v>783634.55940000003</v>
      </c>
      <c r="Y248" s="78">
        <f t="shared" si="47"/>
        <v>391817.27970000001</v>
      </c>
      <c r="Z248" s="78">
        <f t="shared" si="53"/>
        <v>1655232</v>
      </c>
      <c r="AA248" s="78">
        <f t="shared" si="48"/>
        <v>2574799.2666000002</v>
      </c>
      <c r="AB248" s="78">
        <f t="shared" si="54"/>
        <v>2188579</v>
      </c>
      <c r="AC248" s="78">
        <f t="shared" si="49"/>
        <v>0</v>
      </c>
      <c r="AD248" s="78">
        <f t="shared" si="55"/>
        <v>0</v>
      </c>
      <c r="AE248" s="82">
        <f t="shared" si="50"/>
        <v>3843811</v>
      </c>
      <c r="AF248" s="82"/>
      <c r="AG248" s="82"/>
      <c r="AH248" s="82"/>
      <c r="AI248" s="82"/>
      <c r="AJ248" s="82"/>
      <c r="AK248" s="83"/>
      <c r="AL248" s="83"/>
      <c r="AM248" s="78"/>
      <c r="AN248" s="84">
        <v>241</v>
      </c>
      <c r="AO248" s="85"/>
      <c r="AP248" s="86" t="s">
        <v>1374</v>
      </c>
    </row>
    <row r="249" spans="1:42" ht="48" customHeight="1" x14ac:dyDescent="0.4">
      <c r="A249" s="70" t="s">
        <v>834</v>
      </c>
      <c r="B249" s="90" t="s">
        <v>1402</v>
      </c>
      <c r="C249" s="87" t="s">
        <v>1403</v>
      </c>
      <c r="D249" s="88" t="s">
        <v>138</v>
      </c>
      <c r="E249" s="30" t="s">
        <v>903</v>
      </c>
      <c r="F249" s="29" t="s">
        <v>54</v>
      </c>
      <c r="G249" s="29">
        <v>7</v>
      </c>
      <c r="H249" s="30"/>
      <c r="I249" s="74">
        <f>VLOOKUP(G249,'Basic TPP'!$A$2:$B$16,2,0)</f>
        <v>5597389.71</v>
      </c>
      <c r="J249" s="75">
        <v>0</v>
      </c>
      <c r="K249" s="76">
        <v>0.35</v>
      </c>
      <c r="L249" s="77">
        <v>0.46</v>
      </c>
      <c r="M249" s="77">
        <v>0</v>
      </c>
      <c r="N249" s="78">
        <f t="shared" si="51"/>
        <v>3853803</v>
      </c>
      <c r="O249" s="79">
        <v>0.75</v>
      </c>
      <c r="P249" s="80">
        <v>8489</v>
      </c>
      <c r="Q249" s="80" t="s">
        <v>862</v>
      </c>
      <c r="R249" s="81"/>
      <c r="S249" s="78">
        <f t="shared" si="42"/>
        <v>0</v>
      </c>
      <c r="T249" s="78">
        <f t="shared" si="43"/>
        <v>0</v>
      </c>
      <c r="U249" s="78">
        <f t="shared" si="44"/>
        <v>0</v>
      </c>
      <c r="V249" s="78">
        <f t="shared" si="52"/>
        <v>0</v>
      </c>
      <c r="W249" s="78">
        <f t="shared" si="45"/>
        <v>587725.91954999999</v>
      </c>
      <c r="X249" s="78">
        <f t="shared" si="46"/>
        <v>783634.55940000003</v>
      </c>
      <c r="Y249" s="78">
        <f t="shared" si="47"/>
        <v>391817.27970000001</v>
      </c>
      <c r="Z249" s="78">
        <f t="shared" si="53"/>
        <v>1498701</v>
      </c>
      <c r="AA249" s="78">
        <f t="shared" si="48"/>
        <v>2574799.2666000002</v>
      </c>
      <c r="AB249" s="78">
        <f t="shared" si="54"/>
        <v>2188579</v>
      </c>
      <c r="AC249" s="78">
        <f t="shared" si="49"/>
        <v>0</v>
      </c>
      <c r="AD249" s="78">
        <f t="shared" si="55"/>
        <v>0</v>
      </c>
      <c r="AE249" s="82">
        <f t="shared" si="50"/>
        <v>3687280</v>
      </c>
      <c r="AF249" s="82"/>
      <c r="AG249" s="82"/>
      <c r="AH249" s="82"/>
      <c r="AI249" s="82"/>
      <c r="AJ249" s="82"/>
      <c r="AK249" s="83"/>
      <c r="AL249" s="83"/>
      <c r="AM249" s="78"/>
      <c r="AN249" s="84">
        <v>242</v>
      </c>
      <c r="AO249" s="85"/>
      <c r="AP249" s="86" t="s">
        <v>1374</v>
      </c>
    </row>
    <row r="250" spans="1:42" ht="48" customHeight="1" x14ac:dyDescent="0.4">
      <c r="A250" s="70" t="s">
        <v>837</v>
      </c>
      <c r="B250" s="90" t="s">
        <v>1404</v>
      </c>
      <c r="C250" s="87" t="s">
        <v>1405</v>
      </c>
      <c r="D250" s="88" t="s">
        <v>328</v>
      </c>
      <c r="E250" s="30" t="s">
        <v>961</v>
      </c>
      <c r="F250" s="29"/>
      <c r="G250" s="29">
        <v>7</v>
      </c>
      <c r="H250" s="30"/>
      <c r="I250" s="74">
        <f>VLOOKUP(G250,'Basic TPP'!$A$2:$B$16,2,0)</f>
        <v>5597389.71</v>
      </c>
      <c r="J250" s="75">
        <v>0</v>
      </c>
      <c r="K250" s="76">
        <v>0.35</v>
      </c>
      <c r="L250" s="77">
        <v>0.46</v>
      </c>
      <c r="M250" s="77">
        <v>0</v>
      </c>
      <c r="N250" s="78">
        <f t="shared" si="51"/>
        <v>3853803</v>
      </c>
      <c r="O250" s="79">
        <v>0.94579999999999997</v>
      </c>
      <c r="P250" s="80">
        <v>9028</v>
      </c>
      <c r="Q250" s="80" t="s">
        <v>862</v>
      </c>
      <c r="R250" s="81"/>
      <c r="S250" s="78">
        <f t="shared" si="42"/>
        <v>0</v>
      </c>
      <c r="T250" s="78">
        <f t="shared" si="43"/>
        <v>0</v>
      </c>
      <c r="U250" s="78">
        <f t="shared" si="44"/>
        <v>0</v>
      </c>
      <c r="V250" s="78">
        <f t="shared" si="52"/>
        <v>0</v>
      </c>
      <c r="W250" s="78">
        <f t="shared" si="45"/>
        <v>741161.56628052006</v>
      </c>
      <c r="X250" s="78">
        <f t="shared" si="46"/>
        <v>783634.55940000003</v>
      </c>
      <c r="Y250" s="78">
        <f t="shared" si="47"/>
        <v>391817.27970000001</v>
      </c>
      <c r="Z250" s="78">
        <f t="shared" si="53"/>
        <v>1629121</v>
      </c>
      <c r="AA250" s="78">
        <f t="shared" si="48"/>
        <v>2574799.2666000002</v>
      </c>
      <c r="AB250" s="78">
        <f t="shared" si="54"/>
        <v>2188579</v>
      </c>
      <c r="AC250" s="78">
        <f t="shared" si="49"/>
        <v>0</v>
      </c>
      <c r="AD250" s="78">
        <f t="shared" si="55"/>
        <v>0</v>
      </c>
      <c r="AE250" s="82">
        <f t="shared" si="50"/>
        <v>3817700</v>
      </c>
      <c r="AF250" s="82"/>
      <c r="AG250" s="82"/>
      <c r="AH250" s="82"/>
      <c r="AI250" s="82"/>
      <c r="AJ250" s="82"/>
      <c r="AK250" s="83"/>
      <c r="AL250" s="83"/>
      <c r="AM250" s="78"/>
      <c r="AN250" s="84">
        <v>243</v>
      </c>
      <c r="AO250" s="85"/>
      <c r="AP250" s="86" t="s">
        <v>1374</v>
      </c>
    </row>
    <row r="251" spans="1:42" ht="48" customHeight="1" x14ac:dyDescent="0.4">
      <c r="A251" s="70" t="s">
        <v>840</v>
      </c>
      <c r="B251" s="90" t="s">
        <v>1406</v>
      </c>
      <c r="C251" s="87" t="s">
        <v>1407</v>
      </c>
      <c r="D251" s="88" t="s">
        <v>138</v>
      </c>
      <c r="E251" s="30" t="s">
        <v>1408</v>
      </c>
      <c r="F251" s="29" t="s">
        <v>54</v>
      </c>
      <c r="G251" s="29">
        <v>7</v>
      </c>
      <c r="H251" s="30"/>
      <c r="I251" s="74">
        <f>VLOOKUP(G251,'Basic TPP'!$A$2:$B$16,2,0)</f>
        <v>5597389.71</v>
      </c>
      <c r="J251" s="75">
        <v>0</v>
      </c>
      <c r="K251" s="76">
        <v>0.35</v>
      </c>
      <c r="L251" s="77">
        <v>0.46</v>
      </c>
      <c r="M251" s="77">
        <v>0</v>
      </c>
      <c r="N251" s="78">
        <f t="shared" si="51"/>
        <v>3853803</v>
      </c>
      <c r="O251" s="79">
        <v>0.98499999999999999</v>
      </c>
      <c r="P251" s="80">
        <v>10453</v>
      </c>
      <c r="Q251" s="80" t="s">
        <v>862</v>
      </c>
      <c r="R251" s="81"/>
      <c r="S251" s="78">
        <f t="shared" si="42"/>
        <v>0</v>
      </c>
      <c r="T251" s="78">
        <f t="shared" si="43"/>
        <v>0</v>
      </c>
      <c r="U251" s="78">
        <f t="shared" si="44"/>
        <v>0</v>
      </c>
      <c r="V251" s="78">
        <f t="shared" si="52"/>
        <v>0</v>
      </c>
      <c r="W251" s="78">
        <f t="shared" si="45"/>
        <v>771880.04100900004</v>
      </c>
      <c r="X251" s="78">
        <f t="shared" si="46"/>
        <v>783634.55940000003</v>
      </c>
      <c r="Y251" s="78">
        <f t="shared" si="47"/>
        <v>391817.27970000001</v>
      </c>
      <c r="Z251" s="78">
        <f t="shared" si="53"/>
        <v>1655232</v>
      </c>
      <c r="AA251" s="78">
        <f t="shared" si="48"/>
        <v>2574799.2666000002</v>
      </c>
      <c r="AB251" s="78">
        <f t="shared" si="54"/>
        <v>2188579</v>
      </c>
      <c r="AC251" s="78">
        <f t="shared" si="49"/>
        <v>0</v>
      </c>
      <c r="AD251" s="78">
        <f t="shared" si="55"/>
        <v>0</v>
      </c>
      <c r="AE251" s="82">
        <f t="shared" si="50"/>
        <v>3843811</v>
      </c>
      <c r="AF251" s="82"/>
      <c r="AG251" s="82"/>
      <c r="AH251" s="82"/>
      <c r="AI251" s="82"/>
      <c r="AJ251" s="82"/>
      <c r="AK251" s="83"/>
      <c r="AL251" s="83"/>
      <c r="AM251" s="78"/>
      <c r="AN251" s="84">
        <v>244</v>
      </c>
      <c r="AO251" s="85"/>
      <c r="AP251" s="86" t="s">
        <v>1374</v>
      </c>
    </row>
    <row r="252" spans="1:42" ht="48" customHeight="1" x14ac:dyDescent="0.4">
      <c r="A252" s="70" t="s">
        <v>843</v>
      </c>
      <c r="B252" s="90" t="s">
        <v>1409</v>
      </c>
      <c r="C252" s="87" t="s">
        <v>1410</v>
      </c>
      <c r="D252" s="88" t="s">
        <v>328</v>
      </c>
      <c r="E252" s="30" t="s">
        <v>1411</v>
      </c>
      <c r="F252" s="29"/>
      <c r="G252" s="29">
        <v>7</v>
      </c>
      <c r="H252" s="30"/>
      <c r="I252" s="74">
        <f>VLOOKUP(G252,'Basic TPP'!$A$2:$B$16,2,0)</f>
        <v>5597389.71</v>
      </c>
      <c r="J252" s="75">
        <v>0</v>
      </c>
      <c r="K252" s="76">
        <v>0.35</v>
      </c>
      <c r="L252" s="77">
        <v>0.46</v>
      </c>
      <c r="M252" s="77">
        <v>0</v>
      </c>
      <c r="N252" s="78">
        <f t="shared" si="51"/>
        <v>3853803</v>
      </c>
      <c r="O252" s="79">
        <v>0.97950000000000004</v>
      </c>
      <c r="P252" s="80">
        <v>9967</v>
      </c>
      <c r="Q252" s="80" t="s">
        <v>862</v>
      </c>
      <c r="R252" s="81"/>
      <c r="S252" s="78">
        <f t="shared" si="42"/>
        <v>0</v>
      </c>
      <c r="T252" s="78">
        <f t="shared" si="43"/>
        <v>0</v>
      </c>
      <c r="U252" s="78">
        <f t="shared" si="44"/>
        <v>0</v>
      </c>
      <c r="V252" s="78">
        <f t="shared" si="52"/>
        <v>0</v>
      </c>
      <c r="W252" s="78">
        <f t="shared" si="45"/>
        <v>767570.05093230004</v>
      </c>
      <c r="X252" s="78">
        <f t="shared" si="46"/>
        <v>783634.55940000003</v>
      </c>
      <c r="Y252" s="78">
        <f t="shared" si="47"/>
        <v>391817.27970000001</v>
      </c>
      <c r="Z252" s="78">
        <f t="shared" si="53"/>
        <v>1651569</v>
      </c>
      <c r="AA252" s="78">
        <f t="shared" si="48"/>
        <v>2574799.2666000002</v>
      </c>
      <c r="AB252" s="78">
        <f t="shared" si="54"/>
        <v>2188579</v>
      </c>
      <c r="AC252" s="78">
        <f t="shared" si="49"/>
        <v>0</v>
      </c>
      <c r="AD252" s="78">
        <f t="shared" si="55"/>
        <v>0</v>
      </c>
      <c r="AE252" s="82">
        <f t="shared" si="50"/>
        <v>3840148</v>
      </c>
      <c r="AF252" s="82"/>
      <c r="AG252" s="82"/>
      <c r="AH252" s="82"/>
      <c r="AI252" s="82"/>
      <c r="AJ252" s="82"/>
      <c r="AK252" s="83"/>
      <c r="AL252" s="83"/>
      <c r="AM252" s="78"/>
      <c r="AN252" s="84">
        <v>245</v>
      </c>
      <c r="AO252" s="91"/>
      <c r="AP252" s="86" t="s">
        <v>1374</v>
      </c>
    </row>
    <row r="253" spans="1:42" ht="48" customHeight="1" x14ac:dyDescent="0.4">
      <c r="A253" s="70" t="s">
        <v>846</v>
      </c>
      <c r="B253" s="90" t="s">
        <v>1412</v>
      </c>
      <c r="C253" s="87" t="s">
        <v>1413</v>
      </c>
      <c r="D253" s="88" t="s">
        <v>420</v>
      </c>
      <c r="E253" s="30" t="s">
        <v>526</v>
      </c>
      <c r="F253" s="29" t="s">
        <v>54</v>
      </c>
      <c r="G253" s="29">
        <v>6</v>
      </c>
      <c r="H253" s="30"/>
      <c r="I253" s="74">
        <f>VLOOKUP(G253,'Basic TPP'!$A$2:$B$16,2,0)</f>
        <v>4864066.68</v>
      </c>
      <c r="J253" s="75">
        <v>0</v>
      </c>
      <c r="K253" s="76">
        <v>0.35</v>
      </c>
      <c r="L253" s="77">
        <v>0.46</v>
      </c>
      <c r="M253" s="77">
        <v>0</v>
      </c>
      <c r="N253" s="78">
        <f t="shared" si="51"/>
        <v>3348910</v>
      </c>
      <c r="O253" s="79">
        <v>0.87</v>
      </c>
      <c r="P253" s="80">
        <v>8798</v>
      </c>
      <c r="Q253" s="80" t="s">
        <v>862</v>
      </c>
      <c r="R253" s="81"/>
      <c r="S253" s="78">
        <f t="shared" si="42"/>
        <v>0</v>
      </c>
      <c r="T253" s="78">
        <f t="shared" si="43"/>
        <v>0</v>
      </c>
      <c r="U253" s="78">
        <f t="shared" si="44"/>
        <v>0</v>
      </c>
      <c r="V253" s="78">
        <f t="shared" si="52"/>
        <v>0</v>
      </c>
      <c r="W253" s="78">
        <f t="shared" si="45"/>
        <v>592443.32162399997</v>
      </c>
      <c r="X253" s="78">
        <f t="shared" si="46"/>
        <v>680969.33519999997</v>
      </c>
      <c r="Y253" s="78">
        <f t="shared" si="47"/>
        <v>340484.66759999999</v>
      </c>
      <c r="Z253" s="78">
        <f t="shared" si="53"/>
        <v>1371813</v>
      </c>
      <c r="AA253" s="78">
        <f t="shared" si="48"/>
        <v>2237470.6727999998</v>
      </c>
      <c r="AB253" s="78">
        <f t="shared" si="54"/>
        <v>1901850</v>
      </c>
      <c r="AC253" s="78">
        <f t="shared" si="49"/>
        <v>0</v>
      </c>
      <c r="AD253" s="78">
        <f t="shared" si="55"/>
        <v>0</v>
      </c>
      <c r="AE253" s="82">
        <f t="shared" si="50"/>
        <v>3273663</v>
      </c>
      <c r="AF253" s="82"/>
      <c r="AG253" s="82"/>
      <c r="AH253" s="82"/>
      <c r="AI253" s="82"/>
      <c r="AJ253" s="82"/>
      <c r="AK253" s="83"/>
      <c r="AL253" s="83"/>
      <c r="AM253" s="78"/>
      <c r="AN253" s="84">
        <v>246</v>
      </c>
      <c r="AO253" s="85"/>
      <c r="AP253" s="86" t="s">
        <v>1374</v>
      </c>
    </row>
    <row r="254" spans="1:42" ht="48" customHeight="1" x14ac:dyDescent="0.4">
      <c r="A254" s="70" t="s">
        <v>1414</v>
      </c>
      <c r="B254" s="90" t="s">
        <v>1415</v>
      </c>
      <c r="C254" s="87" t="s">
        <v>1416</v>
      </c>
      <c r="D254" s="88" t="s">
        <v>420</v>
      </c>
      <c r="E254" s="30" t="s">
        <v>526</v>
      </c>
      <c r="F254" s="29" t="s">
        <v>54</v>
      </c>
      <c r="G254" s="29">
        <v>6</v>
      </c>
      <c r="H254" s="30"/>
      <c r="I254" s="74">
        <f>VLOOKUP(G254,'Basic TPP'!$A$2:$B$16,2,0)</f>
        <v>4864066.68</v>
      </c>
      <c r="J254" s="75">
        <v>0</v>
      </c>
      <c r="K254" s="76">
        <v>0.35</v>
      </c>
      <c r="L254" s="77">
        <v>0.46</v>
      </c>
      <c r="M254" s="77">
        <v>0</v>
      </c>
      <c r="N254" s="78">
        <f t="shared" si="51"/>
        <v>3348910</v>
      </c>
      <c r="O254" s="79">
        <v>0.96950000000000003</v>
      </c>
      <c r="P254" s="80">
        <v>9731</v>
      </c>
      <c r="Q254" s="80" t="s">
        <v>862</v>
      </c>
      <c r="R254" s="81"/>
      <c r="S254" s="78">
        <f t="shared" si="42"/>
        <v>0</v>
      </c>
      <c r="T254" s="78">
        <f t="shared" si="43"/>
        <v>0</v>
      </c>
      <c r="U254" s="78">
        <f t="shared" si="44"/>
        <v>0</v>
      </c>
      <c r="V254" s="78">
        <f t="shared" si="52"/>
        <v>0</v>
      </c>
      <c r="W254" s="78">
        <f t="shared" si="45"/>
        <v>660199.77047640004</v>
      </c>
      <c r="X254" s="78">
        <f t="shared" si="46"/>
        <v>680969.33519999997</v>
      </c>
      <c r="Y254" s="78">
        <f t="shared" si="47"/>
        <v>340484.66759999999</v>
      </c>
      <c r="Z254" s="78">
        <f t="shared" si="53"/>
        <v>1429406</v>
      </c>
      <c r="AA254" s="78">
        <f t="shared" si="48"/>
        <v>2237470.6727999998</v>
      </c>
      <c r="AB254" s="78">
        <f t="shared" si="54"/>
        <v>1901850</v>
      </c>
      <c r="AC254" s="78">
        <f t="shared" si="49"/>
        <v>0</v>
      </c>
      <c r="AD254" s="78">
        <f t="shared" si="55"/>
        <v>0</v>
      </c>
      <c r="AE254" s="82">
        <f t="shared" si="50"/>
        <v>3331256</v>
      </c>
      <c r="AF254" s="82"/>
      <c r="AG254" s="82"/>
      <c r="AH254" s="82"/>
      <c r="AI254" s="82"/>
      <c r="AJ254" s="82"/>
      <c r="AK254" s="83"/>
      <c r="AL254" s="83"/>
      <c r="AM254" s="78"/>
      <c r="AN254" s="84">
        <v>247</v>
      </c>
      <c r="AO254" s="91"/>
      <c r="AP254" s="86" t="s">
        <v>1374</v>
      </c>
    </row>
    <row r="255" spans="1:42" ht="48" customHeight="1" x14ac:dyDescent="0.4">
      <c r="A255" s="70" t="s">
        <v>1417</v>
      </c>
      <c r="B255" s="90" t="s">
        <v>1418</v>
      </c>
      <c r="C255" s="87" t="s">
        <v>1419</v>
      </c>
      <c r="D255" s="88" t="s">
        <v>420</v>
      </c>
      <c r="E255" s="30" t="s">
        <v>980</v>
      </c>
      <c r="F255" s="29" t="s">
        <v>54</v>
      </c>
      <c r="G255" s="29">
        <v>6</v>
      </c>
      <c r="H255" s="30"/>
      <c r="I255" s="74">
        <f>VLOOKUP(G255,'Basic TPP'!$A$2:$B$16,2,0)</f>
        <v>4864066.68</v>
      </c>
      <c r="J255" s="75">
        <v>0</v>
      </c>
      <c r="K255" s="76">
        <v>0.35</v>
      </c>
      <c r="L255" s="77">
        <v>0.46</v>
      </c>
      <c r="M255" s="77">
        <v>0</v>
      </c>
      <c r="N255" s="78">
        <f t="shared" si="51"/>
        <v>3348910</v>
      </c>
      <c r="O255" s="79">
        <v>0.93030000000000002</v>
      </c>
      <c r="P255" s="80">
        <v>8714</v>
      </c>
      <c r="Q255" s="80" t="s">
        <v>862</v>
      </c>
      <c r="R255" s="81"/>
      <c r="S255" s="78">
        <f t="shared" si="42"/>
        <v>0</v>
      </c>
      <c r="T255" s="78">
        <f t="shared" si="43"/>
        <v>0</v>
      </c>
      <c r="U255" s="78">
        <f t="shared" si="44"/>
        <v>0</v>
      </c>
      <c r="V255" s="78">
        <f t="shared" si="52"/>
        <v>0</v>
      </c>
      <c r="W255" s="78">
        <f t="shared" si="45"/>
        <v>633505.77253655996</v>
      </c>
      <c r="X255" s="78">
        <f t="shared" si="46"/>
        <v>680969.33519999997</v>
      </c>
      <c r="Y255" s="78">
        <f t="shared" si="47"/>
        <v>340484.66759999999</v>
      </c>
      <c r="Z255" s="78">
        <f t="shared" si="53"/>
        <v>1406716</v>
      </c>
      <c r="AA255" s="78">
        <f t="shared" si="48"/>
        <v>2237470.6727999998</v>
      </c>
      <c r="AB255" s="78">
        <f t="shared" si="54"/>
        <v>1901850</v>
      </c>
      <c r="AC255" s="78">
        <f t="shared" si="49"/>
        <v>0</v>
      </c>
      <c r="AD255" s="78">
        <f t="shared" si="55"/>
        <v>0</v>
      </c>
      <c r="AE255" s="82">
        <f t="shared" si="50"/>
        <v>3308566</v>
      </c>
      <c r="AF255" s="82"/>
      <c r="AG255" s="82"/>
      <c r="AH255" s="82"/>
      <c r="AI255" s="82"/>
      <c r="AJ255" s="82"/>
      <c r="AK255" s="83"/>
      <c r="AL255" s="83"/>
      <c r="AM255" s="78"/>
      <c r="AN255" s="84">
        <v>248</v>
      </c>
      <c r="AO255" s="85"/>
      <c r="AP255" s="86" t="s">
        <v>1374</v>
      </c>
    </row>
    <row r="256" spans="1:42" ht="48" customHeight="1" x14ac:dyDescent="0.4">
      <c r="A256" s="70" t="s">
        <v>1420</v>
      </c>
      <c r="B256" s="90" t="s">
        <v>1421</v>
      </c>
      <c r="C256" s="87" t="s">
        <v>1422</v>
      </c>
      <c r="D256" s="88" t="s">
        <v>420</v>
      </c>
      <c r="E256" s="30" t="s">
        <v>432</v>
      </c>
      <c r="F256" s="29" t="s">
        <v>54</v>
      </c>
      <c r="G256" s="29">
        <v>6</v>
      </c>
      <c r="H256" s="30"/>
      <c r="I256" s="74">
        <f>VLOOKUP(G256,'Basic TPP'!$A$2:$B$16,2,0)</f>
        <v>4864066.68</v>
      </c>
      <c r="J256" s="75">
        <v>0</v>
      </c>
      <c r="K256" s="76">
        <v>0.35</v>
      </c>
      <c r="L256" s="77">
        <v>0.46</v>
      </c>
      <c r="M256" s="77">
        <v>0</v>
      </c>
      <c r="N256" s="78">
        <f t="shared" si="51"/>
        <v>3348910</v>
      </c>
      <c r="O256" s="79">
        <v>1</v>
      </c>
      <c r="P256" s="80">
        <v>10182</v>
      </c>
      <c r="Q256" s="80" t="s">
        <v>862</v>
      </c>
      <c r="R256" s="81"/>
      <c r="S256" s="78">
        <f t="shared" si="42"/>
        <v>0</v>
      </c>
      <c r="T256" s="78">
        <f t="shared" si="43"/>
        <v>0</v>
      </c>
      <c r="U256" s="78">
        <f t="shared" si="44"/>
        <v>0</v>
      </c>
      <c r="V256" s="78">
        <f t="shared" si="52"/>
        <v>0</v>
      </c>
      <c r="W256" s="78">
        <f t="shared" si="45"/>
        <v>680969.33519999997</v>
      </c>
      <c r="X256" s="78">
        <f t="shared" si="46"/>
        <v>680969.33519999997</v>
      </c>
      <c r="Y256" s="78">
        <f t="shared" si="47"/>
        <v>340484.66759999999</v>
      </c>
      <c r="Z256" s="78">
        <f t="shared" si="53"/>
        <v>1447060</v>
      </c>
      <c r="AA256" s="78">
        <f t="shared" si="48"/>
        <v>2237470.6727999998</v>
      </c>
      <c r="AB256" s="78">
        <f t="shared" si="54"/>
        <v>1901850</v>
      </c>
      <c r="AC256" s="78">
        <f t="shared" si="49"/>
        <v>0</v>
      </c>
      <c r="AD256" s="78">
        <f t="shared" si="55"/>
        <v>0</v>
      </c>
      <c r="AE256" s="82">
        <f t="shared" si="50"/>
        <v>3348910</v>
      </c>
      <c r="AF256" s="82"/>
      <c r="AG256" s="82"/>
      <c r="AH256" s="82"/>
      <c r="AI256" s="82"/>
      <c r="AJ256" s="82"/>
      <c r="AK256" s="83"/>
      <c r="AL256" s="83"/>
      <c r="AM256" s="78"/>
      <c r="AN256" s="84">
        <v>249</v>
      </c>
      <c r="AO256" s="85"/>
      <c r="AP256" s="86" t="s">
        <v>1374</v>
      </c>
    </row>
    <row r="257" spans="1:42" ht="48" customHeight="1" x14ac:dyDescent="0.4">
      <c r="A257" s="70" t="s">
        <v>1423</v>
      </c>
      <c r="B257" s="90" t="s">
        <v>1424</v>
      </c>
      <c r="C257" s="87" t="s">
        <v>1425</v>
      </c>
      <c r="D257" s="88" t="s">
        <v>138</v>
      </c>
      <c r="E257" s="30" t="s">
        <v>1089</v>
      </c>
      <c r="F257" s="29" t="s">
        <v>391</v>
      </c>
      <c r="G257" s="29">
        <v>6</v>
      </c>
      <c r="H257" s="30"/>
      <c r="I257" s="74">
        <f>VLOOKUP(G257,'Basic TPP'!$A$2:$B$16,2,0)</f>
        <v>4864066.68</v>
      </c>
      <c r="J257" s="75">
        <v>0.31</v>
      </c>
      <c r="K257" s="76">
        <v>0.35</v>
      </c>
      <c r="L257" s="77">
        <v>0.15</v>
      </c>
      <c r="M257" s="77">
        <v>0</v>
      </c>
      <c r="N257" s="78">
        <f t="shared" si="51"/>
        <v>3348910</v>
      </c>
      <c r="O257" s="79">
        <v>0.94830000000000003</v>
      </c>
      <c r="P257" s="80">
        <v>8525</v>
      </c>
      <c r="Q257" s="80" t="s">
        <v>862</v>
      </c>
      <c r="R257" s="81"/>
      <c r="S257" s="78">
        <f t="shared" si="42"/>
        <v>571961.70964785607</v>
      </c>
      <c r="T257" s="78">
        <f t="shared" si="43"/>
        <v>603144.26832000003</v>
      </c>
      <c r="U257" s="78">
        <f t="shared" si="44"/>
        <v>301572.13416000002</v>
      </c>
      <c r="V257" s="78">
        <f t="shared" si="52"/>
        <v>1255176</v>
      </c>
      <c r="W257" s="78">
        <f t="shared" si="45"/>
        <v>645763.22057015996</v>
      </c>
      <c r="X257" s="78">
        <f t="shared" si="46"/>
        <v>680969.33519999997</v>
      </c>
      <c r="Y257" s="78">
        <f t="shared" si="47"/>
        <v>340484.66759999999</v>
      </c>
      <c r="Z257" s="78">
        <f t="shared" si="53"/>
        <v>1417135</v>
      </c>
      <c r="AA257" s="78">
        <f t="shared" si="48"/>
        <v>729610.00199999998</v>
      </c>
      <c r="AB257" s="78">
        <f t="shared" si="54"/>
        <v>620169</v>
      </c>
      <c r="AC257" s="78">
        <f t="shared" si="49"/>
        <v>0</v>
      </c>
      <c r="AD257" s="78">
        <f t="shared" si="55"/>
        <v>0</v>
      </c>
      <c r="AE257" s="82">
        <f t="shared" si="50"/>
        <v>3292480</v>
      </c>
      <c r="AF257" s="82"/>
      <c r="AG257" s="82"/>
      <c r="AH257" s="82"/>
      <c r="AI257" s="82"/>
      <c r="AJ257" s="82"/>
      <c r="AK257" s="83"/>
      <c r="AL257" s="83"/>
      <c r="AM257" s="78"/>
      <c r="AN257" s="84">
        <v>250</v>
      </c>
      <c r="AO257" s="85"/>
      <c r="AP257" s="86" t="s">
        <v>1374</v>
      </c>
    </row>
    <row r="258" spans="1:42" ht="48" customHeight="1" x14ac:dyDescent="0.4">
      <c r="A258" s="70" t="s">
        <v>1426</v>
      </c>
      <c r="B258" s="90" t="s">
        <v>1427</v>
      </c>
      <c r="C258" s="87" t="s">
        <v>1428</v>
      </c>
      <c r="D258" s="88" t="s">
        <v>420</v>
      </c>
      <c r="E258" s="30" t="s">
        <v>1027</v>
      </c>
      <c r="F258" s="29" t="s">
        <v>54</v>
      </c>
      <c r="G258" s="29">
        <v>6</v>
      </c>
      <c r="H258" s="30"/>
      <c r="I258" s="74">
        <f>VLOOKUP(G258,'Basic TPP'!$A$2:$B$16,2,0)</f>
        <v>4864066.68</v>
      </c>
      <c r="J258" s="75">
        <v>0</v>
      </c>
      <c r="K258" s="76">
        <v>0.35</v>
      </c>
      <c r="L258" s="77">
        <v>0.46</v>
      </c>
      <c r="M258" s="77">
        <v>0</v>
      </c>
      <c r="N258" s="78">
        <f t="shared" si="51"/>
        <v>3348910</v>
      </c>
      <c r="O258" s="79">
        <v>1</v>
      </c>
      <c r="P258" s="80">
        <v>11794</v>
      </c>
      <c r="Q258" s="80" t="s">
        <v>862</v>
      </c>
      <c r="R258" s="81"/>
      <c r="S258" s="78">
        <f t="shared" si="42"/>
        <v>0</v>
      </c>
      <c r="T258" s="78">
        <f t="shared" si="43"/>
        <v>0</v>
      </c>
      <c r="U258" s="78">
        <f t="shared" si="44"/>
        <v>0</v>
      </c>
      <c r="V258" s="78">
        <f t="shared" si="52"/>
        <v>0</v>
      </c>
      <c r="W258" s="78">
        <f t="shared" si="45"/>
        <v>680969.33519999997</v>
      </c>
      <c r="X258" s="78">
        <f t="shared" si="46"/>
        <v>680969.33519999997</v>
      </c>
      <c r="Y258" s="78">
        <f t="shared" si="47"/>
        <v>340484.66759999999</v>
      </c>
      <c r="Z258" s="78">
        <f t="shared" si="53"/>
        <v>1447060</v>
      </c>
      <c r="AA258" s="78">
        <f t="shared" si="48"/>
        <v>2237470.6727999998</v>
      </c>
      <c r="AB258" s="78">
        <f t="shared" si="54"/>
        <v>1901850</v>
      </c>
      <c r="AC258" s="78">
        <f t="shared" si="49"/>
        <v>0</v>
      </c>
      <c r="AD258" s="78">
        <f t="shared" si="55"/>
        <v>0</v>
      </c>
      <c r="AE258" s="82">
        <f t="shared" si="50"/>
        <v>3348910</v>
      </c>
      <c r="AF258" s="82"/>
      <c r="AG258" s="82"/>
      <c r="AH258" s="82"/>
      <c r="AI258" s="82"/>
      <c r="AJ258" s="82"/>
      <c r="AK258" s="83"/>
      <c r="AL258" s="83"/>
      <c r="AM258" s="78"/>
      <c r="AN258" s="84">
        <v>251</v>
      </c>
      <c r="AO258" s="85"/>
      <c r="AP258" s="86" t="s">
        <v>1374</v>
      </c>
    </row>
    <row r="259" spans="1:42" ht="48" customHeight="1" x14ac:dyDescent="0.4">
      <c r="A259" s="70" t="s">
        <v>1429</v>
      </c>
      <c r="B259" s="90" t="s">
        <v>1430</v>
      </c>
      <c r="C259" s="87" t="s">
        <v>1431</v>
      </c>
      <c r="D259" s="88" t="s">
        <v>95</v>
      </c>
      <c r="E259" s="30" t="s">
        <v>1036</v>
      </c>
      <c r="F259" s="29" t="s">
        <v>391</v>
      </c>
      <c r="G259" s="29">
        <v>5</v>
      </c>
      <c r="H259" s="30"/>
      <c r="I259" s="74">
        <f>VLOOKUP(G259,'Basic TPP'!$A$2:$B$16,2,0)</f>
        <v>4056483.09</v>
      </c>
      <c r="J259" s="75">
        <v>0.31</v>
      </c>
      <c r="K259" s="76">
        <v>0.35</v>
      </c>
      <c r="L259" s="77">
        <v>0.15</v>
      </c>
      <c r="M259" s="77">
        <v>0</v>
      </c>
      <c r="N259" s="78">
        <f t="shared" si="51"/>
        <v>2792889</v>
      </c>
      <c r="O259" s="79">
        <v>0.93030000000000002</v>
      </c>
      <c r="P259" s="80">
        <v>9912</v>
      </c>
      <c r="Q259" s="80" t="s">
        <v>862</v>
      </c>
      <c r="R259" s="81"/>
      <c r="S259" s="78">
        <f t="shared" si="42"/>
        <v>467944.531109748</v>
      </c>
      <c r="T259" s="78">
        <f t="shared" si="43"/>
        <v>503003.90315999999</v>
      </c>
      <c r="U259" s="78">
        <f t="shared" si="44"/>
        <v>251501.95157999999</v>
      </c>
      <c r="V259" s="78">
        <f t="shared" si="52"/>
        <v>1039083</v>
      </c>
      <c r="W259" s="78">
        <f t="shared" si="45"/>
        <v>528324.47060778004</v>
      </c>
      <c r="X259" s="78">
        <f t="shared" si="46"/>
        <v>567907.63260000001</v>
      </c>
      <c r="Y259" s="78">
        <f t="shared" si="47"/>
        <v>283953.81630000001</v>
      </c>
      <c r="Z259" s="78">
        <f t="shared" si="53"/>
        <v>1173158</v>
      </c>
      <c r="AA259" s="78">
        <f t="shared" si="48"/>
        <v>608472.46349999995</v>
      </c>
      <c r="AB259" s="78">
        <f t="shared" si="54"/>
        <v>517202</v>
      </c>
      <c r="AC259" s="78">
        <f t="shared" si="49"/>
        <v>0</v>
      </c>
      <c r="AD259" s="78">
        <f t="shared" si="55"/>
        <v>0</v>
      </c>
      <c r="AE259" s="82">
        <f t="shared" si="50"/>
        <v>2729443</v>
      </c>
      <c r="AF259" s="82"/>
      <c r="AG259" s="82"/>
      <c r="AH259" s="82"/>
      <c r="AI259" s="82"/>
      <c r="AJ259" s="82"/>
      <c r="AK259" s="83"/>
      <c r="AL259" s="83"/>
      <c r="AM259" s="78"/>
      <c r="AN259" s="84">
        <v>252</v>
      </c>
      <c r="AO259" s="85"/>
      <c r="AP259" s="86" t="s">
        <v>1374</v>
      </c>
    </row>
    <row r="260" spans="1:42" ht="48" customHeight="1" x14ac:dyDescent="0.4">
      <c r="A260" s="70" t="s">
        <v>1432</v>
      </c>
      <c r="B260" s="90" t="s">
        <v>1433</v>
      </c>
      <c r="C260" s="87" t="s">
        <v>1434</v>
      </c>
      <c r="D260" s="88" t="s">
        <v>108</v>
      </c>
      <c r="E260" s="30" t="s">
        <v>1435</v>
      </c>
      <c r="F260" s="29" t="s">
        <v>391</v>
      </c>
      <c r="G260" s="29">
        <v>5</v>
      </c>
      <c r="H260" s="30"/>
      <c r="I260" s="74">
        <f>VLOOKUP(G260,'Basic TPP'!$A$2:$B$16,2,0)</f>
        <v>4056483.09</v>
      </c>
      <c r="J260" s="75">
        <v>0.31</v>
      </c>
      <c r="K260" s="76">
        <v>0.35</v>
      </c>
      <c r="L260" s="77">
        <v>0.15</v>
      </c>
      <c r="M260" s="77">
        <v>0</v>
      </c>
      <c r="N260" s="78">
        <f t="shared" si="51"/>
        <v>2792889</v>
      </c>
      <c r="O260" s="79">
        <v>0.995</v>
      </c>
      <c r="P260" s="80">
        <v>7931</v>
      </c>
      <c r="Q260" s="80" t="s">
        <v>862</v>
      </c>
      <c r="R260" s="81"/>
      <c r="S260" s="78">
        <f t="shared" si="42"/>
        <v>500488.88364419999</v>
      </c>
      <c r="T260" s="78">
        <f t="shared" si="43"/>
        <v>503003.90315999999</v>
      </c>
      <c r="U260" s="78">
        <f t="shared" si="44"/>
        <v>251501.95157999999</v>
      </c>
      <c r="V260" s="78">
        <f t="shared" si="52"/>
        <v>1066746</v>
      </c>
      <c r="W260" s="78">
        <f t="shared" si="45"/>
        <v>565068.09443699999</v>
      </c>
      <c r="X260" s="78">
        <f t="shared" si="46"/>
        <v>567907.63260000001</v>
      </c>
      <c r="Y260" s="78">
        <f t="shared" si="47"/>
        <v>283953.81630000001</v>
      </c>
      <c r="Z260" s="78">
        <f t="shared" si="53"/>
        <v>1204390</v>
      </c>
      <c r="AA260" s="78">
        <f t="shared" si="48"/>
        <v>608472.46349999995</v>
      </c>
      <c r="AB260" s="78">
        <f t="shared" si="54"/>
        <v>517202</v>
      </c>
      <c r="AC260" s="78">
        <f t="shared" si="49"/>
        <v>0</v>
      </c>
      <c r="AD260" s="78">
        <f t="shared" si="55"/>
        <v>0</v>
      </c>
      <c r="AE260" s="82">
        <f t="shared" si="50"/>
        <v>2788338</v>
      </c>
      <c r="AF260" s="82"/>
      <c r="AG260" s="82"/>
      <c r="AH260" s="82"/>
      <c r="AI260" s="82"/>
      <c r="AJ260" s="82"/>
      <c r="AK260" s="83"/>
      <c r="AL260" s="83"/>
      <c r="AM260" s="78"/>
      <c r="AN260" s="84">
        <v>253</v>
      </c>
      <c r="AO260" s="85"/>
      <c r="AP260" s="86" t="s">
        <v>1374</v>
      </c>
    </row>
    <row r="261" spans="1:42" ht="48" customHeight="1" x14ac:dyDescent="0.4">
      <c r="A261" s="70" t="s">
        <v>1436</v>
      </c>
      <c r="B261" s="71" t="s">
        <v>1437</v>
      </c>
      <c r="C261" s="72" t="s">
        <v>1438</v>
      </c>
      <c r="D261" s="73" t="s">
        <v>52</v>
      </c>
      <c r="E261" s="37" t="s">
        <v>1439</v>
      </c>
      <c r="F261" s="38" t="s">
        <v>54</v>
      </c>
      <c r="G261" s="38">
        <v>12</v>
      </c>
      <c r="H261" s="93" t="s">
        <v>2659</v>
      </c>
      <c r="I261" s="74">
        <f>VLOOKUP(G261,'Basic TPP'!$A$2:$B$16,2,0)</f>
        <v>13501920</v>
      </c>
      <c r="J261" s="75">
        <v>0</v>
      </c>
      <c r="K261" s="76">
        <v>0.35</v>
      </c>
      <c r="L261" s="77">
        <v>0.56999999999999995</v>
      </c>
      <c r="M261" s="77">
        <v>0</v>
      </c>
      <c r="N261" s="78">
        <f t="shared" si="51"/>
        <v>10558501</v>
      </c>
      <c r="O261" s="79">
        <v>0.99</v>
      </c>
      <c r="P261" s="80">
        <v>8659</v>
      </c>
      <c r="Q261" s="80" t="s">
        <v>862</v>
      </c>
      <c r="R261" s="81"/>
      <c r="S261" s="78">
        <f t="shared" si="42"/>
        <v>0</v>
      </c>
      <c r="T261" s="78">
        <f t="shared" si="43"/>
        <v>0</v>
      </c>
      <c r="U261" s="78">
        <f t="shared" si="44"/>
        <v>0</v>
      </c>
      <c r="V261" s="78">
        <f t="shared" si="52"/>
        <v>0</v>
      </c>
      <c r="W261" s="78">
        <f t="shared" si="45"/>
        <v>1871366.112</v>
      </c>
      <c r="X261" s="78">
        <f t="shared" si="46"/>
        <v>1890268.8</v>
      </c>
      <c r="Y261" s="78">
        <f t="shared" si="47"/>
        <v>945134.4</v>
      </c>
      <c r="Z261" s="78">
        <f t="shared" si="53"/>
        <v>4000754</v>
      </c>
      <c r="AA261" s="78">
        <f t="shared" si="48"/>
        <v>7696094.3999999994</v>
      </c>
      <c r="AB261" s="78">
        <f t="shared" si="54"/>
        <v>6541680</v>
      </c>
      <c r="AC261" s="78">
        <f t="shared" si="49"/>
        <v>0</v>
      </c>
      <c r="AD261" s="78">
        <f t="shared" si="55"/>
        <v>0</v>
      </c>
      <c r="AE261" s="82">
        <f t="shared" si="50"/>
        <v>10542434</v>
      </c>
      <c r="AF261" s="82"/>
      <c r="AG261" s="82"/>
      <c r="AH261" s="82"/>
      <c r="AI261" s="82"/>
      <c r="AJ261" s="82"/>
      <c r="AK261" s="83"/>
      <c r="AL261" s="83"/>
      <c r="AM261" s="78"/>
      <c r="AN261" s="84">
        <v>254</v>
      </c>
      <c r="AO261" s="85"/>
      <c r="AP261" s="86" t="s">
        <v>1440</v>
      </c>
    </row>
    <row r="262" spans="1:42" ht="48" customHeight="1" x14ac:dyDescent="0.4">
      <c r="A262" s="70" t="s">
        <v>1441</v>
      </c>
      <c r="B262" s="37" t="s">
        <v>1442</v>
      </c>
      <c r="C262" s="87" t="s">
        <v>1443</v>
      </c>
      <c r="D262" s="88" t="s">
        <v>108</v>
      </c>
      <c r="E262" s="37" t="s">
        <v>929</v>
      </c>
      <c r="F262" s="29" t="s">
        <v>54</v>
      </c>
      <c r="G262" s="29">
        <v>10</v>
      </c>
      <c r="H262" s="30"/>
      <c r="I262" s="74">
        <f>VLOOKUP(G262,'Basic TPP'!$A$2:$B$16,2,0)</f>
        <v>9080041.1999999993</v>
      </c>
      <c r="J262" s="75">
        <v>0</v>
      </c>
      <c r="K262" s="76">
        <v>0.35</v>
      </c>
      <c r="L262" s="77">
        <v>0.46</v>
      </c>
      <c r="M262" s="77">
        <v>0</v>
      </c>
      <c r="N262" s="78">
        <f t="shared" si="51"/>
        <v>6251608</v>
      </c>
      <c r="O262" s="79">
        <v>0.24</v>
      </c>
      <c r="P262" s="80">
        <v>3089</v>
      </c>
      <c r="Q262" s="89" t="s">
        <v>862</v>
      </c>
      <c r="R262" s="81"/>
      <c r="S262" s="78">
        <f t="shared" si="42"/>
        <v>0</v>
      </c>
      <c r="T262" s="78">
        <f t="shared" si="43"/>
        <v>0</v>
      </c>
      <c r="U262" s="78">
        <f t="shared" si="44"/>
        <v>0</v>
      </c>
      <c r="V262" s="78">
        <f t="shared" si="52"/>
        <v>0</v>
      </c>
      <c r="W262" s="78">
        <f t="shared" si="45"/>
        <v>305089.38431999995</v>
      </c>
      <c r="X262" s="78">
        <f t="shared" si="46"/>
        <v>0</v>
      </c>
      <c r="Y262" s="78">
        <f t="shared" si="47"/>
        <v>0</v>
      </c>
      <c r="Z262" s="78">
        <f t="shared" si="53"/>
        <v>259326</v>
      </c>
      <c r="AA262" s="78">
        <f t="shared" si="48"/>
        <v>4176818.952</v>
      </c>
      <c r="AB262" s="78">
        <f t="shared" si="54"/>
        <v>3550296</v>
      </c>
      <c r="AC262" s="78">
        <f t="shared" si="49"/>
        <v>0</v>
      </c>
      <c r="AD262" s="78">
        <f t="shared" si="55"/>
        <v>0</v>
      </c>
      <c r="AE262" s="82">
        <f t="shared" si="50"/>
        <v>3809622</v>
      </c>
      <c r="AF262" s="82"/>
      <c r="AG262" s="82"/>
      <c r="AH262" s="82"/>
      <c r="AI262" s="82"/>
      <c r="AJ262" s="82"/>
      <c r="AK262" s="83"/>
      <c r="AL262" s="83"/>
      <c r="AM262" s="78"/>
      <c r="AN262" s="84">
        <v>255</v>
      </c>
      <c r="AO262" s="85"/>
      <c r="AP262" s="86" t="s">
        <v>1440</v>
      </c>
    </row>
    <row r="263" spans="1:42" ht="48" customHeight="1" x14ac:dyDescent="0.4">
      <c r="A263" s="70" t="s">
        <v>1444</v>
      </c>
      <c r="B263" s="37" t="s">
        <v>1445</v>
      </c>
      <c r="C263" s="87" t="s">
        <v>1446</v>
      </c>
      <c r="D263" s="88" t="s">
        <v>108</v>
      </c>
      <c r="E263" s="30" t="s">
        <v>874</v>
      </c>
      <c r="F263" s="29" t="s">
        <v>54</v>
      </c>
      <c r="G263" s="29">
        <v>10</v>
      </c>
      <c r="H263" s="30"/>
      <c r="I263" s="74">
        <f>VLOOKUP(G263,'Basic TPP'!$A$2:$B$16,2,0)</f>
        <v>9080041.1999999993</v>
      </c>
      <c r="J263" s="75">
        <v>0</v>
      </c>
      <c r="K263" s="76">
        <v>0.35</v>
      </c>
      <c r="L263" s="77">
        <v>0.46</v>
      </c>
      <c r="M263" s="77">
        <v>0</v>
      </c>
      <c r="N263" s="78">
        <f t="shared" si="51"/>
        <v>6251608</v>
      </c>
      <c r="O263" s="79">
        <v>0.98499999999999999</v>
      </c>
      <c r="P263" s="80">
        <v>9960</v>
      </c>
      <c r="Q263" s="80" t="s">
        <v>862</v>
      </c>
      <c r="R263" s="81"/>
      <c r="S263" s="78">
        <f t="shared" si="42"/>
        <v>0</v>
      </c>
      <c r="T263" s="78">
        <f t="shared" si="43"/>
        <v>0</v>
      </c>
      <c r="U263" s="78">
        <f t="shared" si="44"/>
        <v>0</v>
      </c>
      <c r="V263" s="78">
        <f t="shared" si="52"/>
        <v>0</v>
      </c>
      <c r="W263" s="78">
        <f t="shared" si="45"/>
        <v>1252137.6814799998</v>
      </c>
      <c r="X263" s="78">
        <f t="shared" si="46"/>
        <v>1271205.7679999999</v>
      </c>
      <c r="Y263" s="78">
        <f t="shared" si="47"/>
        <v>635602.88399999996</v>
      </c>
      <c r="Z263" s="78">
        <f t="shared" si="53"/>
        <v>2685104</v>
      </c>
      <c r="AA263" s="78">
        <f t="shared" si="48"/>
        <v>4176818.952</v>
      </c>
      <c r="AB263" s="78">
        <f t="shared" si="54"/>
        <v>3550296</v>
      </c>
      <c r="AC263" s="78">
        <f t="shared" si="49"/>
        <v>0</v>
      </c>
      <c r="AD263" s="78">
        <f t="shared" si="55"/>
        <v>0</v>
      </c>
      <c r="AE263" s="82">
        <f t="shared" si="50"/>
        <v>6235400</v>
      </c>
      <c r="AF263" s="82"/>
      <c r="AG263" s="82"/>
      <c r="AH263" s="82"/>
      <c r="AI263" s="82"/>
      <c r="AJ263" s="82"/>
      <c r="AK263" s="83"/>
      <c r="AL263" s="83"/>
      <c r="AM263" s="78"/>
      <c r="AN263" s="84">
        <v>256</v>
      </c>
      <c r="AO263" s="85"/>
      <c r="AP263" s="86" t="s">
        <v>1440</v>
      </c>
    </row>
    <row r="264" spans="1:42" ht="48" customHeight="1" x14ac:dyDescent="0.4">
      <c r="A264" s="70" t="s">
        <v>1447</v>
      </c>
      <c r="B264" s="90" t="s">
        <v>1448</v>
      </c>
      <c r="C264" s="87" t="s">
        <v>1449</v>
      </c>
      <c r="D264" s="88" t="s">
        <v>138</v>
      </c>
      <c r="E264" s="30" t="s">
        <v>1450</v>
      </c>
      <c r="F264" s="29" t="s">
        <v>54</v>
      </c>
      <c r="G264" s="29">
        <v>8</v>
      </c>
      <c r="H264" s="30"/>
      <c r="I264" s="74">
        <f>VLOOKUP(G264,'Basic TPP'!$A$2:$B$16,2,0)</f>
        <v>6348434.0099999998</v>
      </c>
      <c r="J264" s="75">
        <v>0</v>
      </c>
      <c r="K264" s="76">
        <v>0.35</v>
      </c>
      <c r="L264" s="77">
        <v>0.46</v>
      </c>
      <c r="M264" s="77">
        <v>0</v>
      </c>
      <c r="N264" s="78">
        <f t="shared" si="51"/>
        <v>4370897</v>
      </c>
      <c r="O264" s="79">
        <v>0.98499999999999999</v>
      </c>
      <c r="P264" s="80">
        <v>8474</v>
      </c>
      <c r="Q264" s="80" t="s">
        <v>862</v>
      </c>
      <c r="R264" s="81"/>
      <c r="S264" s="78">
        <f t="shared" ref="S264:S327" si="56">I264*J264*40%*O264</f>
        <v>0</v>
      </c>
      <c r="T264" s="78">
        <f t="shared" ref="T264:T327" si="57">IF(P264&gt;=6750,(I264*J264*40%),0)</f>
        <v>0</v>
      </c>
      <c r="U264" s="78">
        <f t="shared" ref="U264:U327" si="58">IF(P264&lt;6750,0,IF(Q264="kurang",I264*J264*10%,I264*J264*20%))</f>
        <v>0</v>
      </c>
      <c r="V264" s="78">
        <f t="shared" si="52"/>
        <v>0</v>
      </c>
      <c r="W264" s="78">
        <f t="shared" ref="W264:W327" si="59">I264*K264*40%*O264</f>
        <v>875449.04997899989</v>
      </c>
      <c r="X264" s="78">
        <f t="shared" ref="X264:X327" si="60">IF(P264&gt;=6750,(I264*K264*40%),0)</f>
        <v>888780.76139999984</v>
      </c>
      <c r="Y264" s="78">
        <f t="shared" ref="Y264:Y327" si="61">IF(P264&lt;6750,0,IF(Q264="kurang",I264*K264*10%,I264*K264*20%))</f>
        <v>444390.38069999992</v>
      </c>
      <c r="Z264" s="78">
        <f t="shared" si="53"/>
        <v>1877327</v>
      </c>
      <c r="AA264" s="78">
        <f t="shared" ref="AA264:AA327" si="62">I264*L264</f>
        <v>2920279.6446000002</v>
      </c>
      <c r="AB264" s="78">
        <f t="shared" si="54"/>
        <v>2482238</v>
      </c>
      <c r="AC264" s="78">
        <f t="shared" ref="AC264:AC327" si="63">I264*M264</f>
        <v>0</v>
      </c>
      <c r="AD264" s="78">
        <f t="shared" si="55"/>
        <v>0</v>
      </c>
      <c r="AE264" s="82">
        <f t="shared" ref="AE264:AE327" si="64">ROUND((V264+Z264+AB264+AD264),0)</f>
        <v>4359565</v>
      </c>
      <c r="AF264" s="82"/>
      <c r="AG264" s="82"/>
      <c r="AH264" s="82"/>
      <c r="AI264" s="82"/>
      <c r="AJ264" s="82"/>
      <c r="AK264" s="83"/>
      <c r="AL264" s="83"/>
      <c r="AM264" s="78"/>
      <c r="AN264" s="84">
        <v>257</v>
      </c>
      <c r="AO264" s="85"/>
      <c r="AP264" s="86" t="s">
        <v>1440</v>
      </c>
    </row>
    <row r="265" spans="1:42" ht="48" customHeight="1" x14ac:dyDescent="0.4">
      <c r="A265" s="70" t="s">
        <v>1451</v>
      </c>
      <c r="B265" s="90" t="s">
        <v>1452</v>
      </c>
      <c r="C265" s="87" t="s">
        <v>1453</v>
      </c>
      <c r="D265" s="88" t="s">
        <v>108</v>
      </c>
      <c r="E265" s="30" t="s">
        <v>272</v>
      </c>
      <c r="F265" s="29" t="s">
        <v>54</v>
      </c>
      <c r="G265" s="29">
        <v>8</v>
      </c>
      <c r="H265" s="30"/>
      <c r="I265" s="74">
        <f>VLOOKUP(G265,'Basic TPP'!$A$2:$B$16,2,0)</f>
        <v>6348434.0099999998</v>
      </c>
      <c r="J265" s="75">
        <v>0</v>
      </c>
      <c r="K265" s="76">
        <v>0.35</v>
      </c>
      <c r="L265" s="77">
        <v>0.46</v>
      </c>
      <c r="M265" s="77">
        <v>0</v>
      </c>
      <c r="N265" s="78">
        <f t="shared" ref="N265:N328" si="65">ROUND(I265*(SUM(J265:M265))*85%,0)</f>
        <v>4370897</v>
      </c>
      <c r="O265" s="79">
        <v>0.98499999999999999</v>
      </c>
      <c r="P265" s="80">
        <v>10501</v>
      </c>
      <c r="Q265" s="80" t="s">
        <v>862</v>
      </c>
      <c r="R265" s="81"/>
      <c r="S265" s="78">
        <f t="shared" si="56"/>
        <v>0</v>
      </c>
      <c r="T265" s="78">
        <f t="shared" si="57"/>
        <v>0</v>
      </c>
      <c r="U265" s="78">
        <f t="shared" si="58"/>
        <v>0</v>
      </c>
      <c r="V265" s="78">
        <f t="shared" ref="V265:V328" si="66">ROUND(SUM(S265:U265)*85%,0)</f>
        <v>0</v>
      </c>
      <c r="W265" s="78">
        <f t="shared" si="59"/>
        <v>875449.04997899989</v>
      </c>
      <c r="X265" s="78">
        <f t="shared" si="60"/>
        <v>888780.76139999984</v>
      </c>
      <c r="Y265" s="78">
        <f t="shared" si="61"/>
        <v>444390.38069999992</v>
      </c>
      <c r="Z265" s="78">
        <f t="shared" ref="Z265:Z328" si="67">ROUND(SUM(W265:Y265)*85%,0)</f>
        <v>1877327</v>
      </c>
      <c r="AA265" s="78">
        <f t="shared" si="62"/>
        <v>2920279.6446000002</v>
      </c>
      <c r="AB265" s="78">
        <f t="shared" ref="AB265:AB328" si="68">ROUND(AA265 * 85%,0)</f>
        <v>2482238</v>
      </c>
      <c r="AC265" s="78">
        <f t="shared" si="63"/>
        <v>0</v>
      </c>
      <c r="AD265" s="78">
        <f t="shared" ref="AD265:AD328" si="69">ROUND(AC265*85%,0)</f>
        <v>0</v>
      </c>
      <c r="AE265" s="82">
        <f t="shared" si="64"/>
        <v>4359565</v>
      </c>
      <c r="AF265" s="82"/>
      <c r="AG265" s="82"/>
      <c r="AH265" s="82"/>
      <c r="AI265" s="82"/>
      <c r="AJ265" s="82"/>
      <c r="AK265" s="83"/>
      <c r="AL265" s="83"/>
      <c r="AM265" s="78"/>
      <c r="AN265" s="84">
        <v>258</v>
      </c>
      <c r="AO265" s="85"/>
      <c r="AP265" s="86" t="s">
        <v>1440</v>
      </c>
    </row>
    <row r="266" spans="1:42" ht="48" customHeight="1" x14ac:dyDescent="0.4">
      <c r="A266" s="70" t="s">
        <v>1454</v>
      </c>
      <c r="B266" s="90" t="s">
        <v>1455</v>
      </c>
      <c r="C266" s="87" t="s">
        <v>1456</v>
      </c>
      <c r="D266" s="88" t="s">
        <v>95</v>
      </c>
      <c r="E266" s="30" t="s">
        <v>272</v>
      </c>
      <c r="F266" s="29" t="s">
        <v>54</v>
      </c>
      <c r="G266" s="29">
        <v>8</v>
      </c>
      <c r="H266" s="30"/>
      <c r="I266" s="74">
        <f>VLOOKUP(G266,'Basic TPP'!$A$2:$B$16,2,0)</f>
        <v>6348434.0099999998</v>
      </c>
      <c r="J266" s="75">
        <v>0</v>
      </c>
      <c r="K266" s="76">
        <v>0.35</v>
      </c>
      <c r="L266" s="77">
        <v>0.46</v>
      </c>
      <c r="M266" s="77">
        <v>0</v>
      </c>
      <c r="N266" s="78">
        <f t="shared" si="65"/>
        <v>4370897</v>
      </c>
      <c r="O266" s="79">
        <v>1</v>
      </c>
      <c r="P266" s="80">
        <v>10550</v>
      </c>
      <c r="Q266" s="80" t="s">
        <v>862</v>
      </c>
      <c r="R266" s="81"/>
      <c r="S266" s="78">
        <f t="shared" si="56"/>
        <v>0</v>
      </c>
      <c r="T266" s="78">
        <f t="shared" si="57"/>
        <v>0</v>
      </c>
      <c r="U266" s="78">
        <f t="shared" si="58"/>
        <v>0</v>
      </c>
      <c r="V266" s="78">
        <f t="shared" si="66"/>
        <v>0</v>
      </c>
      <c r="W266" s="78">
        <f t="shared" si="59"/>
        <v>888780.76139999984</v>
      </c>
      <c r="X266" s="78">
        <f t="shared" si="60"/>
        <v>888780.76139999984</v>
      </c>
      <c r="Y266" s="78">
        <f t="shared" si="61"/>
        <v>444390.38069999992</v>
      </c>
      <c r="Z266" s="78">
        <f t="shared" si="67"/>
        <v>1888659</v>
      </c>
      <c r="AA266" s="78">
        <f t="shared" si="62"/>
        <v>2920279.6446000002</v>
      </c>
      <c r="AB266" s="78">
        <f t="shared" si="68"/>
        <v>2482238</v>
      </c>
      <c r="AC266" s="78">
        <f t="shared" si="63"/>
        <v>0</v>
      </c>
      <c r="AD266" s="78">
        <f t="shared" si="69"/>
        <v>0</v>
      </c>
      <c r="AE266" s="82">
        <f t="shared" si="64"/>
        <v>4370897</v>
      </c>
      <c r="AF266" s="82"/>
      <c r="AG266" s="82"/>
      <c r="AH266" s="82"/>
      <c r="AI266" s="82"/>
      <c r="AJ266" s="82"/>
      <c r="AK266" s="83"/>
      <c r="AL266" s="83"/>
      <c r="AM266" s="78"/>
      <c r="AN266" s="84">
        <v>259</v>
      </c>
      <c r="AO266" s="85"/>
      <c r="AP266" s="86" t="s">
        <v>1440</v>
      </c>
    </row>
    <row r="267" spans="1:42" ht="48" customHeight="1" x14ac:dyDescent="0.4">
      <c r="A267" s="70" t="s">
        <v>1457</v>
      </c>
      <c r="B267" s="90" t="s">
        <v>1458</v>
      </c>
      <c r="C267" s="87" t="s">
        <v>1459</v>
      </c>
      <c r="D267" s="88" t="s">
        <v>95</v>
      </c>
      <c r="E267" s="30" t="s">
        <v>888</v>
      </c>
      <c r="F267" s="29" t="s">
        <v>54</v>
      </c>
      <c r="G267" s="29">
        <v>8</v>
      </c>
      <c r="H267" s="30"/>
      <c r="I267" s="74">
        <f>VLOOKUP(G267,'Basic TPP'!$A$2:$B$16,2,0)</f>
        <v>6348434.0099999998</v>
      </c>
      <c r="J267" s="75">
        <v>0</v>
      </c>
      <c r="K267" s="76">
        <v>0.35</v>
      </c>
      <c r="L267" s="77">
        <v>0.46</v>
      </c>
      <c r="M267" s="77">
        <v>0</v>
      </c>
      <c r="N267" s="78">
        <f t="shared" si="65"/>
        <v>4370897</v>
      </c>
      <c r="O267" s="79">
        <v>0.995</v>
      </c>
      <c r="P267" s="80">
        <v>10153</v>
      </c>
      <c r="Q267" s="80" t="s">
        <v>862</v>
      </c>
      <c r="R267" s="81"/>
      <c r="S267" s="78">
        <f t="shared" si="56"/>
        <v>0</v>
      </c>
      <c r="T267" s="78">
        <f t="shared" si="57"/>
        <v>0</v>
      </c>
      <c r="U267" s="78">
        <f t="shared" si="58"/>
        <v>0</v>
      </c>
      <c r="V267" s="78">
        <f t="shared" si="66"/>
        <v>0</v>
      </c>
      <c r="W267" s="78">
        <f t="shared" si="59"/>
        <v>884336.85759299982</v>
      </c>
      <c r="X267" s="78">
        <f t="shared" si="60"/>
        <v>888780.76139999984</v>
      </c>
      <c r="Y267" s="78">
        <f t="shared" si="61"/>
        <v>444390.38069999992</v>
      </c>
      <c r="Z267" s="78">
        <f t="shared" si="67"/>
        <v>1884882</v>
      </c>
      <c r="AA267" s="78">
        <f t="shared" si="62"/>
        <v>2920279.6446000002</v>
      </c>
      <c r="AB267" s="78">
        <f t="shared" si="68"/>
        <v>2482238</v>
      </c>
      <c r="AC267" s="78">
        <f t="shared" si="63"/>
        <v>0</v>
      </c>
      <c r="AD267" s="78">
        <f t="shared" si="69"/>
        <v>0</v>
      </c>
      <c r="AE267" s="82">
        <f t="shared" si="64"/>
        <v>4367120</v>
      </c>
      <c r="AF267" s="82"/>
      <c r="AG267" s="82"/>
      <c r="AH267" s="82"/>
      <c r="AI267" s="82"/>
      <c r="AJ267" s="82"/>
      <c r="AK267" s="83"/>
      <c r="AL267" s="83"/>
      <c r="AM267" s="78"/>
      <c r="AN267" s="84">
        <v>260</v>
      </c>
      <c r="AO267" s="85"/>
      <c r="AP267" s="86" t="s">
        <v>1440</v>
      </c>
    </row>
    <row r="268" spans="1:42" ht="48" customHeight="1" x14ac:dyDescent="0.4">
      <c r="A268" s="70" t="s">
        <v>1460</v>
      </c>
      <c r="B268" s="90" t="s">
        <v>1461</v>
      </c>
      <c r="C268" s="87" t="s">
        <v>1462</v>
      </c>
      <c r="D268" s="88" t="s">
        <v>95</v>
      </c>
      <c r="E268" s="30" t="s">
        <v>891</v>
      </c>
      <c r="F268" s="29" t="s">
        <v>54</v>
      </c>
      <c r="G268" s="29">
        <v>8</v>
      </c>
      <c r="H268" s="30"/>
      <c r="I268" s="74">
        <f>VLOOKUP(G268,'Basic TPP'!$A$2:$B$16,2,0)</f>
        <v>6348434.0099999998</v>
      </c>
      <c r="J268" s="75">
        <v>0</v>
      </c>
      <c r="K268" s="76">
        <v>0.35</v>
      </c>
      <c r="L268" s="77">
        <v>0.46</v>
      </c>
      <c r="M268" s="77">
        <v>0</v>
      </c>
      <c r="N268" s="78">
        <f t="shared" si="65"/>
        <v>4370897</v>
      </c>
      <c r="O268" s="79">
        <v>0.99</v>
      </c>
      <c r="P268" s="80">
        <v>9803</v>
      </c>
      <c r="Q268" s="80" t="s">
        <v>862</v>
      </c>
      <c r="R268" s="81"/>
      <c r="S268" s="78">
        <f t="shared" si="56"/>
        <v>0</v>
      </c>
      <c r="T268" s="78">
        <f t="shared" si="57"/>
        <v>0</v>
      </c>
      <c r="U268" s="78">
        <f t="shared" si="58"/>
        <v>0</v>
      </c>
      <c r="V268" s="78">
        <f t="shared" si="66"/>
        <v>0</v>
      </c>
      <c r="W268" s="78">
        <f t="shared" si="59"/>
        <v>879892.95378599979</v>
      </c>
      <c r="X268" s="78">
        <f t="shared" si="60"/>
        <v>888780.76139999984</v>
      </c>
      <c r="Y268" s="78">
        <f t="shared" si="61"/>
        <v>444390.38069999992</v>
      </c>
      <c r="Z268" s="78">
        <f t="shared" si="67"/>
        <v>1881104</v>
      </c>
      <c r="AA268" s="78">
        <f t="shared" si="62"/>
        <v>2920279.6446000002</v>
      </c>
      <c r="AB268" s="78">
        <f t="shared" si="68"/>
        <v>2482238</v>
      </c>
      <c r="AC268" s="78">
        <f t="shared" si="63"/>
        <v>0</v>
      </c>
      <c r="AD268" s="78">
        <f t="shared" si="69"/>
        <v>0</v>
      </c>
      <c r="AE268" s="82">
        <f t="shared" si="64"/>
        <v>4363342</v>
      </c>
      <c r="AF268" s="82"/>
      <c r="AG268" s="82"/>
      <c r="AH268" s="82"/>
      <c r="AI268" s="82"/>
      <c r="AJ268" s="82"/>
      <c r="AK268" s="83"/>
      <c r="AL268" s="83"/>
      <c r="AM268" s="78"/>
      <c r="AN268" s="84">
        <v>261</v>
      </c>
      <c r="AO268" s="85"/>
      <c r="AP268" s="86" t="s">
        <v>1440</v>
      </c>
    </row>
    <row r="269" spans="1:42" ht="48" customHeight="1" x14ac:dyDescent="0.4">
      <c r="A269" s="70" t="s">
        <v>1463</v>
      </c>
      <c r="B269" s="90" t="s">
        <v>1464</v>
      </c>
      <c r="C269" s="87" t="s">
        <v>1465</v>
      </c>
      <c r="D269" s="88" t="s">
        <v>95</v>
      </c>
      <c r="E269" s="30" t="s">
        <v>272</v>
      </c>
      <c r="F269" s="29" t="s">
        <v>54</v>
      </c>
      <c r="G269" s="29">
        <v>8</v>
      </c>
      <c r="H269" s="30"/>
      <c r="I269" s="74">
        <f>VLOOKUP(G269,'Basic TPP'!$A$2:$B$16,2,0)</f>
        <v>6348434.0099999998</v>
      </c>
      <c r="J269" s="75">
        <v>0</v>
      </c>
      <c r="K269" s="76">
        <v>0.35</v>
      </c>
      <c r="L269" s="77">
        <v>0.46</v>
      </c>
      <c r="M269" s="77">
        <v>0</v>
      </c>
      <c r="N269" s="78">
        <f t="shared" si="65"/>
        <v>4370897</v>
      </c>
      <c r="O269" s="79">
        <v>0.99</v>
      </c>
      <c r="P269" s="80">
        <v>8683</v>
      </c>
      <c r="Q269" s="80" t="s">
        <v>862</v>
      </c>
      <c r="R269" s="81"/>
      <c r="S269" s="78">
        <f t="shared" si="56"/>
        <v>0</v>
      </c>
      <c r="T269" s="78">
        <f t="shared" si="57"/>
        <v>0</v>
      </c>
      <c r="U269" s="78">
        <f t="shared" si="58"/>
        <v>0</v>
      </c>
      <c r="V269" s="78">
        <f t="shared" si="66"/>
        <v>0</v>
      </c>
      <c r="W269" s="78">
        <f t="shared" si="59"/>
        <v>879892.95378599979</v>
      </c>
      <c r="X269" s="78">
        <f t="shared" si="60"/>
        <v>888780.76139999984</v>
      </c>
      <c r="Y269" s="78">
        <f t="shared" si="61"/>
        <v>444390.38069999992</v>
      </c>
      <c r="Z269" s="78">
        <f t="shared" si="67"/>
        <v>1881104</v>
      </c>
      <c r="AA269" s="78">
        <f t="shared" si="62"/>
        <v>2920279.6446000002</v>
      </c>
      <c r="AB269" s="78">
        <f t="shared" si="68"/>
        <v>2482238</v>
      </c>
      <c r="AC269" s="78">
        <f t="shared" si="63"/>
        <v>0</v>
      </c>
      <c r="AD269" s="78">
        <f t="shared" si="69"/>
        <v>0</v>
      </c>
      <c r="AE269" s="82">
        <f t="shared" si="64"/>
        <v>4363342</v>
      </c>
      <c r="AF269" s="82"/>
      <c r="AG269" s="82"/>
      <c r="AH269" s="82"/>
      <c r="AI269" s="82"/>
      <c r="AJ269" s="82"/>
      <c r="AK269" s="83"/>
      <c r="AL269" s="83"/>
      <c r="AM269" s="78"/>
      <c r="AN269" s="84">
        <v>262</v>
      </c>
      <c r="AO269" s="91"/>
      <c r="AP269" s="86" t="s">
        <v>1440</v>
      </c>
    </row>
    <row r="270" spans="1:42" ht="48" customHeight="1" x14ac:dyDescent="0.4">
      <c r="A270" s="70" t="s">
        <v>1466</v>
      </c>
      <c r="B270" s="90" t="s">
        <v>1467</v>
      </c>
      <c r="C270" s="87" t="s">
        <v>1468</v>
      </c>
      <c r="D270" s="88" t="s">
        <v>95</v>
      </c>
      <c r="E270" s="30" t="s">
        <v>347</v>
      </c>
      <c r="F270" s="29" t="s">
        <v>54</v>
      </c>
      <c r="G270" s="29">
        <v>8</v>
      </c>
      <c r="H270" s="30"/>
      <c r="I270" s="74">
        <f>VLOOKUP(G270,'Basic TPP'!$A$2:$B$16,2,0)</f>
        <v>6348434.0099999998</v>
      </c>
      <c r="J270" s="75">
        <v>0</v>
      </c>
      <c r="K270" s="76">
        <v>0.35</v>
      </c>
      <c r="L270" s="77">
        <v>0.46</v>
      </c>
      <c r="M270" s="77">
        <v>0</v>
      </c>
      <c r="N270" s="78">
        <f t="shared" si="65"/>
        <v>4370897</v>
      </c>
      <c r="O270" s="79">
        <v>0.98499999999999999</v>
      </c>
      <c r="P270" s="80">
        <v>10026</v>
      </c>
      <c r="Q270" s="80" t="s">
        <v>862</v>
      </c>
      <c r="R270" s="81"/>
      <c r="S270" s="78">
        <f t="shared" si="56"/>
        <v>0</v>
      </c>
      <c r="T270" s="78">
        <f t="shared" si="57"/>
        <v>0</v>
      </c>
      <c r="U270" s="78">
        <f t="shared" si="58"/>
        <v>0</v>
      </c>
      <c r="V270" s="78">
        <f t="shared" si="66"/>
        <v>0</v>
      </c>
      <c r="W270" s="78">
        <f t="shared" si="59"/>
        <v>875449.04997899989</v>
      </c>
      <c r="X270" s="78">
        <f t="shared" si="60"/>
        <v>888780.76139999984</v>
      </c>
      <c r="Y270" s="78">
        <f t="shared" si="61"/>
        <v>444390.38069999992</v>
      </c>
      <c r="Z270" s="78">
        <f t="shared" si="67"/>
        <v>1877327</v>
      </c>
      <c r="AA270" s="78">
        <f t="shared" si="62"/>
        <v>2920279.6446000002</v>
      </c>
      <c r="AB270" s="78">
        <f t="shared" si="68"/>
        <v>2482238</v>
      </c>
      <c r="AC270" s="78">
        <f t="shared" si="63"/>
        <v>0</v>
      </c>
      <c r="AD270" s="78">
        <f t="shared" si="69"/>
        <v>0</v>
      </c>
      <c r="AE270" s="82">
        <f t="shared" si="64"/>
        <v>4359565</v>
      </c>
      <c r="AF270" s="82"/>
      <c r="AG270" s="82"/>
      <c r="AH270" s="82"/>
      <c r="AI270" s="82"/>
      <c r="AJ270" s="82"/>
      <c r="AK270" s="83"/>
      <c r="AL270" s="83"/>
      <c r="AM270" s="78"/>
      <c r="AN270" s="84">
        <v>263</v>
      </c>
      <c r="AO270" s="85"/>
      <c r="AP270" s="86" t="s">
        <v>1440</v>
      </c>
    </row>
    <row r="271" spans="1:42" ht="48" customHeight="1" x14ac:dyDescent="0.4">
      <c r="A271" s="70" t="s">
        <v>1469</v>
      </c>
      <c r="B271" s="90" t="s">
        <v>1470</v>
      </c>
      <c r="C271" s="87" t="s">
        <v>1471</v>
      </c>
      <c r="D271" s="88" t="s">
        <v>108</v>
      </c>
      <c r="E271" s="30" t="s">
        <v>885</v>
      </c>
      <c r="F271" s="29" t="s">
        <v>54</v>
      </c>
      <c r="G271" s="29">
        <v>8</v>
      </c>
      <c r="H271" s="30"/>
      <c r="I271" s="74">
        <f>VLOOKUP(G271,'Basic TPP'!$A$2:$B$16,2,0)</f>
        <v>6348434.0099999998</v>
      </c>
      <c r="J271" s="75">
        <v>0</v>
      </c>
      <c r="K271" s="76">
        <v>0.35</v>
      </c>
      <c r="L271" s="77">
        <v>0.46</v>
      </c>
      <c r="M271" s="77">
        <v>0</v>
      </c>
      <c r="N271" s="78">
        <f t="shared" si="65"/>
        <v>4370897</v>
      </c>
      <c r="O271" s="79">
        <v>0.98750000000000004</v>
      </c>
      <c r="P271" s="80">
        <v>9847</v>
      </c>
      <c r="Q271" s="80" t="s">
        <v>862</v>
      </c>
      <c r="R271" s="81"/>
      <c r="S271" s="78">
        <f t="shared" si="56"/>
        <v>0</v>
      </c>
      <c r="T271" s="78">
        <f t="shared" si="57"/>
        <v>0</v>
      </c>
      <c r="U271" s="78">
        <f t="shared" si="58"/>
        <v>0</v>
      </c>
      <c r="V271" s="78">
        <f t="shared" si="66"/>
        <v>0</v>
      </c>
      <c r="W271" s="78">
        <f t="shared" si="59"/>
        <v>877671.0018824999</v>
      </c>
      <c r="X271" s="78">
        <f t="shared" si="60"/>
        <v>888780.76139999984</v>
      </c>
      <c r="Y271" s="78">
        <f t="shared" si="61"/>
        <v>444390.38069999992</v>
      </c>
      <c r="Z271" s="78">
        <f t="shared" si="67"/>
        <v>1879216</v>
      </c>
      <c r="AA271" s="78">
        <f t="shared" si="62"/>
        <v>2920279.6446000002</v>
      </c>
      <c r="AB271" s="78">
        <f t="shared" si="68"/>
        <v>2482238</v>
      </c>
      <c r="AC271" s="78">
        <f t="shared" si="63"/>
        <v>0</v>
      </c>
      <c r="AD271" s="78">
        <f t="shared" si="69"/>
        <v>0</v>
      </c>
      <c r="AE271" s="82">
        <f t="shared" si="64"/>
        <v>4361454</v>
      </c>
      <c r="AF271" s="82"/>
      <c r="AG271" s="82"/>
      <c r="AH271" s="82"/>
      <c r="AI271" s="82"/>
      <c r="AJ271" s="82"/>
      <c r="AK271" s="83"/>
      <c r="AL271" s="83"/>
      <c r="AM271" s="78"/>
      <c r="AN271" s="84">
        <v>264</v>
      </c>
      <c r="AO271" s="91"/>
      <c r="AP271" s="86" t="s">
        <v>1440</v>
      </c>
    </row>
    <row r="272" spans="1:42" ht="48" customHeight="1" x14ac:dyDescent="0.4">
      <c r="A272" s="70" t="s">
        <v>1472</v>
      </c>
      <c r="B272" s="90" t="s">
        <v>1473</v>
      </c>
      <c r="C272" s="87" t="s">
        <v>1474</v>
      </c>
      <c r="D272" s="88" t="s">
        <v>108</v>
      </c>
      <c r="E272" s="30" t="s">
        <v>347</v>
      </c>
      <c r="F272" s="29" t="s">
        <v>54</v>
      </c>
      <c r="G272" s="29">
        <v>8</v>
      </c>
      <c r="H272" s="30"/>
      <c r="I272" s="74">
        <f>VLOOKUP(G272,'Basic TPP'!$A$2:$B$16,2,0)</f>
        <v>6348434.0099999998</v>
      </c>
      <c r="J272" s="75">
        <v>0</v>
      </c>
      <c r="K272" s="76">
        <v>0.35</v>
      </c>
      <c r="L272" s="77">
        <v>0.46</v>
      </c>
      <c r="M272" s="77">
        <v>0</v>
      </c>
      <c r="N272" s="78">
        <f t="shared" si="65"/>
        <v>4370897</v>
      </c>
      <c r="O272" s="79">
        <v>0.98499999999999999</v>
      </c>
      <c r="P272" s="80">
        <v>9081</v>
      </c>
      <c r="Q272" s="80" t="s">
        <v>862</v>
      </c>
      <c r="R272" s="81"/>
      <c r="S272" s="78">
        <f t="shared" si="56"/>
        <v>0</v>
      </c>
      <c r="T272" s="78">
        <f t="shared" si="57"/>
        <v>0</v>
      </c>
      <c r="U272" s="78">
        <f t="shared" si="58"/>
        <v>0</v>
      </c>
      <c r="V272" s="78">
        <f t="shared" si="66"/>
        <v>0</v>
      </c>
      <c r="W272" s="78">
        <f t="shared" si="59"/>
        <v>875449.04997899989</v>
      </c>
      <c r="X272" s="78">
        <f t="shared" si="60"/>
        <v>888780.76139999984</v>
      </c>
      <c r="Y272" s="78">
        <f t="shared" si="61"/>
        <v>444390.38069999992</v>
      </c>
      <c r="Z272" s="78">
        <f t="shared" si="67"/>
        <v>1877327</v>
      </c>
      <c r="AA272" s="78">
        <f t="shared" si="62"/>
        <v>2920279.6446000002</v>
      </c>
      <c r="AB272" s="78">
        <f t="shared" si="68"/>
        <v>2482238</v>
      </c>
      <c r="AC272" s="78">
        <f t="shared" si="63"/>
        <v>0</v>
      </c>
      <c r="AD272" s="78">
        <f t="shared" si="69"/>
        <v>0</v>
      </c>
      <c r="AE272" s="82">
        <f t="shared" si="64"/>
        <v>4359565</v>
      </c>
      <c r="AF272" s="82"/>
      <c r="AG272" s="82"/>
      <c r="AH272" s="82"/>
      <c r="AI272" s="82"/>
      <c r="AJ272" s="82"/>
      <c r="AK272" s="83"/>
      <c r="AL272" s="83"/>
      <c r="AM272" s="78"/>
      <c r="AN272" s="84">
        <v>265</v>
      </c>
      <c r="AO272" s="85"/>
      <c r="AP272" s="86" t="s">
        <v>1440</v>
      </c>
    </row>
    <row r="273" spans="1:42" ht="48" customHeight="1" x14ac:dyDescent="0.4">
      <c r="A273" s="70" t="s">
        <v>1475</v>
      </c>
      <c r="B273" s="90" t="s">
        <v>1476</v>
      </c>
      <c r="C273" s="87" t="s">
        <v>1477</v>
      </c>
      <c r="D273" s="88" t="s">
        <v>108</v>
      </c>
      <c r="E273" s="30" t="s">
        <v>347</v>
      </c>
      <c r="F273" s="29" t="s">
        <v>54</v>
      </c>
      <c r="G273" s="29">
        <v>8</v>
      </c>
      <c r="H273" s="30"/>
      <c r="I273" s="74">
        <f>VLOOKUP(G273,'Basic TPP'!$A$2:$B$16,2,0)</f>
        <v>6348434.0099999998</v>
      </c>
      <c r="J273" s="75">
        <v>0</v>
      </c>
      <c r="K273" s="76">
        <v>0.35</v>
      </c>
      <c r="L273" s="77">
        <v>0.46</v>
      </c>
      <c r="M273" s="77">
        <v>0</v>
      </c>
      <c r="N273" s="78">
        <f t="shared" si="65"/>
        <v>4370897</v>
      </c>
      <c r="O273" s="79">
        <v>0.98499999999999999</v>
      </c>
      <c r="P273" s="80">
        <v>9511</v>
      </c>
      <c r="Q273" s="80" t="s">
        <v>862</v>
      </c>
      <c r="R273" s="81"/>
      <c r="S273" s="78">
        <f t="shared" si="56"/>
        <v>0</v>
      </c>
      <c r="T273" s="78">
        <f t="shared" si="57"/>
        <v>0</v>
      </c>
      <c r="U273" s="78">
        <f t="shared" si="58"/>
        <v>0</v>
      </c>
      <c r="V273" s="78">
        <f t="shared" si="66"/>
        <v>0</v>
      </c>
      <c r="W273" s="78">
        <f t="shared" si="59"/>
        <v>875449.04997899989</v>
      </c>
      <c r="X273" s="78">
        <f t="shared" si="60"/>
        <v>888780.76139999984</v>
      </c>
      <c r="Y273" s="78">
        <f t="shared" si="61"/>
        <v>444390.38069999992</v>
      </c>
      <c r="Z273" s="78">
        <f t="shared" si="67"/>
        <v>1877327</v>
      </c>
      <c r="AA273" s="78">
        <f t="shared" si="62"/>
        <v>2920279.6446000002</v>
      </c>
      <c r="AB273" s="78">
        <f t="shared" si="68"/>
        <v>2482238</v>
      </c>
      <c r="AC273" s="78">
        <f t="shared" si="63"/>
        <v>0</v>
      </c>
      <c r="AD273" s="78">
        <f t="shared" si="69"/>
        <v>0</v>
      </c>
      <c r="AE273" s="82">
        <f t="shared" si="64"/>
        <v>4359565</v>
      </c>
      <c r="AF273" s="82"/>
      <c r="AG273" s="82"/>
      <c r="AH273" s="82"/>
      <c r="AI273" s="82"/>
      <c r="AJ273" s="82"/>
      <c r="AK273" s="83"/>
      <c r="AL273" s="83"/>
      <c r="AM273" s="78"/>
      <c r="AN273" s="84">
        <v>266</v>
      </c>
      <c r="AO273" s="85"/>
      <c r="AP273" s="86" t="s">
        <v>1440</v>
      </c>
    </row>
    <row r="274" spans="1:42" ht="48" customHeight="1" x14ac:dyDescent="0.4">
      <c r="A274" s="70" t="s">
        <v>1478</v>
      </c>
      <c r="B274" s="90" t="s">
        <v>1479</v>
      </c>
      <c r="C274" s="87" t="s">
        <v>1480</v>
      </c>
      <c r="D274" s="88" t="s">
        <v>108</v>
      </c>
      <c r="E274" s="30" t="s">
        <v>347</v>
      </c>
      <c r="F274" s="29" t="s">
        <v>54</v>
      </c>
      <c r="G274" s="29">
        <v>8</v>
      </c>
      <c r="H274" s="30"/>
      <c r="I274" s="74">
        <f>VLOOKUP(G274,'Basic TPP'!$A$2:$B$16,2,0)</f>
        <v>6348434.0099999998</v>
      </c>
      <c r="J274" s="75">
        <v>0</v>
      </c>
      <c r="K274" s="76">
        <v>0.35</v>
      </c>
      <c r="L274" s="77">
        <v>0.46</v>
      </c>
      <c r="M274" s="77">
        <v>0</v>
      </c>
      <c r="N274" s="78">
        <f t="shared" si="65"/>
        <v>4370897</v>
      </c>
      <c r="O274" s="79">
        <v>0.98499999999999999</v>
      </c>
      <c r="P274" s="80">
        <v>10201</v>
      </c>
      <c r="Q274" s="80" t="s">
        <v>862</v>
      </c>
      <c r="R274" s="81"/>
      <c r="S274" s="78">
        <f t="shared" si="56"/>
        <v>0</v>
      </c>
      <c r="T274" s="78">
        <f t="shared" si="57"/>
        <v>0</v>
      </c>
      <c r="U274" s="78">
        <f t="shared" si="58"/>
        <v>0</v>
      </c>
      <c r="V274" s="78">
        <f t="shared" si="66"/>
        <v>0</v>
      </c>
      <c r="W274" s="78">
        <f t="shared" si="59"/>
        <v>875449.04997899989</v>
      </c>
      <c r="X274" s="78">
        <f t="shared" si="60"/>
        <v>888780.76139999984</v>
      </c>
      <c r="Y274" s="78">
        <f t="shared" si="61"/>
        <v>444390.38069999992</v>
      </c>
      <c r="Z274" s="78">
        <f t="shared" si="67"/>
        <v>1877327</v>
      </c>
      <c r="AA274" s="78">
        <f t="shared" si="62"/>
        <v>2920279.6446000002</v>
      </c>
      <c r="AB274" s="78">
        <f t="shared" si="68"/>
        <v>2482238</v>
      </c>
      <c r="AC274" s="78">
        <f t="shared" si="63"/>
        <v>0</v>
      </c>
      <c r="AD274" s="78">
        <f t="shared" si="69"/>
        <v>0</v>
      </c>
      <c r="AE274" s="82">
        <f t="shared" si="64"/>
        <v>4359565</v>
      </c>
      <c r="AF274" s="82"/>
      <c r="AG274" s="82"/>
      <c r="AH274" s="82"/>
      <c r="AI274" s="82"/>
      <c r="AJ274" s="82"/>
      <c r="AK274" s="83"/>
      <c r="AL274" s="83"/>
      <c r="AM274" s="78"/>
      <c r="AN274" s="84">
        <v>267</v>
      </c>
      <c r="AO274" s="85"/>
      <c r="AP274" s="86" t="s">
        <v>1440</v>
      </c>
    </row>
    <row r="275" spans="1:42" ht="48" customHeight="1" x14ac:dyDescent="0.4">
      <c r="A275" s="70" t="s">
        <v>1481</v>
      </c>
      <c r="B275" s="90" t="s">
        <v>1482</v>
      </c>
      <c r="C275" s="87" t="s">
        <v>1483</v>
      </c>
      <c r="D275" s="88" t="s">
        <v>328</v>
      </c>
      <c r="E275" s="30" t="s">
        <v>1184</v>
      </c>
      <c r="F275" s="29" t="s">
        <v>54</v>
      </c>
      <c r="G275" s="29">
        <v>8</v>
      </c>
      <c r="H275" s="30"/>
      <c r="I275" s="74">
        <f>VLOOKUP(G275,'Basic TPP'!$A$2:$B$16,2,0)</f>
        <v>6348434.0099999998</v>
      </c>
      <c r="J275" s="75">
        <v>0</v>
      </c>
      <c r="K275" s="76">
        <v>0.35</v>
      </c>
      <c r="L275" s="77">
        <v>0.46</v>
      </c>
      <c r="M275" s="77">
        <v>0</v>
      </c>
      <c r="N275" s="78">
        <f t="shared" si="65"/>
        <v>4370897</v>
      </c>
      <c r="O275" s="79">
        <v>0.98499999999999999</v>
      </c>
      <c r="P275" s="80">
        <v>8370</v>
      </c>
      <c r="Q275" s="80" t="s">
        <v>862</v>
      </c>
      <c r="R275" s="81"/>
      <c r="S275" s="78">
        <f t="shared" si="56"/>
        <v>0</v>
      </c>
      <c r="T275" s="78">
        <f t="shared" si="57"/>
        <v>0</v>
      </c>
      <c r="U275" s="78">
        <f t="shared" si="58"/>
        <v>0</v>
      </c>
      <c r="V275" s="78">
        <f t="shared" si="66"/>
        <v>0</v>
      </c>
      <c r="W275" s="78">
        <f t="shared" si="59"/>
        <v>875449.04997899989</v>
      </c>
      <c r="X275" s="78">
        <f t="shared" si="60"/>
        <v>888780.76139999984</v>
      </c>
      <c r="Y275" s="78">
        <f t="shared" si="61"/>
        <v>444390.38069999992</v>
      </c>
      <c r="Z275" s="78">
        <f t="shared" si="67"/>
        <v>1877327</v>
      </c>
      <c r="AA275" s="78">
        <f t="shared" si="62"/>
        <v>2920279.6446000002</v>
      </c>
      <c r="AB275" s="78">
        <f t="shared" si="68"/>
        <v>2482238</v>
      </c>
      <c r="AC275" s="78">
        <f t="shared" si="63"/>
        <v>0</v>
      </c>
      <c r="AD275" s="78">
        <f t="shared" si="69"/>
        <v>0</v>
      </c>
      <c r="AE275" s="82">
        <f t="shared" si="64"/>
        <v>4359565</v>
      </c>
      <c r="AF275" s="82"/>
      <c r="AG275" s="82"/>
      <c r="AH275" s="82"/>
      <c r="AI275" s="82"/>
      <c r="AJ275" s="82"/>
      <c r="AK275" s="83"/>
      <c r="AL275" s="83"/>
      <c r="AM275" s="78"/>
      <c r="AN275" s="84">
        <v>268</v>
      </c>
      <c r="AO275" s="85"/>
      <c r="AP275" s="86" t="s">
        <v>1440</v>
      </c>
    </row>
    <row r="276" spans="1:42" ht="48" customHeight="1" x14ac:dyDescent="0.4">
      <c r="A276" s="70" t="s">
        <v>1484</v>
      </c>
      <c r="B276" s="90" t="s">
        <v>1485</v>
      </c>
      <c r="C276" s="87" t="s">
        <v>1486</v>
      </c>
      <c r="D276" s="88" t="s">
        <v>138</v>
      </c>
      <c r="E276" s="30" t="s">
        <v>903</v>
      </c>
      <c r="F276" s="29" t="s">
        <v>54</v>
      </c>
      <c r="G276" s="29">
        <v>7</v>
      </c>
      <c r="H276" s="30"/>
      <c r="I276" s="74">
        <f>VLOOKUP(G276,'Basic TPP'!$A$2:$B$16,2,0)</f>
        <v>5597389.71</v>
      </c>
      <c r="J276" s="75">
        <v>0</v>
      </c>
      <c r="K276" s="76">
        <v>0.35</v>
      </c>
      <c r="L276" s="77">
        <v>0.46</v>
      </c>
      <c r="M276" s="77">
        <v>0</v>
      </c>
      <c r="N276" s="78">
        <f t="shared" si="65"/>
        <v>3853803</v>
      </c>
      <c r="O276" s="79">
        <v>0.98499999999999999</v>
      </c>
      <c r="P276" s="80">
        <v>8737</v>
      </c>
      <c r="Q276" s="80" t="s">
        <v>862</v>
      </c>
      <c r="R276" s="81"/>
      <c r="S276" s="78">
        <f t="shared" si="56"/>
        <v>0</v>
      </c>
      <c r="T276" s="78">
        <f t="shared" si="57"/>
        <v>0</v>
      </c>
      <c r="U276" s="78">
        <f t="shared" si="58"/>
        <v>0</v>
      </c>
      <c r="V276" s="78">
        <f t="shared" si="66"/>
        <v>0</v>
      </c>
      <c r="W276" s="78">
        <f t="shared" si="59"/>
        <v>771880.04100900004</v>
      </c>
      <c r="X276" s="78">
        <f t="shared" si="60"/>
        <v>783634.55940000003</v>
      </c>
      <c r="Y276" s="78">
        <f t="shared" si="61"/>
        <v>391817.27970000001</v>
      </c>
      <c r="Z276" s="78">
        <f t="shared" si="67"/>
        <v>1655232</v>
      </c>
      <c r="AA276" s="78">
        <f t="shared" si="62"/>
        <v>2574799.2666000002</v>
      </c>
      <c r="AB276" s="78">
        <f t="shared" si="68"/>
        <v>2188579</v>
      </c>
      <c r="AC276" s="78">
        <f t="shared" si="63"/>
        <v>0</v>
      </c>
      <c r="AD276" s="78">
        <f t="shared" si="69"/>
        <v>0</v>
      </c>
      <c r="AE276" s="82">
        <f t="shared" si="64"/>
        <v>3843811</v>
      </c>
      <c r="AF276" s="82"/>
      <c r="AG276" s="82"/>
      <c r="AH276" s="82"/>
      <c r="AI276" s="82"/>
      <c r="AJ276" s="82"/>
      <c r="AK276" s="83"/>
      <c r="AL276" s="83"/>
      <c r="AM276" s="78"/>
      <c r="AN276" s="84">
        <v>269</v>
      </c>
      <c r="AO276" s="85"/>
      <c r="AP276" s="86" t="s">
        <v>1440</v>
      </c>
    </row>
    <row r="277" spans="1:42" ht="48" customHeight="1" x14ac:dyDescent="0.4">
      <c r="A277" s="70" t="s">
        <v>1487</v>
      </c>
      <c r="B277" s="90" t="s">
        <v>1488</v>
      </c>
      <c r="C277" s="87" t="s">
        <v>1489</v>
      </c>
      <c r="D277" s="88" t="s">
        <v>138</v>
      </c>
      <c r="E277" s="30" t="s">
        <v>961</v>
      </c>
      <c r="F277" s="29" t="s">
        <v>54</v>
      </c>
      <c r="G277" s="29">
        <v>7</v>
      </c>
      <c r="H277" s="30"/>
      <c r="I277" s="74">
        <f>VLOOKUP(G277,'Basic TPP'!$A$2:$B$16,2,0)</f>
        <v>5597389.71</v>
      </c>
      <c r="J277" s="75">
        <v>0</v>
      </c>
      <c r="K277" s="76">
        <v>0.35</v>
      </c>
      <c r="L277" s="77">
        <v>0.46</v>
      </c>
      <c r="M277" s="77">
        <v>0</v>
      </c>
      <c r="N277" s="78">
        <f t="shared" si="65"/>
        <v>3853803</v>
      </c>
      <c r="O277" s="79">
        <v>1</v>
      </c>
      <c r="P277" s="80">
        <v>9505</v>
      </c>
      <c r="Q277" s="80" t="s">
        <v>862</v>
      </c>
      <c r="R277" s="81"/>
      <c r="S277" s="78">
        <f t="shared" si="56"/>
        <v>0</v>
      </c>
      <c r="T277" s="78">
        <f t="shared" si="57"/>
        <v>0</v>
      </c>
      <c r="U277" s="78">
        <f t="shared" si="58"/>
        <v>0</v>
      </c>
      <c r="V277" s="78">
        <f t="shared" si="66"/>
        <v>0</v>
      </c>
      <c r="W277" s="78">
        <f t="shared" si="59"/>
        <v>783634.55940000003</v>
      </c>
      <c r="X277" s="78">
        <f t="shared" si="60"/>
        <v>783634.55940000003</v>
      </c>
      <c r="Y277" s="78">
        <f t="shared" si="61"/>
        <v>391817.27970000001</v>
      </c>
      <c r="Z277" s="78">
        <f t="shared" si="67"/>
        <v>1665223</v>
      </c>
      <c r="AA277" s="78">
        <f t="shared" si="62"/>
        <v>2574799.2666000002</v>
      </c>
      <c r="AB277" s="78">
        <f t="shared" si="68"/>
        <v>2188579</v>
      </c>
      <c r="AC277" s="78">
        <f t="shared" si="63"/>
        <v>0</v>
      </c>
      <c r="AD277" s="78">
        <f t="shared" si="69"/>
        <v>0</v>
      </c>
      <c r="AE277" s="82">
        <f t="shared" si="64"/>
        <v>3853802</v>
      </c>
      <c r="AF277" s="82"/>
      <c r="AG277" s="82"/>
      <c r="AH277" s="82"/>
      <c r="AI277" s="82"/>
      <c r="AJ277" s="82"/>
      <c r="AK277" s="83"/>
      <c r="AL277" s="83"/>
      <c r="AM277" s="78"/>
      <c r="AN277" s="84">
        <v>270</v>
      </c>
      <c r="AO277" s="85"/>
      <c r="AP277" s="86" t="s">
        <v>1440</v>
      </c>
    </row>
    <row r="278" spans="1:42" ht="48" customHeight="1" x14ac:dyDescent="0.4">
      <c r="A278" s="70" t="s">
        <v>1490</v>
      </c>
      <c r="B278" s="90" t="s">
        <v>1491</v>
      </c>
      <c r="C278" s="87" t="s">
        <v>1492</v>
      </c>
      <c r="D278" s="88" t="s">
        <v>420</v>
      </c>
      <c r="E278" s="30" t="s">
        <v>526</v>
      </c>
      <c r="F278" s="29" t="s">
        <v>54</v>
      </c>
      <c r="G278" s="29">
        <v>6</v>
      </c>
      <c r="H278" s="30"/>
      <c r="I278" s="74">
        <f>VLOOKUP(G278,'Basic TPP'!$A$2:$B$16,2,0)</f>
        <v>4864066.68</v>
      </c>
      <c r="J278" s="75">
        <v>0</v>
      </c>
      <c r="K278" s="76">
        <v>0.35</v>
      </c>
      <c r="L278" s="77">
        <v>0.46</v>
      </c>
      <c r="M278" s="77">
        <v>0</v>
      </c>
      <c r="N278" s="78">
        <f t="shared" si="65"/>
        <v>3348910</v>
      </c>
      <c r="O278" s="79">
        <v>0.98499999999999999</v>
      </c>
      <c r="P278" s="80">
        <v>9859</v>
      </c>
      <c r="Q278" s="80" t="s">
        <v>862</v>
      </c>
      <c r="R278" s="81"/>
      <c r="S278" s="78">
        <f t="shared" si="56"/>
        <v>0</v>
      </c>
      <c r="T278" s="78">
        <f t="shared" si="57"/>
        <v>0</v>
      </c>
      <c r="U278" s="78">
        <f t="shared" si="58"/>
        <v>0</v>
      </c>
      <c r="V278" s="78">
        <f t="shared" si="66"/>
        <v>0</v>
      </c>
      <c r="W278" s="78">
        <f t="shared" si="59"/>
        <v>670754.79517199995</v>
      </c>
      <c r="X278" s="78">
        <f t="shared" si="60"/>
        <v>680969.33519999997</v>
      </c>
      <c r="Y278" s="78">
        <f t="shared" si="61"/>
        <v>340484.66759999999</v>
      </c>
      <c r="Z278" s="78">
        <f t="shared" si="67"/>
        <v>1438377</v>
      </c>
      <c r="AA278" s="78">
        <f t="shared" si="62"/>
        <v>2237470.6727999998</v>
      </c>
      <c r="AB278" s="78">
        <f t="shared" si="68"/>
        <v>1901850</v>
      </c>
      <c r="AC278" s="78">
        <f t="shared" si="63"/>
        <v>0</v>
      </c>
      <c r="AD278" s="78">
        <f t="shared" si="69"/>
        <v>0</v>
      </c>
      <c r="AE278" s="82">
        <f t="shared" si="64"/>
        <v>3340227</v>
      </c>
      <c r="AF278" s="82"/>
      <c r="AG278" s="82"/>
      <c r="AH278" s="82"/>
      <c r="AI278" s="82"/>
      <c r="AJ278" s="82"/>
      <c r="AK278" s="83"/>
      <c r="AL278" s="83"/>
      <c r="AM278" s="78"/>
      <c r="AN278" s="84">
        <v>271</v>
      </c>
      <c r="AO278" s="91"/>
      <c r="AP278" s="86" t="s">
        <v>1440</v>
      </c>
    </row>
    <row r="279" spans="1:42" ht="48" customHeight="1" x14ac:dyDescent="0.4">
      <c r="A279" s="70" t="s">
        <v>1493</v>
      </c>
      <c r="B279" s="90" t="s">
        <v>1494</v>
      </c>
      <c r="C279" s="87" t="s">
        <v>1495</v>
      </c>
      <c r="D279" s="88" t="s">
        <v>420</v>
      </c>
      <c r="E279" s="30" t="s">
        <v>980</v>
      </c>
      <c r="F279" s="29" t="s">
        <v>54</v>
      </c>
      <c r="G279" s="29">
        <v>6</v>
      </c>
      <c r="H279" s="30"/>
      <c r="I279" s="74">
        <f>VLOOKUP(G279,'Basic TPP'!$A$2:$B$16,2,0)</f>
        <v>4864066.68</v>
      </c>
      <c r="J279" s="75">
        <v>0</v>
      </c>
      <c r="K279" s="76">
        <v>0.35</v>
      </c>
      <c r="L279" s="77">
        <v>0.46</v>
      </c>
      <c r="M279" s="77">
        <v>0</v>
      </c>
      <c r="N279" s="78">
        <f t="shared" si="65"/>
        <v>3348910</v>
      </c>
      <c r="O279" s="79">
        <v>0</v>
      </c>
      <c r="P279" s="80">
        <v>840</v>
      </c>
      <c r="Q279" s="80" t="s">
        <v>862</v>
      </c>
      <c r="R279" s="81"/>
      <c r="S279" s="78">
        <f t="shared" si="56"/>
        <v>0</v>
      </c>
      <c r="T279" s="78">
        <f t="shared" si="57"/>
        <v>0</v>
      </c>
      <c r="U279" s="78">
        <f t="shared" si="58"/>
        <v>0</v>
      </c>
      <c r="V279" s="78">
        <f t="shared" si="66"/>
        <v>0</v>
      </c>
      <c r="W279" s="78">
        <f t="shared" si="59"/>
        <v>0</v>
      </c>
      <c r="X279" s="78">
        <f t="shared" si="60"/>
        <v>0</v>
      </c>
      <c r="Y279" s="78">
        <f t="shared" si="61"/>
        <v>0</v>
      </c>
      <c r="Z279" s="78">
        <f t="shared" si="67"/>
        <v>0</v>
      </c>
      <c r="AA279" s="78">
        <f t="shared" si="62"/>
        <v>2237470.6727999998</v>
      </c>
      <c r="AB279" s="78">
        <f t="shared" si="68"/>
        <v>1901850</v>
      </c>
      <c r="AC279" s="78">
        <f t="shared" si="63"/>
        <v>0</v>
      </c>
      <c r="AD279" s="78">
        <f t="shared" si="69"/>
        <v>0</v>
      </c>
      <c r="AE279" s="82">
        <f t="shared" si="64"/>
        <v>1901850</v>
      </c>
      <c r="AF279" s="82"/>
      <c r="AG279" s="82"/>
      <c r="AH279" s="82"/>
      <c r="AI279" s="82"/>
      <c r="AJ279" s="82"/>
      <c r="AK279" s="83"/>
      <c r="AL279" s="83"/>
      <c r="AM279" s="78"/>
      <c r="AN279" s="84">
        <v>272</v>
      </c>
      <c r="AO279" s="85"/>
      <c r="AP279" s="86" t="s">
        <v>1440</v>
      </c>
    </row>
    <row r="280" spans="1:42" ht="48" customHeight="1" x14ac:dyDescent="0.4">
      <c r="A280" s="70" t="s">
        <v>1496</v>
      </c>
      <c r="B280" s="90" t="s">
        <v>1497</v>
      </c>
      <c r="C280" s="87" t="s">
        <v>1498</v>
      </c>
      <c r="D280" s="88" t="s">
        <v>420</v>
      </c>
      <c r="E280" s="30" t="s">
        <v>849</v>
      </c>
      <c r="F280" s="29" t="s">
        <v>391</v>
      </c>
      <c r="G280" s="29">
        <v>5</v>
      </c>
      <c r="H280" s="30"/>
      <c r="I280" s="74">
        <f>VLOOKUP(G280,'Basic TPP'!$A$2:$B$16,2,0)</f>
        <v>4056483.09</v>
      </c>
      <c r="J280" s="75">
        <v>0.31</v>
      </c>
      <c r="K280" s="76">
        <v>0.35</v>
      </c>
      <c r="L280" s="77">
        <v>0.15</v>
      </c>
      <c r="M280" s="77">
        <v>0</v>
      </c>
      <c r="N280" s="78">
        <f t="shared" si="65"/>
        <v>2792889</v>
      </c>
      <c r="O280" s="79">
        <v>0.94330000000000003</v>
      </c>
      <c r="P280" s="80">
        <v>7903</v>
      </c>
      <c r="Q280" s="80" t="s">
        <v>862</v>
      </c>
      <c r="R280" s="81"/>
      <c r="S280" s="78">
        <f t="shared" si="56"/>
        <v>474483.58185082802</v>
      </c>
      <c r="T280" s="78">
        <f t="shared" si="57"/>
        <v>503003.90315999999</v>
      </c>
      <c r="U280" s="78">
        <f t="shared" si="58"/>
        <v>251501.95157999999</v>
      </c>
      <c r="V280" s="78">
        <f t="shared" si="66"/>
        <v>1044641</v>
      </c>
      <c r="W280" s="78">
        <f t="shared" si="59"/>
        <v>535707.26983157999</v>
      </c>
      <c r="X280" s="78">
        <f t="shared" si="60"/>
        <v>567907.63260000001</v>
      </c>
      <c r="Y280" s="78">
        <f t="shared" si="61"/>
        <v>283953.81630000001</v>
      </c>
      <c r="Z280" s="78">
        <f t="shared" si="67"/>
        <v>1179433</v>
      </c>
      <c r="AA280" s="78">
        <f t="shared" si="62"/>
        <v>608472.46349999995</v>
      </c>
      <c r="AB280" s="78">
        <f t="shared" si="68"/>
        <v>517202</v>
      </c>
      <c r="AC280" s="78">
        <f t="shared" si="63"/>
        <v>0</v>
      </c>
      <c r="AD280" s="78">
        <f t="shared" si="69"/>
        <v>0</v>
      </c>
      <c r="AE280" s="82">
        <f t="shared" si="64"/>
        <v>2741276</v>
      </c>
      <c r="AF280" s="82"/>
      <c r="AG280" s="82"/>
      <c r="AH280" s="82"/>
      <c r="AI280" s="82"/>
      <c r="AJ280" s="82"/>
      <c r="AK280" s="83"/>
      <c r="AL280" s="83"/>
      <c r="AM280" s="78"/>
      <c r="AN280" s="84">
        <v>273</v>
      </c>
      <c r="AO280" s="91"/>
      <c r="AP280" s="86" t="s">
        <v>1440</v>
      </c>
    </row>
    <row r="281" spans="1:42" ht="48" customHeight="1" x14ac:dyDescent="0.4">
      <c r="A281" s="70" t="s">
        <v>1499</v>
      </c>
      <c r="B281" s="90" t="s">
        <v>1500</v>
      </c>
      <c r="C281" s="87" t="s">
        <v>1501</v>
      </c>
      <c r="D281" s="88" t="s">
        <v>420</v>
      </c>
      <c r="E281" s="30" t="s">
        <v>923</v>
      </c>
      <c r="F281" s="29" t="s">
        <v>391</v>
      </c>
      <c r="G281" s="29">
        <v>5</v>
      </c>
      <c r="H281" s="30"/>
      <c r="I281" s="74">
        <f>VLOOKUP(G281,'Basic TPP'!$A$2:$B$16,2,0)</f>
        <v>4056483.09</v>
      </c>
      <c r="J281" s="75">
        <v>0.31</v>
      </c>
      <c r="K281" s="76">
        <v>0.35</v>
      </c>
      <c r="L281" s="77">
        <v>0.15</v>
      </c>
      <c r="M281" s="77">
        <v>0</v>
      </c>
      <c r="N281" s="78">
        <f t="shared" si="65"/>
        <v>2792889</v>
      </c>
      <c r="O281" s="79">
        <v>1</v>
      </c>
      <c r="P281" s="80">
        <v>10466</v>
      </c>
      <c r="Q281" s="80" t="s">
        <v>862</v>
      </c>
      <c r="R281" s="81"/>
      <c r="S281" s="78">
        <f t="shared" si="56"/>
        <v>503003.90315999999</v>
      </c>
      <c r="T281" s="78">
        <f t="shared" si="57"/>
        <v>503003.90315999999</v>
      </c>
      <c r="U281" s="78">
        <f t="shared" si="58"/>
        <v>251501.95157999999</v>
      </c>
      <c r="V281" s="78">
        <f t="shared" si="66"/>
        <v>1068883</v>
      </c>
      <c r="W281" s="78">
        <f t="shared" si="59"/>
        <v>567907.63260000001</v>
      </c>
      <c r="X281" s="78">
        <f t="shared" si="60"/>
        <v>567907.63260000001</v>
      </c>
      <c r="Y281" s="78">
        <f t="shared" si="61"/>
        <v>283953.81630000001</v>
      </c>
      <c r="Z281" s="78">
        <f t="shared" si="67"/>
        <v>1206804</v>
      </c>
      <c r="AA281" s="78">
        <f t="shared" si="62"/>
        <v>608472.46349999995</v>
      </c>
      <c r="AB281" s="78">
        <f t="shared" si="68"/>
        <v>517202</v>
      </c>
      <c r="AC281" s="78">
        <f t="shared" si="63"/>
        <v>0</v>
      </c>
      <c r="AD281" s="78">
        <f t="shared" si="69"/>
        <v>0</v>
      </c>
      <c r="AE281" s="82">
        <f t="shared" si="64"/>
        <v>2792889</v>
      </c>
      <c r="AF281" s="82"/>
      <c r="AG281" s="82"/>
      <c r="AH281" s="82"/>
      <c r="AI281" s="82"/>
      <c r="AJ281" s="82"/>
      <c r="AK281" s="83"/>
      <c r="AL281" s="83"/>
      <c r="AM281" s="78"/>
      <c r="AN281" s="84">
        <v>274</v>
      </c>
      <c r="AO281" s="85"/>
      <c r="AP281" s="86" t="s">
        <v>1440</v>
      </c>
    </row>
    <row r="282" spans="1:42" ht="48" customHeight="1" x14ac:dyDescent="0.4">
      <c r="A282" s="70" t="s">
        <v>1502</v>
      </c>
      <c r="B282" s="71" t="s">
        <v>1503</v>
      </c>
      <c r="C282" s="72" t="s">
        <v>1504</v>
      </c>
      <c r="D282" s="73" t="s">
        <v>45</v>
      </c>
      <c r="E282" s="37" t="s">
        <v>1505</v>
      </c>
      <c r="F282" s="38" t="s">
        <v>54</v>
      </c>
      <c r="G282" s="38">
        <v>12</v>
      </c>
      <c r="H282" s="93" t="s">
        <v>2659</v>
      </c>
      <c r="I282" s="74">
        <f>VLOOKUP(G282,'Basic TPP'!$A$2:$B$16,2,0)</f>
        <v>13501920</v>
      </c>
      <c r="J282" s="75">
        <v>0</v>
      </c>
      <c r="K282" s="76">
        <v>0.35</v>
      </c>
      <c r="L282" s="77">
        <v>0.56999999999999995</v>
      </c>
      <c r="M282" s="77">
        <v>0</v>
      </c>
      <c r="N282" s="78">
        <f t="shared" si="65"/>
        <v>10558501</v>
      </c>
      <c r="O282" s="79">
        <v>0.995</v>
      </c>
      <c r="P282" s="80">
        <v>9756</v>
      </c>
      <c r="Q282" s="80" t="s">
        <v>862</v>
      </c>
      <c r="R282" s="81"/>
      <c r="S282" s="78">
        <f t="shared" si="56"/>
        <v>0</v>
      </c>
      <c r="T282" s="78">
        <f t="shared" si="57"/>
        <v>0</v>
      </c>
      <c r="U282" s="78">
        <f t="shared" si="58"/>
        <v>0</v>
      </c>
      <c r="V282" s="78">
        <f t="shared" si="66"/>
        <v>0</v>
      </c>
      <c r="W282" s="78">
        <f t="shared" si="59"/>
        <v>1880817.456</v>
      </c>
      <c r="X282" s="78">
        <f t="shared" si="60"/>
        <v>1890268.8</v>
      </c>
      <c r="Y282" s="78">
        <f t="shared" si="61"/>
        <v>945134.4</v>
      </c>
      <c r="Z282" s="78">
        <f t="shared" si="67"/>
        <v>4008788</v>
      </c>
      <c r="AA282" s="78">
        <f t="shared" si="62"/>
        <v>7696094.3999999994</v>
      </c>
      <c r="AB282" s="78">
        <f t="shared" si="68"/>
        <v>6541680</v>
      </c>
      <c r="AC282" s="78">
        <f t="shared" si="63"/>
        <v>0</v>
      </c>
      <c r="AD282" s="78">
        <f t="shared" si="69"/>
        <v>0</v>
      </c>
      <c r="AE282" s="82">
        <f t="shared" si="64"/>
        <v>10550468</v>
      </c>
      <c r="AF282" s="82"/>
      <c r="AG282" s="82"/>
      <c r="AH282" s="82"/>
      <c r="AI282" s="82"/>
      <c r="AJ282" s="82"/>
      <c r="AK282" s="83"/>
      <c r="AL282" s="83"/>
      <c r="AM282" s="78"/>
      <c r="AN282" s="84">
        <v>275</v>
      </c>
      <c r="AO282" s="85"/>
      <c r="AP282" s="86" t="s">
        <v>1506</v>
      </c>
    </row>
    <row r="283" spans="1:42" ht="48" customHeight="1" x14ac:dyDescent="0.4">
      <c r="A283" s="70" t="s">
        <v>1507</v>
      </c>
      <c r="B283" s="37" t="s">
        <v>1508</v>
      </c>
      <c r="C283" s="87" t="s">
        <v>1509</v>
      </c>
      <c r="D283" s="88" t="s">
        <v>95</v>
      </c>
      <c r="E283" s="37" t="s">
        <v>929</v>
      </c>
      <c r="F283" s="29" t="s">
        <v>54</v>
      </c>
      <c r="G283" s="29">
        <v>10</v>
      </c>
      <c r="H283" s="30"/>
      <c r="I283" s="74">
        <f>VLOOKUP(G283,'Basic TPP'!$A$2:$B$16,2,0)</f>
        <v>9080041.1999999993</v>
      </c>
      <c r="J283" s="75">
        <v>0</v>
      </c>
      <c r="K283" s="76">
        <v>0.35</v>
      </c>
      <c r="L283" s="77">
        <v>0.46</v>
      </c>
      <c r="M283" s="77">
        <v>0</v>
      </c>
      <c r="N283" s="78">
        <f t="shared" si="65"/>
        <v>6251608</v>
      </c>
      <c r="O283" s="79">
        <v>0.97750000000000004</v>
      </c>
      <c r="P283" s="80">
        <v>7940</v>
      </c>
      <c r="Q283" s="89" t="s">
        <v>862</v>
      </c>
      <c r="R283" s="81"/>
      <c r="S283" s="78">
        <f t="shared" si="56"/>
        <v>0</v>
      </c>
      <c r="T283" s="78">
        <f t="shared" si="57"/>
        <v>0</v>
      </c>
      <c r="U283" s="78">
        <f t="shared" si="58"/>
        <v>0</v>
      </c>
      <c r="V283" s="78">
        <f t="shared" si="66"/>
        <v>0</v>
      </c>
      <c r="W283" s="78">
        <f t="shared" si="59"/>
        <v>1242603.6382200001</v>
      </c>
      <c r="X283" s="78">
        <f t="shared" si="60"/>
        <v>1271205.7679999999</v>
      </c>
      <c r="Y283" s="78">
        <f t="shared" si="61"/>
        <v>635602.88399999996</v>
      </c>
      <c r="Z283" s="78">
        <f t="shared" si="67"/>
        <v>2677000</v>
      </c>
      <c r="AA283" s="78">
        <f t="shared" si="62"/>
        <v>4176818.952</v>
      </c>
      <c r="AB283" s="78">
        <f t="shared" si="68"/>
        <v>3550296</v>
      </c>
      <c r="AC283" s="78">
        <f t="shared" si="63"/>
        <v>0</v>
      </c>
      <c r="AD283" s="78">
        <f t="shared" si="69"/>
        <v>0</v>
      </c>
      <c r="AE283" s="82">
        <f t="shared" si="64"/>
        <v>6227296</v>
      </c>
      <c r="AF283" s="82"/>
      <c r="AG283" s="82"/>
      <c r="AH283" s="82"/>
      <c r="AI283" s="82"/>
      <c r="AJ283" s="82"/>
      <c r="AK283" s="83"/>
      <c r="AL283" s="83"/>
      <c r="AM283" s="78"/>
      <c r="AN283" s="84">
        <v>276</v>
      </c>
      <c r="AO283" s="85"/>
      <c r="AP283" s="86" t="s">
        <v>1506</v>
      </c>
    </row>
    <row r="284" spans="1:42" ht="48" customHeight="1" x14ac:dyDescent="0.4">
      <c r="A284" s="70" t="s">
        <v>1510</v>
      </c>
      <c r="B284" s="37" t="s">
        <v>1511</v>
      </c>
      <c r="C284" s="87" t="s">
        <v>1512</v>
      </c>
      <c r="D284" s="88" t="s">
        <v>108</v>
      </c>
      <c r="E284" s="30" t="s">
        <v>874</v>
      </c>
      <c r="F284" s="29" t="s">
        <v>54</v>
      </c>
      <c r="G284" s="29">
        <v>10</v>
      </c>
      <c r="H284" s="30"/>
      <c r="I284" s="74">
        <f>VLOOKUP(G284,'Basic TPP'!$A$2:$B$16,2,0)</f>
        <v>9080041.1999999993</v>
      </c>
      <c r="J284" s="75">
        <v>0</v>
      </c>
      <c r="K284" s="76">
        <v>0.35</v>
      </c>
      <c r="L284" s="77">
        <v>0.46</v>
      </c>
      <c r="M284" s="77">
        <v>0</v>
      </c>
      <c r="N284" s="78">
        <f t="shared" si="65"/>
        <v>6251608</v>
      </c>
      <c r="O284" s="79">
        <v>1</v>
      </c>
      <c r="P284" s="80">
        <v>9062</v>
      </c>
      <c r="Q284" s="80" t="s">
        <v>862</v>
      </c>
      <c r="R284" s="81"/>
      <c r="S284" s="78">
        <f t="shared" si="56"/>
        <v>0</v>
      </c>
      <c r="T284" s="78">
        <f t="shared" si="57"/>
        <v>0</v>
      </c>
      <c r="U284" s="78">
        <f t="shared" si="58"/>
        <v>0</v>
      </c>
      <c r="V284" s="78">
        <f t="shared" si="66"/>
        <v>0</v>
      </c>
      <c r="W284" s="78">
        <f t="shared" si="59"/>
        <v>1271205.7679999999</v>
      </c>
      <c r="X284" s="78">
        <f t="shared" si="60"/>
        <v>1271205.7679999999</v>
      </c>
      <c r="Y284" s="78">
        <f t="shared" si="61"/>
        <v>635602.88399999996</v>
      </c>
      <c r="Z284" s="78">
        <f t="shared" si="67"/>
        <v>2701312</v>
      </c>
      <c r="AA284" s="78">
        <f t="shared" si="62"/>
        <v>4176818.952</v>
      </c>
      <c r="AB284" s="78">
        <f t="shared" si="68"/>
        <v>3550296</v>
      </c>
      <c r="AC284" s="78">
        <f t="shared" si="63"/>
        <v>0</v>
      </c>
      <c r="AD284" s="78">
        <f t="shared" si="69"/>
        <v>0</v>
      </c>
      <c r="AE284" s="82">
        <f t="shared" si="64"/>
        <v>6251608</v>
      </c>
      <c r="AF284" s="82"/>
      <c r="AG284" s="82"/>
      <c r="AH284" s="82"/>
      <c r="AI284" s="82"/>
      <c r="AJ284" s="82"/>
      <c r="AK284" s="83"/>
      <c r="AL284" s="83"/>
      <c r="AM284" s="78"/>
      <c r="AN284" s="84">
        <v>277</v>
      </c>
      <c r="AO284" s="85"/>
      <c r="AP284" s="86" t="s">
        <v>1506</v>
      </c>
    </row>
    <row r="285" spans="1:42" ht="48" customHeight="1" x14ac:dyDescent="0.4">
      <c r="A285" s="70" t="s">
        <v>1513</v>
      </c>
      <c r="B285" s="90" t="s">
        <v>1514</v>
      </c>
      <c r="C285" s="87" t="s">
        <v>1515</v>
      </c>
      <c r="D285" s="88" t="s">
        <v>95</v>
      </c>
      <c r="E285" s="30" t="s">
        <v>1157</v>
      </c>
      <c r="F285" s="29" t="s">
        <v>54</v>
      </c>
      <c r="G285" s="29">
        <v>10</v>
      </c>
      <c r="H285" s="30"/>
      <c r="I285" s="74">
        <f>VLOOKUP(G285,'Basic TPP'!$A$2:$B$16,2,0)</f>
        <v>9080041.1999999993</v>
      </c>
      <c r="J285" s="75">
        <v>0</v>
      </c>
      <c r="K285" s="76">
        <v>0.35</v>
      </c>
      <c r="L285" s="77">
        <v>0.46</v>
      </c>
      <c r="M285" s="77">
        <v>0</v>
      </c>
      <c r="N285" s="78">
        <f t="shared" si="65"/>
        <v>6251608</v>
      </c>
      <c r="O285" s="79">
        <v>0.995</v>
      </c>
      <c r="P285" s="80">
        <v>7634</v>
      </c>
      <c r="Q285" s="80" t="s">
        <v>862</v>
      </c>
      <c r="R285" s="81"/>
      <c r="S285" s="78">
        <f t="shared" si="56"/>
        <v>0</v>
      </c>
      <c r="T285" s="78">
        <f t="shared" si="57"/>
        <v>0</v>
      </c>
      <c r="U285" s="78">
        <f t="shared" si="58"/>
        <v>0</v>
      </c>
      <c r="V285" s="78">
        <f t="shared" si="66"/>
        <v>0</v>
      </c>
      <c r="W285" s="78">
        <f t="shared" si="59"/>
        <v>1264849.7391599999</v>
      </c>
      <c r="X285" s="78">
        <f t="shared" si="60"/>
        <v>1271205.7679999999</v>
      </c>
      <c r="Y285" s="78">
        <f t="shared" si="61"/>
        <v>635602.88399999996</v>
      </c>
      <c r="Z285" s="78">
        <f t="shared" si="67"/>
        <v>2695910</v>
      </c>
      <c r="AA285" s="78">
        <f t="shared" si="62"/>
        <v>4176818.952</v>
      </c>
      <c r="AB285" s="78">
        <f t="shared" si="68"/>
        <v>3550296</v>
      </c>
      <c r="AC285" s="78">
        <f t="shared" si="63"/>
        <v>0</v>
      </c>
      <c r="AD285" s="78">
        <f t="shared" si="69"/>
        <v>0</v>
      </c>
      <c r="AE285" s="82">
        <f t="shared" si="64"/>
        <v>6246206</v>
      </c>
      <c r="AF285" s="82"/>
      <c r="AG285" s="82"/>
      <c r="AH285" s="82"/>
      <c r="AI285" s="82"/>
      <c r="AJ285" s="82"/>
      <c r="AK285" s="83"/>
      <c r="AL285" s="83"/>
      <c r="AM285" s="78"/>
      <c r="AN285" s="84">
        <v>278</v>
      </c>
      <c r="AO285" s="85"/>
      <c r="AP285" s="86" t="s">
        <v>1506</v>
      </c>
    </row>
    <row r="286" spans="1:42" ht="48" customHeight="1" x14ac:dyDescent="0.4">
      <c r="A286" s="70" t="s">
        <v>1516</v>
      </c>
      <c r="B286" s="90" t="s">
        <v>1517</v>
      </c>
      <c r="C286" s="87" t="s">
        <v>1518</v>
      </c>
      <c r="D286" s="88" t="s">
        <v>108</v>
      </c>
      <c r="E286" s="30" t="s">
        <v>1519</v>
      </c>
      <c r="F286" s="29" t="s">
        <v>54</v>
      </c>
      <c r="G286" s="29">
        <v>10</v>
      </c>
      <c r="H286" s="30"/>
      <c r="I286" s="74">
        <f>VLOOKUP(G286,'Basic TPP'!$A$2:$B$16,2,0)</f>
        <v>9080041.1999999993</v>
      </c>
      <c r="J286" s="75">
        <v>0</v>
      </c>
      <c r="K286" s="76">
        <v>0.35</v>
      </c>
      <c r="L286" s="77">
        <v>0.46</v>
      </c>
      <c r="M286" s="77">
        <v>0</v>
      </c>
      <c r="N286" s="78">
        <f t="shared" si="65"/>
        <v>6251608</v>
      </c>
      <c r="O286" s="79">
        <v>1</v>
      </c>
      <c r="P286" s="80">
        <v>8560</v>
      </c>
      <c r="Q286" s="80" t="s">
        <v>862</v>
      </c>
      <c r="R286" s="81"/>
      <c r="S286" s="78">
        <f t="shared" si="56"/>
        <v>0</v>
      </c>
      <c r="T286" s="78">
        <f t="shared" si="57"/>
        <v>0</v>
      </c>
      <c r="U286" s="78">
        <f t="shared" si="58"/>
        <v>0</v>
      </c>
      <c r="V286" s="78">
        <f t="shared" si="66"/>
        <v>0</v>
      </c>
      <c r="W286" s="78">
        <f t="shared" si="59"/>
        <v>1271205.7679999999</v>
      </c>
      <c r="X286" s="78">
        <f t="shared" si="60"/>
        <v>1271205.7679999999</v>
      </c>
      <c r="Y286" s="78">
        <f t="shared" si="61"/>
        <v>635602.88399999996</v>
      </c>
      <c r="Z286" s="78">
        <f t="shared" si="67"/>
        <v>2701312</v>
      </c>
      <c r="AA286" s="78">
        <f t="shared" si="62"/>
        <v>4176818.952</v>
      </c>
      <c r="AB286" s="78">
        <f t="shared" si="68"/>
        <v>3550296</v>
      </c>
      <c r="AC286" s="78">
        <f t="shared" si="63"/>
        <v>0</v>
      </c>
      <c r="AD286" s="78">
        <f t="shared" si="69"/>
        <v>0</v>
      </c>
      <c r="AE286" s="82">
        <f t="shared" si="64"/>
        <v>6251608</v>
      </c>
      <c r="AF286" s="82"/>
      <c r="AG286" s="82"/>
      <c r="AH286" s="82"/>
      <c r="AI286" s="82"/>
      <c r="AJ286" s="82"/>
      <c r="AK286" s="83"/>
      <c r="AL286" s="83"/>
      <c r="AM286" s="78"/>
      <c r="AN286" s="84">
        <v>279</v>
      </c>
      <c r="AO286" s="85"/>
      <c r="AP286" s="86" t="s">
        <v>1506</v>
      </c>
    </row>
    <row r="287" spans="1:42" ht="48" customHeight="1" x14ac:dyDescent="0.4">
      <c r="A287" s="70" t="s">
        <v>1520</v>
      </c>
      <c r="B287" s="90" t="s">
        <v>1521</v>
      </c>
      <c r="C287" s="87" t="s">
        <v>1522</v>
      </c>
      <c r="D287" s="88" t="s">
        <v>108</v>
      </c>
      <c r="E287" s="30" t="s">
        <v>192</v>
      </c>
      <c r="F287" s="29" t="s">
        <v>54</v>
      </c>
      <c r="G287" s="29">
        <v>9</v>
      </c>
      <c r="H287" s="30"/>
      <c r="I287" s="74">
        <f>VLOOKUP(G287,'Basic TPP'!$A$2:$B$16,2,0)</f>
        <v>7898623.2000000002</v>
      </c>
      <c r="J287" s="75">
        <v>0</v>
      </c>
      <c r="K287" s="76">
        <v>0.35</v>
      </c>
      <c r="L287" s="77">
        <v>0.46</v>
      </c>
      <c r="M287" s="77">
        <v>0</v>
      </c>
      <c r="N287" s="78">
        <f t="shared" si="65"/>
        <v>5438202</v>
      </c>
      <c r="O287" s="79">
        <v>1</v>
      </c>
      <c r="P287" s="80">
        <v>9383</v>
      </c>
      <c r="Q287" s="80" t="s">
        <v>862</v>
      </c>
      <c r="R287" s="81"/>
      <c r="S287" s="78">
        <f t="shared" si="56"/>
        <v>0</v>
      </c>
      <c r="T287" s="78">
        <f t="shared" si="57"/>
        <v>0</v>
      </c>
      <c r="U287" s="78">
        <f t="shared" si="58"/>
        <v>0</v>
      </c>
      <c r="V287" s="78">
        <f t="shared" si="66"/>
        <v>0</v>
      </c>
      <c r="W287" s="78">
        <f t="shared" si="59"/>
        <v>1105807.2480000001</v>
      </c>
      <c r="X287" s="78">
        <f t="shared" si="60"/>
        <v>1105807.2480000001</v>
      </c>
      <c r="Y287" s="78">
        <f t="shared" si="61"/>
        <v>552903.62400000007</v>
      </c>
      <c r="Z287" s="78">
        <f t="shared" si="67"/>
        <v>2349840</v>
      </c>
      <c r="AA287" s="78">
        <f t="shared" si="62"/>
        <v>3633366.6720000003</v>
      </c>
      <c r="AB287" s="78">
        <f t="shared" si="68"/>
        <v>3088362</v>
      </c>
      <c r="AC287" s="78">
        <f t="shared" si="63"/>
        <v>0</v>
      </c>
      <c r="AD287" s="78">
        <f t="shared" si="69"/>
        <v>0</v>
      </c>
      <c r="AE287" s="82">
        <f t="shared" si="64"/>
        <v>5438202</v>
      </c>
      <c r="AF287" s="82"/>
      <c r="AG287" s="82"/>
      <c r="AH287" s="82"/>
      <c r="AI287" s="82"/>
      <c r="AJ287" s="82"/>
      <c r="AK287" s="83"/>
      <c r="AL287" s="83"/>
      <c r="AM287" s="78"/>
      <c r="AN287" s="84">
        <v>280</v>
      </c>
      <c r="AO287" s="85"/>
      <c r="AP287" s="86" t="s">
        <v>1506</v>
      </c>
    </row>
    <row r="288" spans="1:42" ht="48" customHeight="1" x14ac:dyDescent="0.4">
      <c r="A288" s="70" t="s">
        <v>1523</v>
      </c>
      <c r="B288" s="90" t="s">
        <v>1524</v>
      </c>
      <c r="C288" s="87" t="s">
        <v>1525</v>
      </c>
      <c r="D288" s="88" t="s">
        <v>138</v>
      </c>
      <c r="E288" s="30" t="s">
        <v>1266</v>
      </c>
      <c r="F288" s="29" t="s">
        <v>54</v>
      </c>
      <c r="G288" s="29">
        <v>9</v>
      </c>
      <c r="H288" s="30"/>
      <c r="I288" s="74">
        <f>VLOOKUP(G288,'Basic TPP'!$A$2:$B$16,2,0)</f>
        <v>7898623.2000000002</v>
      </c>
      <c r="J288" s="75">
        <v>0</v>
      </c>
      <c r="K288" s="76">
        <v>0.35</v>
      </c>
      <c r="L288" s="77">
        <v>0.46</v>
      </c>
      <c r="M288" s="77">
        <v>0</v>
      </c>
      <c r="N288" s="78">
        <f t="shared" si="65"/>
        <v>5438202</v>
      </c>
      <c r="O288" s="79">
        <v>0.98750000000000004</v>
      </c>
      <c r="P288" s="80">
        <v>9722</v>
      </c>
      <c r="Q288" s="80" t="s">
        <v>862</v>
      </c>
      <c r="R288" s="81"/>
      <c r="S288" s="78">
        <f t="shared" si="56"/>
        <v>0</v>
      </c>
      <c r="T288" s="78">
        <f t="shared" si="57"/>
        <v>0</v>
      </c>
      <c r="U288" s="78">
        <f t="shared" si="58"/>
        <v>0</v>
      </c>
      <c r="V288" s="78">
        <f t="shared" si="66"/>
        <v>0</v>
      </c>
      <c r="W288" s="78">
        <f t="shared" si="59"/>
        <v>1091984.6574000001</v>
      </c>
      <c r="X288" s="78">
        <f t="shared" si="60"/>
        <v>1105807.2480000001</v>
      </c>
      <c r="Y288" s="78">
        <f t="shared" si="61"/>
        <v>552903.62400000007</v>
      </c>
      <c r="Z288" s="78">
        <f t="shared" si="67"/>
        <v>2338091</v>
      </c>
      <c r="AA288" s="78">
        <f t="shared" si="62"/>
        <v>3633366.6720000003</v>
      </c>
      <c r="AB288" s="78">
        <f t="shared" si="68"/>
        <v>3088362</v>
      </c>
      <c r="AC288" s="78">
        <f t="shared" si="63"/>
        <v>0</v>
      </c>
      <c r="AD288" s="78">
        <f t="shared" si="69"/>
        <v>0</v>
      </c>
      <c r="AE288" s="82">
        <f t="shared" si="64"/>
        <v>5426453</v>
      </c>
      <c r="AF288" s="82"/>
      <c r="AG288" s="82"/>
      <c r="AH288" s="82"/>
      <c r="AI288" s="82"/>
      <c r="AJ288" s="82"/>
      <c r="AK288" s="83"/>
      <c r="AL288" s="83"/>
      <c r="AM288" s="78"/>
      <c r="AN288" s="84">
        <v>281</v>
      </c>
      <c r="AO288" s="85"/>
      <c r="AP288" s="86" t="s">
        <v>1506</v>
      </c>
    </row>
    <row r="289" spans="1:42" ht="48" customHeight="1" x14ac:dyDescent="0.4">
      <c r="A289" s="70" t="s">
        <v>1526</v>
      </c>
      <c r="B289" s="90" t="s">
        <v>1527</v>
      </c>
      <c r="C289" s="87" t="s">
        <v>1528</v>
      </c>
      <c r="D289" s="88" t="s">
        <v>95</v>
      </c>
      <c r="E289" s="30" t="s">
        <v>347</v>
      </c>
      <c r="F289" s="29" t="s">
        <v>54</v>
      </c>
      <c r="G289" s="29">
        <v>8</v>
      </c>
      <c r="H289" s="30"/>
      <c r="I289" s="74">
        <f>VLOOKUP(G289,'Basic TPP'!$A$2:$B$16,2,0)</f>
        <v>6348434.0099999998</v>
      </c>
      <c r="J289" s="75">
        <v>0</v>
      </c>
      <c r="K289" s="76">
        <v>0.35</v>
      </c>
      <c r="L289" s="77">
        <v>0.46</v>
      </c>
      <c r="M289" s="77">
        <v>0</v>
      </c>
      <c r="N289" s="78">
        <f t="shared" si="65"/>
        <v>4370897</v>
      </c>
      <c r="O289" s="79">
        <v>0.995</v>
      </c>
      <c r="P289" s="80">
        <v>7669</v>
      </c>
      <c r="Q289" s="80" t="s">
        <v>862</v>
      </c>
      <c r="R289" s="81"/>
      <c r="S289" s="78">
        <f t="shared" si="56"/>
        <v>0</v>
      </c>
      <c r="T289" s="78">
        <f t="shared" si="57"/>
        <v>0</v>
      </c>
      <c r="U289" s="78">
        <f t="shared" si="58"/>
        <v>0</v>
      </c>
      <c r="V289" s="78">
        <f t="shared" si="66"/>
        <v>0</v>
      </c>
      <c r="W289" s="78">
        <f t="shared" si="59"/>
        <v>884336.85759299982</v>
      </c>
      <c r="X289" s="78">
        <f t="shared" si="60"/>
        <v>888780.76139999984</v>
      </c>
      <c r="Y289" s="78">
        <f t="shared" si="61"/>
        <v>444390.38069999992</v>
      </c>
      <c r="Z289" s="78">
        <f t="shared" si="67"/>
        <v>1884882</v>
      </c>
      <c r="AA289" s="78">
        <f t="shared" si="62"/>
        <v>2920279.6446000002</v>
      </c>
      <c r="AB289" s="78">
        <f t="shared" si="68"/>
        <v>2482238</v>
      </c>
      <c r="AC289" s="78">
        <f t="shared" si="63"/>
        <v>0</v>
      </c>
      <c r="AD289" s="78">
        <f t="shared" si="69"/>
        <v>0</v>
      </c>
      <c r="AE289" s="82">
        <f t="shared" si="64"/>
        <v>4367120</v>
      </c>
      <c r="AF289" s="82"/>
      <c r="AG289" s="82"/>
      <c r="AH289" s="82"/>
      <c r="AI289" s="82"/>
      <c r="AJ289" s="82"/>
      <c r="AK289" s="83"/>
      <c r="AL289" s="83"/>
      <c r="AM289" s="78"/>
      <c r="AN289" s="84">
        <v>282</v>
      </c>
      <c r="AO289" s="85"/>
      <c r="AP289" s="86" t="s">
        <v>1506</v>
      </c>
    </row>
    <row r="290" spans="1:42" ht="48" customHeight="1" x14ac:dyDescent="0.4">
      <c r="A290" s="70" t="s">
        <v>1529</v>
      </c>
      <c r="B290" s="90" t="s">
        <v>1530</v>
      </c>
      <c r="C290" s="87" t="s">
        <v>1531</v>
      </c>
      <c r="D290" s="88" t="s">
        <v>95</v>
      </c>
      <c r="E290" s="30" t="s">
        <v>888</v>
      </c>
      <c r="F290" s="29" t="s">
        <v>54</v>
      </c>
      <c r="G290" s="29">
        <v>8</v>
      </c>
      <c r="H290" s="30"/>
      <c r="I290" s="74">
        <f>VLOOKUP(G290,'Basic TPP'!$A$2:$B$16,2,0)</f>
        <v>6348434.0099999998</v>
      </c>
      <c r="J290" s="75">
        <v>0</v>
      </c>
      <c r="K290" s="76">
        <v>0.35</v>
      </c>
      <c r="L290" s="77">
        <v>0.46</v>
      </c>
      <c r="M290" s="77">
        <v>0</v>
      </c>
      <c r="N290" s="78">
        <f t="shared" si="65"/>
        <v>4370897</v>
      </c>
      <c r="O290" s="79">
        <v>1</v>
      </c>
      <c r="P290" s="80">
        <v>8802</v>
      </c>
      <c r="Q290" s="80" t="s">
        <v>862</v>
      </c>
      <c r="R290" s="81"/>
      <c r="S290" s="78">
        <f t="shared" si="56"/>
        <v>0</v>
      </c>
      <c r="T290" s="78">
        <f t="shared" si="57"/>
        <v>0</v>
      </c>
      <c r="U290" s="78">
        <f t="shared" si="58"/>
        <v>0</v>
      </c>
      <c r="V290" s="78">
        <f t="shared" si="66"/>
        <v>0</v>
      </c>
      <c r="W290" s="78">
        <f t="shared" si="59"/>
        <v>888780.76139999984</v>
      </c>
      <c r="X290" s="78">
        <f t="shared" si="60"/>
        <v>888780.76139999984</v>
      </c>
      <c r="Y290" s="78">
        <f t="shared" si="61"/>
        <v>444390.38069999992</v>
      </c>
      <c r="Z290" s="78">
        <f t="shared" si="67"/>
        <v>1888659</v>
      </c>
      <c r="AA290" s="78">
        <f t="shared" si="62"/>
        <v>2920279.6446000002</v>
      </c>
      <c r="AB290" s="78">
        <f t="shared" si="68"/>
        <v>2482238</v>
      </c>
      <c r="AC290" s="78">
        <f t="shared" si="63"/>
        <v>0</v>
      </c>
      <c r="AD290" s="78">
        <f t="shared" si="69"/>
        <v>0</v>
      </c>
      <c r="AE290" s="82">
        <f t="shared" si="64"/>
        <v>4370897</v>
      </c>
      <c r="AF290" s="82"/>
      <c r="AG290" s="82"/>
      <c r="AH290" s="82"/>
      <c r="AI290" s="82"/>
      <c r="AJ290" s="82"/>
      <c r="AK290" s="83"/>
      <c r="AL290" s="83"/>
      <c r="AM290" s="78"/>
      <c r="AN290" s="84">
        <v>283</v>
      </c>
      <c r="AO290" s="91"/>
      <c r="AP290" s="86" t="s">
        <v>1506</v>
      </c>
    </row>
    <row r="291" spans="1:42" ht="48" customHeight="1" x14ac:dyDescent="0.4">
      <c r="A291" s="70" t="s">
        <v>1532</v>
      </c>
      <c r="B291" s="90" t="s">
        <v>1533</v>
      </c>
      <c r="C291" s="87" t="s">
        <v>1534</v>
      </c>
      <c r="D291" s="88" t="s">
        <v>95</v>
      </c>
      <c r="E291" s="30" t="s">
        <v>888</v>
      </c>
      <c r="F291" s="29" t="s">
        <v>54</v>
      </c>
      <c r="G291" s="29">
        <v>8</v>
      </c>
      <c r="H291" s="30"/>
      <c r="I291" s="74">
        <f>VLOOKUP(G291,'Basic TPP'!$A$2:$B$16,2,0)</f>
        <v>6348434.0099999998</v>
      </c>
      <c r="J291" s="75">
        <v>0</v>
      </c>
      <c r="K291" s="76">
        <v>0.35</v>
      </c>
      <c r="L291" s="77">
        <v>0.46</v>
      </c>
      <c r="M291" s="77">
        <v>0</v>
      </c>
      <c r="N291" s="78">
        <f t="shared" si="65"/>
        <v>4370897</v>
      </c>
      <c r="O291" s="79">
        <v>1</v>
      </c>
      <c r="P291" s="80">
        <v>9162</v>
      </c>
      <c r="Q291" s="80" t="s">
        <v>862</v>
      </c>
      <c r="R291" s="81"/>
      <c r="S291" s="78">
        <f t="shared" si="56"/>
        <v>0</v>
      </c>
      <c r="T291" s="78">
        <f t="shared" si="57"/>
        <v>0</v>
      </c>
      <c r="U291" s="78">
        <f t="shared" si="58"/>
        <v>0</v>
      </c>
      <c r="V291" s="78">
        <f t="shared" si="66"/>
        <v>0</v>
      </c>
      <c r="W291" s="78">
        <f t="shared" si="59"/>
        <v>888780.76139999984</v>
      </c>
      <c r="X291" s="78">
        <f t="shared" si="60"/>
        <v>888780.76139999984</v>
      </c>
      <c r="Y291" s="78">
        <f t="shared" si="61"/>
        <v>444390.38069999992</v>
      </c>
      <c r="Z291" s="78">
        <f t="shared" si="67"/>
        <v>1888659</v>
      </c>
      <c r="AA291" s="78">
        <f t="shared" si="62"/>
        <v>2920279.6446000002</v>
      </c>
      <c r="AB291" s="78">
        <f t="shared" si="68"/>
        <v>2482238</v>
      </c>
      <c r="AC291" s="78">
        <f t="shared" si="63"/>
        <v>0</v>
      </c>
      <c r="AD291" s="78">
        <f t="shared" si="69"/>
        <v>0</v>
      </c>
      <c r="AE291" s="82">
        <f t="shared" si="64"/>
        <v>4370897</v>
      </c>
      <c r="AF291" s="82"/>
      <c r="AG291" s="82"/>
      <c r="AH291" s="82"/>
      <c r="AI291" s="82"/>
      <c r="AJ291" s="82"/>
      <c r="AK291" s="83"/>
      <c r="AL291" s="83"/>
      <c r="AM291" s="78"/>
      <c r="AN291" s="84">
        <v>284</v>
      </c>
      <c r="AO291" s="85"/>
      <c r="AP291" s="86" t="s">
        <v>1506</v>
      </c>
    </row>
    <row r="292" spans="1:42" ht="48" customHeight="1" x14ac:dyDescent="0.4">
      <c r="A292" s="70" t="s">
        <v>1535</v>
      </c>
      <c r="B292" s="90" t="s">
        <v>1536</v>
      </c>
      <c r="C292" s="87" t="s">
        <v>1537</v>
      </c>
      <c r="D292" s="88" t="s">
        <v>95</v>
      </c>
      <c r="E292" s="30" t="s">
        <v>272</v>
      </c>
      <c r="F292" s="29" t="s">
        <v>54</v>
      </c>
      <c r="G292" s="29">
        <v>8</v>
      </c>
      <c r="H292" s="30"/>
      <c r="I292" s="74">
        <f>VLOOKUP(G292,'Basic TPP'!$A$2:$B$16,2,0)</f>
        <v>6348434.0099999998</v>
      </c>
      <c r="J292" s="75">
        <v>0</v>
      </c>
      <c r="K292" s="76">
        <v>0.35</v>
      </c>
      <c r="L292" s="77">
        <v>0.46</v>
      </c>
      <c r="M292" s="77">
        <v>0</v>
      </c>
      <c r="N292" s="78">
        <f t="shared" si="65"/>
        <v>4370897</v>
      </c>
      <c r="O292" s="79">
        <v>0.995</v>
      </c>
      <c r="P292" s="80">
        <v>8799</v>
      </c>
      <c r="Q292" s="80" t="s">
        <v>862</v>
      </c>
      <c r="R292" s="81"/>
      <c r="S292" s="78">
        <f t="shared" si="56"/>
        <v>0</v>
      </c>
      <c r="T292" s="78">
        <f t="shared" si="57"/>
        <v>0</v>
      </c>
      <c r="U292" s="78">
        <f t="shared" si="58"/>
        <v>0</v>
      </c>
      <c r="V292" s="78">
        <f t="shared" si="66"/>
        <v>0</v>
      </c>
      <c r="W292" s="78">
        <f t="shared" si="59"/>
        <v>884336.85759299982</v>
      </c>
      <c r="X292" s="78">
        <f t="shared" si="60"/>
        <v>888780.76139999984</v>
      </c>
      <c r="Y292" s="78">
        <f t="shared" si="61"/>
        <v>444390.38069999992</v>
      </c>
      <c r="Z292" s="78">
        <f t="shared" si="67"/>
        <v>1884882</v>
      </c>
      <c r="AA292" s="78">
        <f t="shared" si="62"/>
        <v>2920279.6446000002</v>
      </c>
      <c r="AB292" s="78">
        <f t="shared" si="68"/>
        <v>2482238</v>
      </c>
      <c r="AC292" s="78">
        <f t="shared" si="63"/>
        <v>0</v>
      </c>
      <c r="AD292" s="78">
        <f t="shared" si="69"/>
        <v>0</v>
      </c>
      <c r="AE292" s="82">
        <f t="shared" si="64"/>
        <v>4367120</v>
      </c>
      <c r="AF292" s="82"/>
      <c r="AG292" s="82"/>
      <c r="AH292" s="82"/>
      <c r="AI292" s="82"/>
      <c r="AJ292" s="82"/>
      <c r="AK292" s="83"/>
      <c r="AL292" s="83"/>
      <c r="AM292" s="78"/>
      <c r="AN292" s="84">
        <v>285</v>
      </c>
      <c r="AO292" s="91"/>
      <c r="AP292" s="86" t="s">
        <v>1506</v>
      </c>
    </row>
    <row r="293" spans="1:42" ht="48" customHeight="1" x14ac:dyDescent="0.4">
      <c r="A293" s="70" t="s">
        <v>1538</v>
      </c>
      <c r="B293" s="90" t="s">
        <v>1539</v>
      </c>
      <c r="C293" s="87" t="s">
        <v>1540</v>
      </c>
      <c r="D293" s="88" t="s">
        <v>95</v>
      </c>
      <c r="E293" s="30" t="s">
        <v>891</v>
      </c>
      <c r="F293" s="29" t="s">
        <v>54</v>
      </c>
      <c r="G293" s="29">
        <v>8</v>
      </c>
      <c r="H293" s="30"/>
      <c r="I293" s="74">
        <f>VLOOKUP(G293,'Basic TPP'!$A$2:$B$16,2,0)</f>
        <v>6348434.0099999998</v>
      </c>
      <c r="J293" s="75">
        <v>0</v>
      </c>
      <c r="K293" s="76">
        <v>0.35</v>
      </c>
      <c r="L293" s="77">
        <v>0.46</v>
      </c>
      <c r="M293" s="77">
        <v>0</v>
      </c>
      <c r="N293" s="78">
        <f t="shared" si="65"/>
        <v>4370897</v>
      </c>
      <c r="O293" s="79">
        <v>0.995</v>
      </c>
      <c r="P293" s="80">
        <v>9524</v>
      </c>
      <c r="Q293" s="80" t="s">
        <v>862</v>
      </c>
      <c r="R293" s="81"/>
      <c r="S293" s="78">
        <f t="shared" si="56"/>
        <v>0</v>
      </c>
      <c r="T293" s="78">
        <f t="shared" si="57"/>
        <v>0</v>
      </c>
      <c r="U293" s="78">
        <f t="shared" si="58"/>
        <v>0</v>
      </c>
      <c r="V293" s="78">
        <f t="shared" si="66"/>
        <v>0</v>
      </c>
      <c r="W293" s="78">
        <f t="shared" si="59"/>
        <v>884336.85759299982</v>
      </c>
      <c r="X293" s="78">
        <f t="shared" si="60"/>
        <v>888780.76139999984</v>
      </c>
      <c r="Y293" s="78">
        <f t="shared" si="61"/>
        <v>444390.38069999992</v>
      </c>
      <c r="Z293" s="78">
        <f t="shared" si="67"/>
        <v>1884882</v>
      </c>
      <c r="AA293" s="78">
        <f t="shared" si="62"/>
        <v>2920279.6446000002</v>
      </c>
      <c r="AB293" s="78">
        <f t="shared" si="68"/>
        <v>2482238</v>
      </c>
      <c r="AC293" s="78">
        <f t="shared" si="63"/>
        <v>0</v>
      </c>
      <c r="AD293" s="78">
        <f t="shared" si="69"/>
        <v>0</v>
      </c>
      <c r="AE293" s="82">
        <f t="shared" si="64"/>
        <v>4367120</v>
      </c>
      <c r="AF293" s="82"/>
      <c r="AG293" s="82"/>
      <c r="AH293" s="82"/>
      <c r="AI293" s="82"/>
      <c r="AJ293" s="82"/>
      <c r="AK293" s="83"/>
      <c r="AL293" s="83"/>
      <c r="AM293" s="78"/>
      <c r="AN293" s="84">
        <v>286</v>
      </c>
      <c r="AO293" s="85"/>
      <c r="AP293" s="86" t="s">
        <v>1506</v>
      </c>
    </row>
    <row r="294" spans="1:42" ht="48" customHeight="1" x14ac:dyDescent="0.4">
      <c r="A294" s="70" t="s">
        <v>1541</v>
      </c>
      <c r="B294" s="90" t="s">
        <v>1542</v>
      </c>
      <c r="C294" s="87" t="s">
        <v>1543</v>
      </c>
      <c r="D294" s="88" t="s">
        <v>95</v>
      </c>
      <c r="E294" s="30" t="s">
        <v>1006</v>
      </c>
      <c r="F294" s="29" t="s">
        <v>54</v>
      </c>
      <c r="G294" s="29">
        <v>8</v>
      </c>
      <c r="H294" s="30"/>
      <c r="I294" s="74">
        <f>VLOOKUP(G294,'Basic TPP'!$A$2:$B$16,2,0)</f>
        <v>6348434.0099999998</v>
      </c>
      <c r="J294" s="75">
        <v>0</v>
      </c>
      <c r="K294" s="76">
        <v>0.35</v>
      </c>
      <c r="L294" s="77">
        <v>0.46</v>
      </c>
      <c r="M294" s="77">
        <v>0</v>
      </c>
      <c r="N294" s="78">
        <f t="shared" si="65"/>
        <v>4370897</v>
      </c>
      <c r="O294" s="79">
        <v>0.99</v>
      </c>
      <c r="P294" s="80">
        <v>9226</v>
      </c>
      <c r="Q294" s="80" t="s">
        <v>862</v>
      </c>
      <c r="R294" s="81"/>
      <c r="S294" s="78">
        <f t="shared" si="56"/>
        <v>0</v>
      </c>
      <c r="T294" s="78">
        <f t="shared" si="57"/>
        <v>0</v>
      </c>
      <c r="U294" s="78">
        <f t="shared" si="58"/>
        <v>0</v>
      </c>
      <c r="V294" s="78">
        <f t="shared" si="66"/>
        <v>0</v>
      </c>
      <c r="W294" s="78">
        <f t="shared" si="59"/>
        <v>879892.95378599979</v>
      </c>
      <c r="X294" s="78">
        <f t="shared" si="60"/>
        <v>888780.76139999984</v>
      </c>
      <c r="Y294" s="78">
        <f t="shared" si="61"/>
        <v>444390.38069999992</v>
      </c>
      <c r="Z294" s="78">
        <f t="shared" si="67"/>
        <v>1881104</v>
      </c>
      <c r="AA294" s="78">
        <f t="shared" si="62"/>
        <v>2920279.6446000002</v>
      </c>
      <c r="AB294" s="78">
        <f t="shared" si="68"/>
        <v>2482238</v>
      </c>
      <c r="AC294" s="78">
        <f t="shared" si="63"/>
        <v>0</v>
      </c>
      <c r="AD294" s="78">
        <f t="shared" si="69"/>
        <v>0</v>
      </c>
      <c r="AE294" s="82">
        <f t="shared" si="64"/>
        <v>4363342</v>
      </c>
      <c r="AF294" s="82"/>
      <c r="AG294" s="82"/>
      <c r="AH294" s="82"/>
      <c r="AI294" s="82"/>
      <c r="AJ294" s="82"/>
      <c r="AK294" s="83"/>
      <c r="AL294" s="83"/>
      <c r="AM294" s="78"/>
      <c r="AN294" s="84">
        <v>287</v>
      </c>
      <c r="AO294" s="85"/>
      <c r="AP294" s="86" t="s">
        <v>1506</v>
      </c>
    </row>
    <row r="295" spans="1:42" ht="48" customHeight="1" x14ac:dyDescent="0.4">
      <c r="A295" s="70" t="s">
        <v>1544</v>
      </c>
      <c r="B295" s="90" t="s">
        <v>1545</v>
      </c>
      <c r="C295" s="87" t="s">
        <v>1546</v>
      </c>
      <c r="D295" s="88" t="s">
        <v>95</v>
      </c>
      <c r="E295" s="30" t="s">
        <v>347</v>
      </c>
      <c r="F295" s="29" t="s">
        <v>54</v>
      </c>
      <c r="G295" s="29">
        <v>8</v>
      </c>
      <c r="H295" s="30"/>
      <c r="I295" s="74">
        <f>VLOOKUP(G295,'Basic TPP'!$A$2:$B$16,2,0)</f>
        <v>6348434.0099999998</v>
      </c>
      <c r="J295" s="75">
        <v>0</v>
      </c>
      <c r="K295" s="76">
        <v>0.35</v>
      </c>
      <c r="L295" s="77">
        <v>0.46</v>
      </c>
      <c r="M295" s="77">
        <v>0</v>
      </c>
      <c r="N295" s="78">
        <f t="shared" si="65"/>
        <v>4370897</v>
      </c>
      <c r="O295" s="79">
        <v>0.99</v>
      </c>
      <c r="P295" s="80">
        <v>8434</v>
      </c>
      <c r="Q295" s="80" t="s">
        <v>862</v>
      </c>
      <c r="R295" s="81"/>
      <c r="S295" s="78">
        <f t="shared" si="56"/>
        <v>0</v>
      </c>
      <c r="T295" s="78">
        <f t="shared" si="57"/>
        <v>0</v>
      </c>
      <c r="U295" s="78">
        <f t="shared" si="58"/>
        <v>0</v>
      </c>
      <c r="V295" s="78">
        <f t="shared" si="66"/>
        <v>0</v>
      </c>
      <c r="W295" s="78">
        <f t="shared" si="59"/>
        <v>879892.95378599979</v>
      </c>
      <c r="X295" s="78">
        <f t="shared" si="60"/>
        <v>888780.76139999984</v>
      </c>
      <c r="Y295" s="78">
        <f t="shared" si="61"/>
        <v>444390.38069999992</v>
      </c>
      <c r="Z295" s="78">
        <f t="shared" si="67"/>
        <v>1881104</v>
      </c>
      <c r="AA295" s="78">
        <f t="shared" si="62"/>
        <v>2920279.6446000002</v>
      </c>
      <c r="AB295" s="78">
        <f t="shared" si="68"/>
        <v>2482238</v>
      </c>
      <c r="AC295" s="78">
        <f t="shared" si="63"/>
        <v>0</v>
      </c>
      <c r="AD295" s="78">
        <f t="shared" si="69"/>
        <v>0</v>
      </c>
      <c r="AE295" s="82">
        <f t="shared" si="64"/>
        <v>4363342</v>
      </c>
      <c r="AF295" s="82"/>
      <c r="AG295" s="82"/>
      <c r="AH295" s="82"/>
      <c r="AI295" s="82"/>
      <c r="AJ295" s="82"/>
      <c r="AK295" s="83"/>
      <c r="AL295" s="83"/>
      <c r="AM295" s="78"/>
      <c r="AN295" s="84">
        <v>288</v>
      </c>
      <c r="AO295" s="85"/>
      <c r="AP295" s="86" t="s">
        <v>1506</v>
      </c>
    </row>
    <row r="296" spans="1:42" ht="48" customHeight="1" x14ac:dyDescent="0.4">
      <c r="A296" s="70" t="s">
        <v>1547</v>
      </c>
      <c r="B296" s="90" t="s">
        <v>1548</v>
      </c>
      <c r="C296" s="87" t="s">
        <v>1549</v>
      </c>
      <c r="D296" s="88" t="s">
        <v>95</v>
      </c>
      <c r="E296" s="30" t="s">
        <v>370</v>
      </c>
      <c r="F296" s="29" t="s">
        <v>54</v>
      </c>
      <c r="G296" s="29">
        <v>8</v>
      </c>
      <c r="H296" s="30"/>
      <c r="I296" s="74">
        <f>VLOOKUP(G296,'Basic TPP'!$A$2:$B$16,2,0)</f>
        <v>6348434.0099999998</v>
      </c>
      <c r="J296" s="75">
        <v>0</v>
      </c>
      <c r="K296" s="76">
        <v>0.35</v>
      </c>
      <c r="L296" s="77">
        <v>0.46</v>
      </c>
      <c r="M296" s="77">
        <v>0</v>
      </c>
      <c r="N296" s="78">
        <f t="shared" si="65"/>
        <v>4370897</v>
      </c>
      <c r="O296" s="79">
        <v>0.96950000000000003</v>
      </c>
      <c r="P296" s="80">
        <v>9013</v>
      </c>
      <c r="Q296" s="80" t="s">
        <v>862</v>
      </c>
      <c r="R296" s="81"/>
      <c r="S296" s="78">
        <f t="shared" si="56"/>
        <v>0</v>
      </c>
      <c r="T296" s="78">
        <f t="shared" si="57"/>
        <v>0</v>
      </c>
      <c r="U296" s="78">
        <f t="shared" si="58"/>
        <v>0</v>
      </c>
      <c r="V296" s="78">
        <f t="shared" si="66"/>
        <v>0</v>
      </c>
      <c r="W296" s="78">
        <f t="shared" si="59"/>
        <v>861672.94817729993</v>
      </c>
      <c r="X296" s="78">
        <f t="shared" si="60"/>
        <v>888780.76139999984</v>
      </c>
      <c r="Y296" s="78">
        <f t="shared" si="61"/>
        <v>444390.38069999992</v>
      </c>
      <c r="Z296" s="78">
        <f t="shared" si="67"/>
        <v>1865617</v>
      </c>
      <c r="AA296" s="78">
        <f t="shared" si="62"/>
        <v>2920279.6446000002</v>
      </c>
      <c r="AB296" s="78">
        <f t="shared" si="68"/>
        <v>2482238</v>
      </c>
      <c r="AC296" s="78">
        <f t="shared" si="63"/>
        <v>0</v>
      </c>
      <c r="AD296" s="78">
        <f t="shared" si="69"/>
        <v>0</v>
      </c>
      <c r="AE296" s="82">
        <f t="shared" si="64"/>
        <v>4347855</v>
      </c>
      <c r="AF296" s="82"/>
      <c r="AG296" s="82"/>
      <c r="AH296" s="82"/>
      <c r="AI296" s="82"/>
      <c r="AJ296" s="82"/>
      <c r="AK296" s="83"/>
      <c r="AL296" s="83"/>
      <c r="AM296" s="78"/>
      <c r="AN296" s="84">
        <v>289</v>
      </c>
      <c r="AO296" s="85"/>
      <c r="AP296" s="86" t="s">
        <v>1506</v>
      </c>
    </row>
    <row r="297" spans="1:42" ht="48" customHeight="1" x14ac:dyDescent="0.4">
      <c r="A297" s="70" t="s">
        <v>1550</v>
      </c>
      <c r="B297" s="90" t="s">
        <v>1551</v>
      </c>
      <c r="C297" s="87" t="s">
        <v>1552</v>
      </c>
      <c r="D297" s="88" t="s">
        <v>108</v>
      </c>
      <c r="E297" s="30" t="s">
        <v>347</v>
      </c>
      <c r="F297" s="29"/>
      <c r="G297" s="29">
        <v>8</v>
      </c>
      <c r="H297" s="30"/>
      <c r="I297" s="74">
        <f>VLOOKUP(G297,'Basic TPP'!$A$2:$B$16,2,0)</f>
        <v>6348434.0099999998</v>
      </c>
      <c r="J297" s="75">
        <v>0</v>
      </c>
      <c r="K297" s="76">
        <v>0.35</v>
      </c>
      <c r="L297" s="77">
        <v>0.46</v>
      </c>
      <c r="M297" s="77">
        <v>0</v>
      </c>
      <c r="N297" s="78">
        <f t="shared" si="65"/>
        <v>4370897</v>
      </c>
      <c r="O297" s="79">
        <v>0.94330000000000003</v>
      </c>
      <c r="P297" s="80">
        <v>7894</v>
      </c>
      <c r="Q297" s="80" t="s">
        <v>862</v>
      </c>
      <c r="R297" s="81"/>
      <c r="S297" s="78">
        <f t="shared" si="56"/>
        <v>0</v>
      </c>
      <c r="T297" s="78">
        <f t="shared" si="57"/>
        <v>0</v>
      </c>
      <c r="U297" s="78">
        <f t="shared" si="58"/>
        <v>0</v>
      </c>
      <c r="V297" s="78">
        <f t="shared" si="66"/>
        <v>0</v>
      </c>
      <c r="W297" s="78">
        <f t="shared" si="59"/>
        <v>838386.89222861989</v>
      </c>
      <c r="X297" s="78">
        <f t="shared" si="60"/>
        <v>888780.76139999984</v>
      </c>
      <c r="Y297" s="78">
        <f t="shared" si="61"/>
        <v>444390.38069999992</v>
      </c>
      <c r="Z297" s="78">
        <f t="shared" si="67"/>
        <v>1845824</v>
      </c>
      <c r="AA297" s="78">
        <f t="shared" si="62"/>
        <v>2920279.6446000002</v>
      </c>
      <c r="AB297" s="78">
        <f t="shared" si="68"/>
        <v>2482238</v>
      </c>
      <c r="AC297" s="78">
        <f t="shared" si="63"/>
        <v>0</v>
      </c>
      <c r="AD297" s="78">
        <f t="shared" si="69"/>
        <v>0</v>
      </c>
      <c r="AE297" s="82">
        <f t="shared" si="64"/>
        <v>4328062</v>
      </c>
      <c r="AF297" s="82"/>
      <c r="AG297" s="82"/>
      <c r="AH297" s="82"/>
      <c r="AI297" s="82"/>
      <c r="AJ297" s="82"/>
      <c r="AK297" s="83"/>
      <c r="AL297" s="83"/>
      <c r="AM297" s="78"/>
      <c r="AN297" s="84">
        <v>290</v>
      </c>
      <c r="AO297" s="85"/>
      <c r="AP297" s="86" t="s">
        <v>1506</v>
      </c>
    </row>
    <row r="298" spans="1:42" ht="48" customHeight="1" x14ac:dyDescent="0.4">
      <c r="A298" s="70" t="s">
        <v>1553</v>
      </c>
      <c r="B298" s="90" t="s">
        <v>1554</v>
      </c>
      <c r="C298" s="87" t="s">
        <v>1555</v>
      </c>
      <c r="D298" s="88" t="s">
        <v>108</v>
      </c>
      <c r="E298" s="30" t="s">
        <v>885</v>
      </c>
      <c r="F298" s="29" t="s">
        <v>54</v>
      </c>
      <c r="G298" s="29">
        <v>8</v>
      </c>
      <c r="H298" s="30"/>
      <c r="I298" s="74">
        <f>VLOOKUP(G298,'Basic TPP'!$A$2:$B$16,2,0)</f>
        <v>6348434.0099999998</v>
      </c>
      <c r="J298" s="75">
        <v>0</v>
      </c>
      <c r="K298" s="76">
        <v>0.35</v>
      </c>
      <c r="L298" s="77">
        <v>0.46</v>
      </c>
      <c r="M298" s="77">
        <v>0</v>
      </c>
      <c r="N298" s="78">
        <f t="shared" si="65"/>
        <v>4370897</v>
      </c>
      <c r="O298" s="79">
        <v>0.98499999999999999</v>
      </c>
      <c r="P298" s="80">
        <v>8272</v>
      </c>
      <c r="Q298" s="80" t="s">
        <v>862</v>
      </c>
      <c r="R298" s="81"/>
      <c r="S298" s="78">
        <f t="shared" si="56"/>
        <v>0</v>
      </c>
      <c r="T298" s="78">
        <f t="shared" si="57"/>
        <v>0</v>
      </c>
      <c r="U298" s="78">
        <f t="shared" si="58"/>
        <v>0</v>
      </c>
      <c r="V298" s="78">
        <f t="shared" si="66"/>
        <v>0</v>
      </c>
      <c r="W298" s="78">
        <f t="shared" si="59"/>
        <v>875449.04997899989</v>
      </c>
      <c r="X298" s="78">
        <f t="shared" si="60"/>
        <v>888780.76139999984</v>
      </c>
      <c r="Y298" s="78">
        <f t="shared" si="61"/>
        <v>444390.38069999992</v>
      </c>
      <c r="Z298" s="78">
        <f t="shared" si="67"/>
        <v>1877327</v>
      </c>
      <c r="AA298" s="78">
        <f t="shared" si="62"/>
        <v>2920279.6446000002</v>
      </c>
      <c r="AB298" s="78">
        <f t="shared" si="68"/>
        <v>2482238</v>
      </c>
      <c r="AC298" s="78">
        <f t="shared" si="63"/>
        <v>0</v>
      </c>
      <c r="AD298" s="78">
        <f t="shared" si="69"/>
        <v>0</v>
      </c>
      <c r="AE298" s="82">
        <f t="shared" si="64"/>
        <v>4359565</v>
      </c>
      <c r="AF298" s="82"/>
      <c r="AG298" s="82"/>
      <c r="AH298" s="82"/>
      <c r="AI298" s="82"/>
      <c r="AJ298" s="82"/>
      <c r="AK298" s="83"/>
      <c r="AL298" s="83"/>
      <c r="AM298" s="78"/>
      <c r="AN298" s="84">
        <v>291</v>
      </c>
      <c r="AO298" s="85"/>
      <c r="AP298" s="86" t="s">
        <v>1506</v>
      </c>
    </row>
    <row r="299" spans="1:42" ht="48" customHeight="1" x14ac:dyDescent="0.4">
      <c r="A299" s="70" t="s">
        <v>1556</v>
      </c>
      <c r="B299" s="90" t="s">
        <v>1557</v>
      </c>
      <c r="C299" s="87" t="s">
        <v>1558</v>
      </c>
      <c r="D299" s="88" t="s">
        <v>138</v>
      </c>
      <c r="E299" s="30" t="s">
        <v>1184</v>
      </c>
      <c r="F299" s="29" t="s">
        <v>54</v>
      </c>
      <c r="G299" s="29">
        <v>8</v>
      </c>
      <c r="H299" s="30"/>
      <c r="I299" s="74">
        <f>VLOOKUP(G299,'Basic TPP'!$A$2:$B$16,2,0)</f>
        <v>6348434.0099999998</v>
      </c>
      <c r="J299" s="75">
        <v>0</v>
      </c>
      <c r="K299" s="76">
        <v>0.35</v>
      </c>
      <c r="L299" s="77">
        <v>0.46</v>
      </c>
      <c r="M299" s="77">
        <v>0</v>
      </c>
      <c r="N299" s="78">
        <f t="shared" si="65"/>
        <v>4370897</v>
      </c>
      <c r="O299" s="79">
        <v>0.995</v>
      </c>
      <c r="P299" s="80">
        <v>8581</v>
      </c>
      <c r="Q299" s="80" t="s">
        <v>862</v>
      </c>
      <c r="R299" s="81"/>
      <c r="S299" s="78">
        <f t="shared" si="56"/>
        <v>0</v>
      </c>
      <c r="T299" s="78">
        <f t="shared" si="57"/>
        <v>0</v>
      </c>
      <c r="U299" s="78">
        <f t="shared" si="58"/>
        <v>0</v>
      </c>
      <c r="V299" s="78">
        <f t="shared" si="66"/>
        <v>0</v>
      </c>
      <c r="W299" s="78">
        <f t="shared" si="59"/>
        <v>884336.85759299982</v>
      </c>
      <c r="X299" s="78">
        <f t="shared" si="60"/>
        <v>888780.76139999984</v>
      </c>
      <c r="Y299" s="78">
        <f t="shared" si="61"/>
        <v>444390.38069999992</v>
      </c>
      <c r="Z299" s="78">
        <f t="shared" si="67"/>
        <v>1884882</v>
      </c>
      <c r="AA299" s="78">
        <f t="shared" si="62"/>
        <v>2920279.6446000002</v>
      </c>
      <c r="AB299" s="78">
        <f t="shared" si="68"/>
        <v>2482238</v>
      </c>
      <c r="AC299" s="78">
        <f t="shared" si="63"/>
        <v>0</v>
      </c>
      <c r="AD299" s="78">
        <f t="shared" si="69"/>
        <v>0</v>
      </c>
      <c r="AE299" s="82">
        <f t="shared" si="64"/>
        <v>4367120</v>
      </c>
      <c r="AF299" s="82"/>
      <c r="AG299" s="82"/>
      <c r="AH299" s="82"/>
      <c r="AI299" s="82"/>
      <c r="AJ299" s="82"/>
      <c r="AK299" s="83"/>
      <c r="AL299" s="83"/>
      <c r="AM299" s="78"/>
      <c r="AN299" s="84">
        <v>292</v>
      </c>
      <c r="AO299" s="91"/>
      <c r="AP299" s="86" t="s">
        <v>1506</v>
      </c>
    </row>
    <row r="300" spans="1:42" ht="48" customHeight="1" x14ac:dyDescent="0.4">
      <c r="A300" s="70" t="s">
        <v>1559</v>
      </c>
      <c r="B300" s="90" t="s">
        <v>1560</v>
      </c>
      <c r="C300" s="87" t="s">
        <v>1561</v>
      </c>
      <c r="D300" s="88" t="s">
        <v>138</v>
      </c>
      <c r="E300" s="30" t="s">
        <v>903</v>
      </c>
      <c r="F300" s="29" t="s">
        <v>54</v>
      </c>
      <c r="G300" s="29">
        <v>7</v>
      </c>
      <c r="H300" s="30"/>
      <c r="I300" s="74">
        <f>VLOOKUP(G300,'Basic TPP'!$A$2:$B$16,2,0)</f>
        <v>5597389.71</v>
      </c>
      <c r="J300" s="75">
        <v>0</v>
      </c>
      <c r="K300" s="76">
        <v>0.35</v>
      </c>
      <c r="L300" s="77">
        <v>0.46</v>
      </c>
      <c r="M300" s="77">
        <v>0</v>
      </c>
      <c r="N300" s="78">
        <f t="shared" si="65"/>
        <v>3853803</v>
      </c>
      <c r="O300" s="79">
        <v>0.875</v>
      </c>
      <c r="P300" s="80">
        <v>7721</v>
      </c>
      <c r="Q300" s="80" t="s">
        <v>862</v>
      </c>
      <c r="R300" s="81"/>
      <c r="S300" s="78">
        <f t="shared" si="56"/>
        <v>0</v>
      </c>
      <c r="T300" s="78">
        <f t="shared" si="57"/>
        <v>0</v>
      </c>
      <c r="U300" s="78">
        <f t="shared" si="58"/>
        <v>0</v>
      </c>
      <c r="V300" s="78">
        <f t="shared" si="66"/>
        <v>0</v>
      </c>
      <c r="W300" s="78">
        <f t="shared" si="59"/>
        <v>685680.23947500007</v>
      </c>
      <c r="X300" s="78">
        <f t="shared" si="60"/>
        <v>783634.55940000003</v>
      </c>
      <c r="Y300" s="78">
        <f t="shared" si="61"/>
        <v>391817.27970000001</v>
      </c>
      <c r="Z300" s="78">
        <f t="shared" si="67"/>
        <v>1581962</v>
      </c>
      <c r="AA300" s="78">
        <f t="shared" si="62"/>
        <v>2574799.2666000002</v>
      </c>
      <c r="AB300" s="78">
        <f t="shared" si="68"/>
        <v>2188579</v>
      </c>
      <c r="AC300" s="78">
        <f t="shared" si="63"/>
        <v>0</v>
      </c>
      <c r="AD300" s="78">
        <f t="shared" si="69"/>
        <v>0</v>
      </c>
      <c r="AE300" s="82">
        <f t="shared" si="64"/>
        <v>3770541</v>
      </c>
      <c r="AF300" s="82"/>
      <c r="AG300" s="82"/>
      <c r="AH300" s="82"/>
      <c r="AI300" s="82"/>
      <c r="AJ300" s="82"/>
      <c r="AK300" s="83"/>
      <c r="AL300" s="83"/>
      <c r="AM300" s="78"/>
      <c r="AN300" s="84">
        <v>293</v>
      </c>
      <c r="AO300" s="85"/>
      <c r="AP300" s="86" t="s">
        <v>1506</v>
      </c>
    </row>
    <row r="301" spans="1:42" ht="48" customHeight="1" x14ac:dyDescent="0.4">
      <c r="A301" s="70" t="s">
        <v>1562</v>
      </c>
      <c r="B301" s="90" t="s">
        <v>1563</v>
      </c>
      <c r="C301" s="87" t="s">
        <v>1564</v>
      </c>
      <c r="D301" s="88" t="s">
        <v>328</v>
      </c>
      <c r="E301" s="30" t="s">
        <v>395</v>
      </c>
      <c r="F301" s="29" t="s">
        <v>54</v>
      </c>
      <c r="G301" s="29">
        <v>7</v>
      </c>
      <c r="H301" s="30"/>
      <c r="I301" s="74">
        <f>VLOOKUP(G301,'Basic TPP'!$A$2:$B$16,2,0)</f>
        <v>5597389.71</v>
      </c>
      <c r="J301" s="75">
        <v>0</v>
      </c>
      <c r="K301" s="76">
        <v>0.35</v>
      </c>
      <c r="L301" s="77">
        <v>0.46</v>
      </c>
      <c r="M301" s="77">
        <v>0</v>
      </c>
      <c r="N301" s="78">
        <f t="shared" si="65"/>
        <v>3853803</v>
      </c>
      <c r="O301" s="79">
        <v>0.98499999999999999</v>
      </c>
      <c r="P301" s="80">
        <v>7860</v>
      </c>
      <c r="Q301" s="80" t="s">
        <v>862</v>
      </c>
      <c r="R301" s="81"/>
      <c r="S301" s="78">
        <f t="shared" si="56"/>
        <v>0</v>
      </c>
      <c r="T301" s="78">
        <f t="shared" si="57"/>
        <v>0</v>
      </c>
      <c r="U301" s="78">
        <f t="shared" si="58"/>
        <v>0</v>
      </c>
      <c r="V301" s="78">
        <f t="shared" si="66"/>
        <v>0</v>
      </c>
      <c r="W301" s="78">
        <f t="shared" si="59"/>
        <v>771880.04100900004</v>
      </c>
      <c r="X301" s="78">
        <f t="shared" si="60"/>
        <v>783634.55940000003</v>
      </c>
      <c r="Y301" s="78">
        <f t="shared" si="61"/>
        <v>391817.27970000001</v>
      </c>
      <c r="Z301" s="78">
        <f t="shared" si="67"/>
        <v>1655232</v>
      </c>
      <c r="AA301" s="78">
        <f t="shared" si="62"/>
        <v>2574799.2666000002</v>
      </c>
      <c r="AB301" s="78">
        <f t="shared" si="68"/>
        <v>2188579</v>
      </c>
      <c r="AC301" s="78">
        <f t="shared" si="63"/>
        <v>0</v>
      </c>
      <c r="AD301" s="78">
        <f t="shared" si="69"/>
        <v>0</v>
      </c>
      <c r="AE301" s="82">
        <f t="shared" si="64"/>
        <v>3843811</v>
      </c>
      <c r="AF301" s="82"/>
      <c r="AG301" s="82"/>
      <c r="AH301" s="82"/>
      <c r="AI301" s="82"/>
      <c r="AJ301" s="82"/>
      <c r="AK301" s="83"/>
      <c r="AL301" s="83"/>
      <c r="AM301" s="78"/>
      <c r="AN301" s="84">
        <v>294</v>
      </c>
      <c r="AO301" s="91"/>
      <c r="AP301" s="86" t="s">
        <v>1506</v>
      </c>
    </row>
    <row r="302" spans="1:42" ht="48" customHeight="1" x14ac:dyDescent="0.4">
      <c r="A302" s="70" t="s">
        <v>1565</v>
      </c>
      <c r="B302" s="90" t="s">
        <v>1566</v>
      </c>
      <c r="C302" s="87" t="s">
        <v>1567</v>
      </c>
      <c r="D302" s="88" t="s">
        <v>138</v>
      </c>
      <c r="E302" s="30" t="s">
        <v>903</v>
      </c>
      <c r="F302" s="29" t="s">
        <v>54</v>
      </c>
      <c r="G302" s="29">
        <v>7</v>
      </c>
      <c r="H302" s="30"/>
      <c r="I302" s="74">
        <f>VLOOKUP(G302,'Basic TPP'!$A$2:$B$16,2,0)</f>
        <v>5597389.71</v>
      </c>
      <c r="J302" s="75">
        <v>0</v>
      </c>
      <c r="K302" s="76">
        <v>0.35</v>
      </c>
      <c r="L302" s="77">
        <v>0.46</v>
      </c>
      <c r="M302" s="77">
        <v>0</v>
      </c>
      <c r="N302" s="78">
        <f t="shared" si="65"/>
        <v>3853803</v>
      </c>
      <c r="O302" s="79">
        <v>0.495</v>
      </c>
      <c r="P302" s="80">
        <v>4383</v>
      </c>
      <c r="Q302" s="80" t="s">
        <v>862</v>
      </c>
      <c r="R302" s="81"/>
      <c r="S302" s="78">
        <f t="shared" si="56"/>
        <v>0</v>
      </c>
      <c r="T302" s="78">
        <f t="shared" si="57"/>
        <v>0</v>
      </c>
      <c r="U302" s="78">
        <f t="shared" si="58"/>
        <v>0</v>
      </c>
      <c r="V302" s="78">
        <f t="shared" si="66"/>
        <v>0</v>
      </c>
      <c r="W302" s="78">
        <f t="shared" si="59"/>
        <v>387899.10690300004</v>
      </c>
      <c r="X302" s="78">
        <f t="shared" si="60"/>
        <v>0</v>
      </c>
      <c r="Y302" s="78">
        <f t="shared" si="61"/>
        <v>0</v>
      </c>
      <c r="Z302" s="78">
        <f t="shared" si="67"/>
        <v>329714</v>
      </c>
      <c r="AA302" s="78">
        <f t="shared" si="62"/>
        <v>2574799.2666000002</v>
      </c>
      <c r="AB302" s="78">
        <f t="shared" si="68"/>
        <v>2188579</v>
      </c>
      <c r="AC302" s="78">
        <f t="shared" si="63"/>
        <v>0</v>
      </c>
      <c r="AD302" s="78">
        <f t="shared" si="69"/>
        <v>0</v>
      </c>
      <c r="AE302" s="82">
        <f t="shared" si="64"/>
        <v>2518293</v>
      </c>
      <c r="AF302" s="82"/>
      <c r="AG302" s="82"/>
      <c r="AH302" s="82"/>
      <c r="AI302" s="82"/>
      <c r="AJ302" s="82"/>
      <c r="AK302" s="83"/>
      <c r="AL302" s="83"/>
      <c r="AM302" s="78"/>
      <c r="AN302" s="84">
        <v>295</v>
      </c>
      <c r="AO302" s="85"/>
      <c r="AP302" s="86" t="s">
        <v>1506</v>
      </c>
    </row>
    <row r="303" spans="1:42" ht="48" customHeight="1" x14ac:dyDescent="0.4">
      <c r="A303" s="70" t="s">
        <v>1568</v>
      </c>
      <c r="B303" s="90" t="s">
        <v>1569</v>
      </c>
      <c r="C303" s="87" t="s">
        <v>1570</v>
      </c>
      <c r="D303" s="88" t="s">
        <v>403</v>
      </c>
      <c r="E303" s="30" t="s">
        <v>980</v>
      </c>
      <c r="F303" s="29" t="s">
        <v>54</v>
      </c>
      <c r="G303" s="29">
        <v>6</v>
      </c>
      <c r="H303" s="30"/>
      <c r="I303" s="74">
        <f>VLOOKUP(G303,'Basic TPP'!$A$2:$B$16,2,0)</f>
        <v>4864066.68</v>
      </c>
      <c r="J303" s="75">
        <v>0</v>
      </c>
      <c r="K303" s="76">
        <v>0.35</v>
      </c>
      <c r="L303" s="77">
        <v>0.46</v>
      </c>
      <c r="M303" s="77">
        <v>0</v>
      </c>
      <c r="N303" s="78">
        <f t="shared" si="65"/>
        <v>3348910</v>
      </c>
      <c r="O303" s="79">
        <v>0.96950000000000003</v>
      </c>
      <c r="P303" s="80">
        <v>8556</v>
      </c>
      <c r="Q303" s="80" t="s">
        <v>862</v>
      </c>
      <c r="R303" s="81"/>
      <c r="S303" s="78">
        <f t="shared" si="56"/>
        <v>0</v>
      </c>
      <c r="T303" s="78">
        <f t="shared" si="57"/>
        <v>0</v>
      </c>
      <c r="U303" s="78">
        <f t="shared" si="58"/>
        <v>0</v>
      </c>
      <c r="V303" s="78">
        <f t="shared" si="66"/>
        <v>0</v>
      </c>
      <c r="W303" s="78">
        <f t="shared" si="59"/>
        <v>660199.77047640004</v>
      </c>
      <c r="X303" s="78">
        <f t="shared" si="60"/>
        <v>680969.33519999997</v>
      </c>
      <c r="Y303" s="78">
        <f t="shared" si="61"/>
        <v>340484.66759999999</v>
      </c>
      <c r="Z303" s="78">
        <f t="shared" si="67"/>
        <v>1429406</v>
      </c>
      <c r="AA303" s="78">
        <f t="shared" si="62"/>
        <v>2237470.6727999998</v>
      </c>
      <c r="AB303" s="78">
        <f t="shared" si="68"/>
        <v>1901850</v>
      </c>
      <c r="AC303" s="78">
        <f t="shared" si="63"/>
        <v>0</v>
      </c>
      <c r="AD303" s="78">
        <f t="shared" si="69"/>
        <v>0</v>
      </c>
      <c r="AE303" s="82">
        <f t="shared" si="64"/>
        <v>3331256</v>
      </c>
      <c r="AF303" s="82"/>
      <c r="AG303" s="82"/>
      <c r="AH303" s="82"/>
      <c r="AI303" s="82"/>
      <c r="AJ303" s="82"/>
      <c r="AK303" s="83"/>
      <c r="AL303" s="83"/>
      <c r="AM303" s="78"/>
      <c r="AN303" s="84">
        <v>296</v>
      </c>
      <c r="AO303" s="85"/>
      <c r="AP303" s="86" t="s">
        <v>1506</v>
      </c>
    </row>
    <row r="304" spans="1:42" ht="48" customHeight="1" x14ac:dyDescent="0.4">
      <c r="A304" s="70" t="s">
        <v>1571</v>
      </c>
      <c r="B304" s="90" t="s">
        <v>1572</v>
      </c>
      <c r="C304" s="87" t="s">
        <v>1573</v>
      </c>
      <c r="D304" s="88" t="s">
        <v>420</v>
      </c>
      <c r="E304" s="30" t="s">
        <v>451</v>
      </c>
      <c r="F304" s="29" t="s">
        <v>54</v>
      </c>
      <c r="G304" s="29">
        <v>6</v>
      </c>
      <c r="H304" s="30"/>
      <c r="I304" s="74">
        <f>VLOOKUP(G304,'Basic TPP'!$A$2:$B$16,2,0)</f>
        <v>4864066.68</v>
      </c>
      <c r="J304" s="75">
        <v>0</v>
      </c>
      <c r="K304" s="76">
        <v>0.35</v>
      </c>
      <c r="L304" s="77">
        <v>0.46</v>
      </c>
      <c r="M304" s="77">
        <v>0</v>
      </c>
      <c r="N304" s="78">
        <f t="shared" si="65"/>
        <v>3348910</v>
      </c>
      <c r="O304" s="79">
        <v>1</v>
      </c>
      <c r="P304" s="80">
        <v>8182</v>
      </c>
      <c r="Q304" s="80" t="s">
        <v>862</v>
      </c>
      <c r="R304" s="81"/>
      <c r="S304" s="78">
        <f t="shared" si="56"/>
        <v>0</v>
      </c>
      <c r="T304" s="78">
        <f t="shared" si="57"/>
        <v>0</v>
      </c>
      <c r="U304" s="78">
        <f t="shared" si="58"/>
        <v>0</v>
      </c>
      <c r="V304" s="78">
        <f t="shared" si="66"/>
        <v>0</v>
      </c>
      <c r="W304" s="78">
        <f t="shared" si="59"/>
        <v>680969.33519999997</v>
      </c>
      <c r="X304" s="78">
        <f t="shared" si="60"/>
        <v>680969.33519999997</v>
      </c>
      <c r="Y304" s="78">
        <f t="shared" si="61"/>
        <v>340484.66759999999</v>
      </c>
      <c r="Z304" s="78">
        <f t="shared" si="67"/>
        <v>1447060</v>
      </c>
      <c r="AA304" s="78">
        <f t="shared" si="62"/>
        <v>2237470.6727999998</v>
      </c>
      <c r="AB304" s="78">
        <f t="shared" si="68"/>
        <v>1901850</v>
      </c>
      <c r="AC304" s="78">
        <f t="shared" si="63"/>
        <v>0</v>
      </c>
      <c r="AD304" s="78">
        <f t="shared" si="69"/>
        <v>0</v>
      </c>
      <c r="AE304" s="82">
        <f t="shared" si="64"/>
        <v>3348910</v>
      </c>
      <c r="AF304" s="82"/>
      <c r="AG304" s="82"/>
      <c r="AH304" s="82"/>
      <c r="AI304" s="82"/>
      <c r="AJ304" s="82"/>
      <c r="AK304" s="83"/>
      <c r="AL304" s="83"/>
      <c r="AM304" s="78"/>
      <c r="AN304" s="84">
        <v>297</v>
      </c>
      <c r="AO304" s="85"/>
      <c r="AP304" s="86" t="s">
        <v>1506</v>
      </c>
    </row>
    <row r="305" spans="1:42" ht="48" customHeight="1" x14ac:dyDescent="0.4">
      <c r="A305" s="70" t="s">
        <v>1574</v>
      </c>
      <c r="B305" s="90" t="s">
        <v>1575</v>
      </c>
      <c r="C305" s="87" t="s">
        <v>1576</v>
      </c>
      <c r="D305" s="88" t="s">
        <v>403</v>
      </c>
      <c r="E305" s="30" t="s">
        <v>465</v>
      </c>
      <c r="F305" s="29"/>
      <c r="G305" s="29">
        <v>6</v>
      </c>
      <c r="H305" s="30"/>
      <c r="I305" s="74">
        <f>VLOOKUP(G305,'Basic TPP'!$A$2:$B$16,2,0)</f>
        <v>4864066.68</v>
      </c>
      <c r="J305" s="75">
        <v>0</v>
      </c>
      <c r="K305" s="76">
        <v>0.35</v>
      </c>
      <c r="L305" s="77">
        <v>0.46</v>
      </c>
      <c r="M305" s="77">
        <v>0</v>
      </c>
      <c r="N305" s="78">
        <f t="shared" si="65"/>
        <v>3348910</v>
      </c>
      <c r="O305" s="79">
        <v>0.98750000000000004</v>
      </c>
      <c r="P305" s="80">
        <v>7550</v>
      </c>
      <c r="Q305" s="80" t="s">
        <v>862</v>
      </c>
      <c r="R305" s="81"/>
      <c r="S305" s="78">
        <f t="shared" si="56"/>
        <v>0</v>
      </c>
      <c r="T305" s="78">
        <f t="shared" si="57"/>
        <v>0</v>
      </c>
      <c r="U305" s="78">
        <f t="shared" si="58"/>
        <v>0</v>
      </c>
      <c r="V305" s="78">
        <f t="shared" si="66"/>
        <v>0</v>
      </c>
      <c r="W305" s="78">
        <f t="shared" si="59"/>
        <v>672457.21851000004</v>
      </c>
      <c r="X305" s="78">
        <f t="shared" si="60"/>
        <v>680969.33519999997</v>
      </c>
      <c r="Y305" s="78">
        <f t="shared" si="61"/>
        <v>340484.66759999999</v>
      </c>
      <c r="Z305" s="78">
        <f t="shared" si="67"/>
        <v>1439825</v>
      </c>
      <c r="AA305" s="78">
        <f t="shared" si="62"/>
        <v>2237470.6727999998</v>
      </c>
      <c r="AB305" s="78">
        <f t="shared" si="68"/>
        <v>1901850</v>
      </c>
      <c r="AC305" s="78">
        <f t="shared" si="63"/>
        <v>0</v>
      </c>
      <c r="AD305" s="78">
        <f t="shared" si="69"/>
        <v>0</v>
      </c>
      <c r="AE305" s="82">
        <f t="shared" si="64"/>
        <v>3341675</v>
      </c>
      <c r="AF305" s="82"/>
      <c r="AG305" s="82"/>
      <c r="AH305" s="82"/>
      <c r="AI305" s="82"/>
      <c r="AJ305" s="82"/>
      <c r="AK305" s="83"/>
      <c r="AL305" s="83"/>
      <c r="AM305" s="78"/>
      <c r="AN305" s="84">
        <v>298</v>
      </c>
      <c r="AO305" s="85"/>
      <c r="AP305" s="86" t="s">
        <v>1506</v>
      </c>
    </row>
    <row r="306" spans="1:42" ht="48" customHeight="1" x14ac:dyDescent="0.4">
      <c r="A306" s="70" t="s">
        <v>1577</v>
      </c>
      <c r="B306" s="90" t="s">
        <v>1578</v>
      </c>
      <c r="C306" s="87" t="s">
        <v>1579</v>
      </c>
      <c r="D306" s="88" t="s">
        <v>138</v>
      </c>
      <c r="E306" s="30" t="s">
        <v>1089</v>
      </c>
      <c r="F306" s="29" t="s">
        <v>391</v>
      </c>
      <c r="G306" s="29">
        <v>6</v>
      </c>
      <c r="H306" s="30"/>
      <c r="I306" s="74">
        <f>VLOOKUP(G306,'Basic TPP'!$A$2:$B$16,2,0)</f>
        <v>4864066.68</v>
      </c>
      <c r="J306" s="75">
        <v>0.31</v>
      </c>
      <c r="K306" s="76">
        <v>0.35</v>
      </c>
      <c r="L306" s="77">
        <v>0.15</v>
      </c>
      <c r="M306" s="77">
        <v>0</v>
      </c>
      <c r="N306" s="78">
        <f t="shared" si="65"/>
        <v>3348910</v>
      </c>
      <c r="O306" s="79">
        <v>0.99</v>
      </c>
      <c r="P306" s="80">
        <v>7345</v>
      </c>
      <c r="Q306" s="80" t="s">
        <v>862</v>
      </c>
      <c r="R306" s="81"/>
      <c r="S306" s="78">
        <f t="shared" si="56"/>
        <v>597112.82563680003</v>
      </c>
      <c r="T306" s="78">
        <f t="shared" si="57"/>
        <v>603144.26832000003</v>
      </c>
      <c r="U306" s="78">
        <f t="shared" si="58"/>
        <v>301572.13416000002</v>
      </c>
      <c r="V306" s="78">
        <f t="shared" si="66"/>
        <v>1276555</v>
      </c>
      <c r="W306" s="78">
        <f t="shared" si="59"/>
        <v>674159.641848</v>
      </c>
      <c r="X306" s="78">
        <f t="shared" si="60"/>
        <v>680969.33519999997</v>
      </c>
      <c r="Y306" s="78">
        <f t="shared" si="61"/>
        <v>340484.66759999999</v>
      </c>
      <c r="Z306" s="78">
        <f t="shared" si="67"/>
        <v>1441272</v>
      </c>
      <c r="AA306" s="78">
        <f t="shared" si="62"/>
        <v>729610.00199999998</v>
      </c>
      <c r="AB306" s="78">
        <f t="shared" si="68"/>
        <v>620169</v>
      </c>
      <c r="AC306" s="78">
        <f t="shared" si="63"/>
        <v>0</v>
      </c>
      <c r="AD306" s="78">
        <f t="shared" si="69"/>
        <v>0</v>
      </c>
      <c r="AE306" s="82">
        <f t="shared" si="64"/>
        <v>3337996</v>
      </c>
      <c r="AF306" s="82"/>
      <c r="AG306" s="82"/>
      <c r="AH306" s="82"/>
      <c r="AI306" s="82"/>
      <c r="AJ306" s="82"/>
      <c r="AK306" s="83"/>
      <c r="AL306" s="83"/>
      <c r="AM306" s="78"/>
      <c r="AN306" s="84">
        <v>299</v>
      </c>
      <c r="AO306" s="85"/>
      <c r="AP306" s="86" t="s">
        <v>1506</v>
      </c>
    </row>
    <row r="307" spans="1:42" ht="48" customHeight="1" x14ac:dyDescent="0.4">
      <c r="A307" s="70" t="s">
        <v>1580</v>
      </c>
      <c r="B307" s="90" t="s">
        <v>1581</v>
      </c>
      <c r="C307" s="87" t="s">
        <v>1582</v>
      </c>
      <c r="D307" s="88" t="s">
        <v>420</v>
      </c>
      <c r="E307" s="30" t="s">
        <v>1036</v>
      </c>
      <c r="F307" s="29" t="s">
        <v>391</v>
      </c>
      <c r="G307" s="29">
        <v>5</v>
      </c>
      <c r="H307" s="30"/>
      <c r="I307" s="74">
        <f>VLOOKUP(G307,'Basic TPP'!$A$2:$B$16,2,0)</f>
        <v>4056483.09</v>
      </c>
      <c r="J307" s="75">
        <v>0.31</v>
      </c>
      <c r="K307" s="76">
        <v>0.35</v>
      </c>
      <c r="L307" s="77">
        <v>0.15</v>
      </c>
      <c r="M307" s="77">
        <v>0</v>
      </c>
      <c r="N307" s="78">
        <f t="shared" si="65"/>
        <v>2792889</v>
      </c>
      <c r="O307" s="79">
        <v>1</v>
      </c>
      <c r="P307" s="80">
        <v>8417</v>
      </c>
      <c r="Q307" s="80" t="s">
        <v>862</v>
      </c>
      <c r="R307" s="81"/>
      <c r="S307" s="78">
        <f t="shared" si="56"/>
        <v>503003.90315999999</v>
      </c>
      <c r="T307" s="78">
        <f t="shared" si="57"/>
        <v>503003.90315999999</v>
      </c>
      <c r="U307" s="78">
        <f t="shared" si="58"/>
        <v>251501.95157999999</v>
      </c>
      <c r="V307" s="78">
        <f t="shared" si="66"/>
        <v>1068883</v>
      </c>
      <c r="W307" s="78">
        <f t="shared" si="59"/>
        <v>567907.63260000001</v>
      </c>
      <c r="X307" s="78">
        <f t="shared" si="60"/>
        <v>567907.63260000001</v>
      </c>
      <c r="Y307" s="78">
        <f t="shared" si="61"/>
        <v>283953.81630000001</v>
      </c>
      <c r="Z307" s="78">
        <f t="shared" si="67"/>
        <v>1206804</v>
      </c>
      <c r="AA307" s="78">
        <f t="shared" si="62"/>
        <v>608472.46349999995</v>
      </c>
      <c r="AB307" s="78">
        <f t="shared" si="68"/>
        <v>517202</v>
      </c>
      <c r="AC307" s="78">
        <f t="shared" si="63"/>
        <v>0</v>
      </c>
      <c r="AD307" s="78">
        <f t="shared" si="69"/>
        <v>0</v>
      </c>
      <c r="AE307" s="82">
        <f t="shared" si="64"/>
        <v>2792889</v>
      </c>
      <c r="AF307" s="82"/>
      <c r="AG307" s="82"/>
      <c r="AH307" s="82"/>
      <c r="AI307" s="82"/>
      <c r="AJ307" s="82"/>
      <c r="AK307" s="83"/>
      <c r="AL307" s="83"/>
      <c r="AM307" s="78"/>
      <c r="AN307" s="84">
        <v>300</v>
      </c>
      <c r="AO307" s="85"/>
      <c r="AP307" s="86" t="s">
        <v>1506</v>
      </c>
    </row>
    <row r="308" spans="1:42" ht="48" customHeight="1" x14ac:dyDescent="0.4">
      <c r="A308" s="70" t="s">
        <v>1583</v>
      </c>
      <c r="B308" s="71" t="s">
        <v>1584</v>
      </c>
      <c r="C308" s="72" t="s">
        <v>1585</v>
      </c>
      <c r="D308" s="73" t="s">
        <v>45</v>
      </c>
      <c r="E308" s="37" t="s">
        <v>861</v>
      </c>
      <c r="F308" s="38"/>
      <c r="G308" s="38">
        <v>12</v>
      </c>
      <c r="H308" s="37"/>
      <c r="I308" s="74">
        <f>VLOOKUP(G308,'Basic TPP'!$A$2:$B$16,2,0)</f>
        <v>13501920</v>
      </c>
      <c r="J308" s="75">
        <v>0</v>
      </c>
      <c r="K308" s="76">
        <v>0.35</v>
      </c>
      <c r="L308" s="77">
        <v>0.46</v>
      </c>
      <c r="M308" s="77">
        <v>0</v>
      </c>
      <c r="N308" s="78">
        <f t="shared" si="65"/>
        <v>9296072</v>
      </c>
      <c r="O308" s="79">
        <v>0.98499999999999999</v>
      </c>
      <c r="P308" s="80">
        <v>8980</v>
      </c>
      <c r="Q308" s="80" t="s">
        <v>862</v>
      </c>
      <c r="R308" s="81"/>
      <c r="S308" s="78">
        <f t="shared" si="56"/>
        <v>0</v>
      </c>
      <c r="T308" s="78">
        <f t="shared" si="57"/>
        <v>0</v>
      </c>
      <c r="U308" s="78">
        <f t="shared" si="58"/>
        <v>0</v>
      </c>
      <c r="V308" s="78">
        <f t="shared" si="66"/>
        <v>0</v>
      </c>
      <c r="W308" s="78">
        <f t="shared" si="59"/>
        <v>1861914.7679999999</v>
      </c>
      <c r="X308" s="78">
        <f t="shared" si="60"/>
        <v>1890268.8</v>
      </c>
      <c r="Y308" s="78">
        <f t="shared" si="61"/>
        <v>945134.4</v>
      </c>
      <c r="Z308" s="78">
        <f t="shared" si="67"/>
        <v>3992720</v>
      </c>
      <c r="AA308" s="78">
        <f t="shared" si="62"/>
        <v>6210883.2000000002</v>
      </c>
      <c r="AB308" s="78">
        <f t="shared" si="68"/>
        <v>5279251</v>
      </c>
      <c r="AC308" s="78">
        <f t="shared" si="63"/>
        <v>0</v>
      </c>
      <c r="AD308" s="78">
        <f t="shared" si="69"/>
        <v>0</v>
      </c>
      <c r="AE308" s="82">
        <f t="shared" si="64"/>
        <v>9271971</v>
      </c>
      <c r="AF308" s="82"/>
      <c r="AG308" s="82"/>
      <c r="AH308" s="82"/>
      <c r="AI308" s="82"/>
      <c r="AJ308" s="82"/>
      <c r="AK308" s="83"/>
      <c r="AL308" s="83"/>
      <c r="AM308" s="78"/>
      <c r="AN308" s="84">
        <v>301</v>
      </c>
      <c r="AO308" s="85"/>
      <c r="AP308" s="86" t="s">
        <v>1586</v>
      </c>
    </row>
    <row r="309" spans="1:42" ht="48" customHeight="1" x14ac:dyDescent="0.4">
      <c r="A309" s="70" t="s">
        <v>1587</v>
      </c>
      <c r="B309" s="37" t="s">
        <v>1588</v>
      </c>
      <c r="C309" s="87" t="s">
        <v>1589</v>
      </c>
      <c r="D309" s="88" t="s">
        <v>45</v>
      </c>
      <c r="E309" s="37" t="s">
        <v>861</v>
      </c>
      <c r="F309" s="29" t="s">
        <v>54</v>
      </c>
      <c r="G309" s="29">
        <v>12</v>
      </c>
      <c r="H309" s="30"/>
      <c r="I309" s="74">
        <f>VLOOKUP(G309,'Basic TPP'!$A$2:$B$16,2,0)</f>
        <v>13501920</v>
      </c>
      <c r="J309" s="75">
        <v>0</v>
      </c>
      <c r="K309" s="76">
        <v>0.35</v>
      </c>
      <c r="L309" s="77">
        <v>0.46</v>
      </c>
      <c r="M309" s="77">
        <v>0</v>
      </c>
      <c r="N309" s="78">
        <f t="shared" si="65"/>
        <v>9296072</v>
      </c>
      <c r="O309" s="79">
        <v>1</v>
      </c>
      <c r="P309" s="80">
        <v>10724</v>
      </c>
      <c r="Q309" s="89" t="s">
        <v>862</v>
      </c>
      <c r="R309" s="81"/>
      <c r="S309" s="78">
        <f t="shared" si="56"/>
        <v>0</v>
      </c>
      <c r="T309" s="78">
        <f t="shared" si="57"/>
        <v>0</v>
      </c>
      <c r="U309" s="78">
        <f t="shared" si="58"/>
        <v>0</v>
      </c>
      <c r="V309" s="78">
        <f t="shared" si="66"/>
        <v>0</v>
      </c>
      <c r="W309" s="78">
        <f t="shared" si="59"/>
        <v>1890268.8</v>
      </c>
      <c r="X309" s="78">
        <f t="shared" si="60"/>
        <v>1890268.8</v>
      </c>
      <c r="Y309" s="78">
        <f t="shared" si="61"/>
        <v>945134.4</v>
      </c>
      <c r="Z309" s="78">
        <f t="shared" si="67"/>
        <v>4016821</v>
      </c>
      <c r="AA309" s="78">
        <f t="shared" si="62"/>
        <v>6210883.2000000002</v>
      </c>
      <c r="AB309" s="78">
        <f t="shared" si="68"/>
        <v>5279251</v>
      </c>
      <c r="AC309" s="78">
        <f t="shared" si="63"/>
        <v>0</v>
      </c>
      <c r="AD309" s="78">
        <f t="shared" si="69"/>
        <v>0</v>
      </c>
      <c r="AE309" s="82">
        <f t="shared" si="64"/>
        <v>9296072</v>
      </c>
      <c r="AF309" s="82"/>
      <c r="AG309" s="82"/>
      <c r="AH309" s="82"/>
      <c r="AI309" s="82"/>
      <c r="AJ309" s="82"/>
      <c r="AK309" s="83"/>
      <c r="AL309" s="83"/>
      <c r="AM309" s="78"/>
      <c r="AN309" s="84">
        <v>302</v>
      </c>
      <c r="AO309" s="85"/>
      <c r="AP309" s="86" t="s">
        <v>1586</v>
      </c>
    </row>
    <row r="310" spans="1:42" ht="48" customHeight="1" x14ac:dyDescent="0.4">
      <c r="A310" s="70" t="s">
        <v>1590</v>
      </c>
      <c r="B310" s="37" t="s">
        <v>1591</v>
      </c>
      <c r="C310" s="87" t="s">
        <v>1592</v>
      </c>
      <c r="D310" s="88" t="s">
        <v>45</v>
      </c>
      <c r="E310" s="30" t="s">
        <v>1593</v>
      </c>
      <c r="F310" s="29" t="s">
        <v>54</v>
      </c>
      <c r="G310" s="29">
        <v>12</v>
      </c>
      <c r="H310" s="93" t="s">
        <v>2659</v>
      </c>
      <c r="I310" s="74">
        <f>VLOOKUP(G310,'Basic TPP'!$A$2:$B$16,2,0)</f>
        <v>13501920</v>
      </c>
      <c r="J310" s="75">
        <v>0</v>
      </c>
      <c r="K310" s="76">
        <v>0.35</v>
      </c>
      <c r="L310" s="77">
        <v>0.56999999999999995</v>
      </c>
      <c r="M310" s="77">
        <v>0</v>
      </c>
      <c r="N310" s="78">
        <f t="shared" si="65"/>
        <v>10558501</v>
      </c>
      <c r="O310" s="79">
        <v>1</v>
      </c>
      <c r="P310" s="80">
        <v>10030</v>
      </c>
      <c r="Q310" s="80" t="s">
        <v>862</v>
      </c>
      <c r="R310" s="81"/>
      <c r="S310" s="78">
        <f t="shared" si="56"/>
        <v>0</v>
      </c>
      <c r="T310" s="78">
        <f t="shared" si="57"/>
        <v>0</v>
      </c>
      <c r="U310" s="78">
        <f t="shared" si="58"/>
        <v>0</v>
      </c>
      <c r="V310" s="78">
        <f t="shared" si="66"/>
        <v>0</v>
      </c>
      <c r="W310" s="78">
        <f t="shared" si="59"/>
        <v>1890268.8</v>
      </c>
      <c r="X310" s="78">
        <f t="shared" si="60"/>
        <v>1890268.8</v>
      </c>
      <c r="Y310" s="78">
        <f t="shared" si="61"/>
        <v>945134.4</v>
      </c>
      <c r="Z310" s="78">
        <f t="shared" si="67"/>
        <v>4016821</v>
      </c>
      <c r="AA310" s="78">
        <f t="shared" si="62"/>
        <v>7696094.3999999994</v>
      </c>
      <c r="AB310" s="78">
        <f t="shared" si="68"/>
        <v>6541680</v>
      </c>
      <c r="AC310" s="78">
        <f t="shared" si="63"/>
        <v>0</v>
      </c>
      <c r="AD310" s="78">
        <f t="shared" si="69"/>
        <v>0</v>
      </c>
      <c r="AE310" s="82">
        <f t="shared" si="64"/>
        <v>10558501</v>
      </c>
      <c r="AF310" s="82"/>
      <c r="AG310" s="82"/>
      <c r="AH310" s="82"/>
      <c r="AI310" s="82"/>
      <c r="AJ310" s="82"/>
      <c r="AK310" s="83"/>
      <c r="AL310" s="83"/>
      <c r="AM310" s="78"/>
      <c r="AN310" s="84">
        <v>303</v>
      </c>
      <c r="AO310" s="85"/>
      <c r="AP310" s="86" t="s">
        <v>1586</v>
      </c>
    </row>
    <row r="311" spans="1:42" ht="48" customHeight="1" x14ac:dyDescent="0.4">
      <c r="A311" s="70" t="s">
        <v>1594</v>
      </c>
      <c r="B311" s="90" t="s">
        <v>1595</v>
      </c>
      <c r="C311" s="87" t="s">
        <v>1596</v>
      </c>
      <c r="D311" s="88" t="s">
        <v>108</v>
      </c>
      <c r="E311" s="30" t="s">
        <v>1519</v>
      </c>
      <c r="F311" s="29" t="s">
        <v>54</v>
      </c>
      <c r="G311" s="29">
        <v>10</v>
      </c>
      <c r="H311" s="30"/>
      <c r="I311" s="74">
        <f>VLOOKUP(G311,'Basic TPP'!$A$2:$B$16,2,0)</f>
        <v>9080041.1999999993</v>
      </c>
      <c r="J311" s="75">
        <v>0</v>
      </c>
      <c r="K311" s="76">
        <v>0.35</v>
      </c>
      <c r="L311" s="77">
        <v>0.46</v>
      </c>
      <c r="M311" s="77">
        <v>0</v>
      </c>
      <c r="N311" s="78">
        <f t="shared" si="65"/>
        <v>6251608</v>
      </c>
      <c r="O311" s="79">
        <v>1</v>
      </c>
      <c r="P311" s="80">
        <v>9578</v>
      </c>
      <c r="Q311" s="80" t="s">
        <v>862</v>
      </c>
      <c r="R311" s="81"/>
      <c r="S311" s="78">
        <f t="shared" si="56"/>
        <v>0</v>
      </c>
      <c r="T311" s="78">
        <f t="shared" si="57"/>
        <v>0</v>
      </c>
      <c r="U311" s="78">
        <f t="shared" si="58"/>
        <v>0</v>
      </c>
      <c r="V311" s="78">
        <f t="shared" si="66"/>
        <v>0</v>
      </c>
      <c r="W311" s="78">
        <f t="shared" si="59"/>
        <v>1271205.7679999999</v>
      </c>
      <c r="X311" s="78">
        <f t="shared" si="60"/>
        <v>1271205.7679999999</v>
      </c>
      <c r="Y311" s="78">
        <f t="shared" si="61"/>
        <v>635602.88399999996</v>
      </c>
      <c r="Z311" s="78">
        <f t="shared" si="67"/>
        <v>2701312</v>
      </c>
      <c r="AA311" s="78">
        <f t="shared" si="62"/>
        <v>4176818.952</v>
      </c>
      <c r="AB311" s="78">
        <f t="shared" si="68"/>
        <v>3550296</v>
      </c>
      <c r="AC311" s="78">
        <f t="shared" si="63"/>
        <v>0</v>
      </c>
      <c r="AD311" s="78">
        <f t="shared" si="69"/>
        <v>0</v>
      </c>
      <c r="AE311" s="82">
        <f t="shared" si="64"/>
        <v>6251608</v>
      </c>
      <c r="AF311" s="82"/>
      <c r="AG311" s="82"/>
      <c r="AH311" s="82"/>
      <c r="AI311" s="82"/>
      <c r="AJ311" s="82"/>
      <c r="AK311" s="83"/>
      <c r="AL311" s="83"/>
      <c r="AM311" s="78"/>
      <c r="AN311" s="84">
        <v>304</v>
      </c>
      <c r="AO311" s="85"/>
      <c r="AP311" s="86" t="s">
        <v>1586</v>
      </c>
    </row>
    <row r="312" spans="1:42" ht="48" customHeight="1" x14ac:dyDescent="0.4">
      <c r="A312" s="70" t="s">
        <v>1597</v>
      </c>
      <c r="B312" s="90" t="s">
        <v>1598</v>
      </c>
      <c r="C312" s="87" t="s">
        <v>1599</v>
      </c>
      <c r="D312" s="88" t="s">
        <v>95</v>
      </c>
      <c r="E312" s="30" t="s">
        <v>1053</v>
      </c>
      <c r="F312" s="29" t="s">
        <v>54</v>
      </c>
      <c r="G312" s="29">
        <v>9</v>
      </c>
      <c r="H312" s="30"/>
      <c r="I312" s="74">
        <f>VLOOKUP(G312,'Basic TPP'!$A$2:$B$16,2,0)</f>
        <v>7898623.2000000002</v>
      </c>
      <c r="J312" s="75">
        <v>0</v>
      </c>
      <c r="K312" s="76">
        <v>0.35</v>
      </c>
      <c r="L312" s="77">
        <v>0.46</v>
      </c>
      <c r="M312" s="77">
        <v>0</v>
      </c>
      <c r="N312" s="78">
        <f t="shared" si="65"/>
        <v>5438202</v>
      </c>
      <c r="O312" s="79">
        <v>0.995</v>
      </c>
      <c r="P312" s="80">
        <v>11600</v>
      </c>
      <c r="Q312" s="80" t="s">
        <v>862</v>
      </c>
      <c r="R312" s="81"/>
      <c r="S312" s="78">
        <f t="shared" si="56"/>
        <v>0</v>
      </c>
      <c r="T312" s="78">
        <f t="shared" si="57"/>
        <v>0</v>
      </c>
      <c r="U312" s="78">
        <f t="shared" si="58"/>
        <v>0</v>
      </c>
      <c r="V312" s="78">
        <f t="shared" si="66"/>
        <v>0</v>
      </c>
      <c r="W312" s="78">
        <f t="shared" si="59"/>
        <v>1100278.2117600001</v>
      </c>
      <c r="X312" s="78">
        <f t="shared" si="60"/>
        <v>1105807.2480000001</v>
      </c>
      <c r="Y312" s="78">
        <f t="shared" si="61"/>
        <v>552903.62400000007</v>
      </c>
      <c r="Z312" s="78">
        <f t="shared" si="67"/>
        <v>2345141</v>
      </c>
      <c r="AA312" s="78">
        <f t="shared" si="62"/>
        <v>3633366.6720000003</v>
      </c>
      <c r="AB312" s="78">
        <f t="shared" si="68"/>
        <v>3088362</v>
      </c>
      <c r="AC312" s="78">
        <f t="shared" si="63"/>
        <v>0</v>
      </c>
      <c r="AD312" s="78">
        <f t="shared" si="69"/>
        <v>0</v>
      </c>
      <c r="AE312" s="82">
        <f t="shared" si="64"/>
        <v>5433503</v>
      </c>
      <c r="AF312" s="82"/>
      <c r="AG312" s="82"/>
      <c r="AH312" s="82"/>
      <c r="AI312" s="82"/>
      <c r="AJ312" s="82"/>
      <c r="AK312" s="83"/>
      <c r="AL312" s="83"/>
      <c r="AM312" s="78"/>
      <c r="AN312" s="84">
        <v>305</v>
      </c>
      <c r="AO312" s="85"/>
      <c r="AP312" s="86" t="s">
        <v>1586</v>
      </c>
    </row>
    <row r="313" spans="1:42" ht="48" customHeight="1" x14ac:dyDescent="0.4">
      <c r="A313" s="70" t="s">
        <v>1600</v>
      </c>
      <c r="B313" s="90" t="s">
        <v>1601</v>
      </c>
      <c r="C313" s="87" t="s">
        <v>1602</v>
      </c>
      <c r="D313" s="88" t="s">
        <v>108</v>
      </c>
      <c r="E313" s="30" t="s">
        <v>1266</v>
      </c>
      <c r="F313" s="29" t="s">
        <v>54</v>
      </c>
      <c r="G313" s="29">
        <v>9</v>
      </c>
      <c r="H313" s="30"/>
      <c r="I313" s="74">
        <f>VLOOKUP(G313,'Basic TPP'!$A$2:$B$16,2,0)</f>
        <v>7898623.2000000002</v>
      </c>
      <c r="J313" s="75">
        <v>0</v>
      </c>
      <c r="K313" s="76">
        <v>0.35</v>
      </c>
      <c r="L313" s="77">
        <v>0.46</v>
      </c>
      <c r="M313" s="77">
        <v>0</v>
      </c>
      <c r="N313" s="78">
        <f t="shared" si="65"/>
        <v>5438202</v>
      </c>
      <c r="O313" s="79">
        <v>0.98499999999999999</v>
      </c>
      <c r="P313" s="80">
        <v>8642</v>
      </c>
      <c r="Q313" s="80" t="s">
        <v>862</v>
      </c>
      <c r="R313" s="81"/>
      <c r="S313" s="78">
        <f t="shared" si="56"/>
        <v>0</v>
      </c>
      <c r="T313" s="78">
        <f t="shared" si="57"/>
        <v>0</v>
      </c>
      <c r="U313" s="78">
        <f t="shared" si="58"/>
        <v>0</v>
      </c>
      <c r="V313" s="78">
        <f t="shared" si="66"/>
        <v>0</v>
      </c>
      <c r="W313" s="78">
        <f t="shared" si="59"/>
        <v>1089220.1392800002</v>
      </c>
      <c r="X313" s="78">
        <f t="shared" si="60"/>
        <v>1105807.2480000001</v>
      </c>
      <c r="Y313" s="78">
        <f t="shared" si="61"/>
        <v>552903.62400000007</v>
      </c>
      <c r="Z313" s="78">
        <f t="shared" si="67"/>
        <v>2335741</v>
      </c>
      <c r="AA313" s="78">
        <f t="shared" si="62"/>
        <v>3633366.6720000003</v>
      </c>
      <c r="AB313" s="78">
        <f t="shared" si="68"/>
        <v>3088362</v>
      </c>
      <c r="AC313" s="78">
        <f t="shared" si="63"/>
        <v>0</v>
      </c>
      <c r="AD313" s="78">
        <f t="shared" si="69"/>
        <v>0</v>
      </c>
      <c r="AE313" s="82">
        <f t="shared" si="64"/>
        <v>5424103</v>
      </c>
      <c r="AF313" s="82"/>
      <c r="AG313" s="82"/>
      <c r="AH313" s="82"/>
      <c r="AI313" s="82"/>
      <c r="AJ313" s="82"/>
      <c r="AK313" s="83"/>
      <c r="AL313" s="83"/>
      <c r="AM313" s="78"/>
      <c r="AN313" s="84">
        <v>306</v>
      </c>
      <c r="AO313" s="85"/>
      <c r="AP313" s="86" t="s">
        <v>1586</v>
      </c>
    </row>
    <row r="314" spans="1:42" ht="48" customHeight="1" x14ac:dyDescent="0.4">
      <c r="A314" s="70" t="s">
        <v>1603</v>
      </c>
      <c r="B314" s="90" t="s">
        <v>1604</v>
      </c>
      <c r="C314" s="87" t="s">
        <v>1605</v>
      </c>
      <c r="D314" s="88" t="s">
        <v>95</v>
      </c>
      <c r="E314" s="30" t="s">
        <v>272</v>
      </c>
      <c r="F314" s="29" t="s">
        <v>54</v>
      </c>
      <c r="G314" s="29">
        <v>8</v>
      </c>
      <c r="H314" s="30"/>
      <c r="I314" s="74">
        <f>VLOOKUP(G314,'Basic TPP'!$A$2:$B$16,2,0)</f>
        <v>6348434.0099999998</v>
      </c>
      <c r="J314" s="75">
        <v>0</v>
      </c>
      <c r="K314" s="76">
        <v>0.35</v>
      </c>
      <c r="L314" s="77">
        <v>0.46</v>
      </c>
      <c r="M314" s="77">
        <v>0</v>
      </c>
      <c r="N314" s="78">
        <f t="shared" si="65"/>
        <v>4370897</v>
      </c>
      <c r="O314" s="79">
        <v>0.995</v>
      </c>
      <c r="P314" s="80">
        <v>10513</v>
      </c>
      <c r="Q314" s="80" t="s">
        <v>862</v>
      </c>
      <c r="R314" s="81"/>
      <c r="S314" s="78">
        <f t="shared" si="56"/>
        <v>0</v>
      </c>
      <c r="T314" s="78">
        <f t="shared" si="57"/>
        <v>0</v>
      </c>
      <c r="U314" s="78">
        <f t="shared" si="58"/>
        <v>0</v>
      </c>
      <c r="V314" s="78">
        <f t="shared" si="66"/>
        <v>0</v>
      </c>
      <c r="W314" s="78">
        <f t="shared" si="59"/>
        <v>884336.85759299982</v>
      </c>
      <c r="X314" s="78">
        <f t="shared" si="60"/>
        <v>888780.76139999984</v>
      </c>
      <c r="Y314" s="78">
        <f t="shared" si="61"/>
        <v>444390.38069999992</v>
      </c>
      <c r="Z314" s="78">
        <f t="shared" si="67"/>
        <v>1884882</v>
      </c>
      <c r="AA314" s="78">
        <f t="shared" si="62"/>
        <v>2920279.6446000002</v>
      </c>
      <c r="AB314" s="78">
        <f t="shared" si="68"/>
        <v>2482238</v>
      </c>
      <c r="AC314" s="78">
        <f t="shared" si="63"/>
        <v>0</v>
      </c>
      <c r="AD314" s="78">
        <f t="shared" si="69"/>
        <v>0</v>
      </c>
      <c r="AE314" s="82">
        <f t="shared" si="64"/>
        <v>4367120</v>
      </c>
      <c r="AF314" s="82"/>
      <c r="AG314" s="82"/>
      <c r="AH314" s="82"/>
      <c r="AI314" s="82"/>
      <c r="AJ314" s="82"/>
      <c r="AK314" s="83"/>
      <c r="AL314" s="83"/>
      <c r="AM314" s="78"/>
      <c r="AN314" s="84">
        <v>307</v>
      </c>
      <c r="AO314" s="85"/>
      <c r="AP314" s="86" t="s">
        <v>1586</v>
      </c>
    </row>
    <row r="315" spans="1:42" ht="48" customHeight="1" x14ac:dyDescent="0.4">
      <c r="A315" s="70" t="s">
        <v>1606</v>
      </c>
      <c r="B315" s="90" t="s">
        <v>1607</v>
      </c>
      <c r="C315" s="87" t="s">
        <v>1608</v>
      </c>
      <c r="D315" s="88" t="s">
        <v>108</v>
      </c>
      <c r="E315" s="30" t="s">
        <v>272</v>
      </c>
      <c r="F315" s="29" t="s">
        <v>54</v>
      </c>
      <c r="G315" s="29">
        <v>8</v>
      </c>
      <c r="H315" s="30"/>
      <c r="I315" s="74">
        <f>VLOOKUP(G315,'Basic TPP'!$A$2:$B$16,2,0)</f>
        <v>6348434.0099999998</v>
      </c>
      <c r="J315" s="75">
        <v>0</v>
      </c>
      <c r="K315" s="76">
        <v>0.35</v>
      </c>
      <c r="L315" s="77">
        <v>0.46</v>
      </c>
      <c r="M315" s="77">
        <v>0</v>
      </c>
      <c r="N315" s="78">
        <f t="shared" si="65"/>
        <v>4370897</v>
      </c>
      <c r="O315" s="79">
        <v>0.95830000000000004</v>
      </c>
      <c r="P315" s="80">
        <v>9187</v>
      </c>
      <c r="Q315" s="80" t="s">
        <v>862</v>
      </c>
      <c r="R315" s="81"/>
      <c r="S315" s="78">
        <f t="shared" si="56"/>
        <v>0</v>
      </c>
      <c r="T315" s="78">
        <f t="shared" si="57"/>
        <v>0</v>
      </c>
      <c r="U315" s="78">
        <f t="shared" si="58"/>
        <v>0</v>
      </c>
      <c r="V315" s="78">
        <f t="shared" si="66"/>
        <v>0</v>
      </c>
      <c r="W315" s="78">
        <f t="shared" si="59"/>
        <v>851718.60364961985</v>
      </c>
      <c r="X315" s="78">
        <f t="shared" si="60"/>
        <v>888780.76139999984</v>
      </c>
      <c r="Y315" s="78">
        <f t="shared" si="61"/>
        <v>444390.38069999992</v>
      </c>
      <c r="Z315" s="78">
        <f t="shared" si="67"/>
        <v>1857156</v>
      </c>
      <c r="AA315" s="78">
        <f t="shared" si="62"/>
        <v>2920279.6446000002</v>
      </c>
      <c r="AB315" s="78">
        <f t="shared" si="68"/>
        <v>2482238</v>
      </c>
      <c r="AC315" s="78">
        <f t="shared" si="63"/>
        <v>0</v>
      </c>
      <c r="AD315" s="78">
        <f t="shared" si="69"/>
        <v>0</v>
      </c>
      <c r="AE315" s="82">
        <f t="shared" si="64"/>
        <v>4339394</v>
      </c>
      <c r="AF315" s="82"/>
      <c r="AG315" s="82"/>
      <c r="AH315" s="82"/>
      <c r="AI315" s="82"/>
      <c r="AJ315" s="82"/>
      <c r="AK315" s="83"/>
      <c r="AL315" s="83"/>
      <c r="AM315" s="78"/>
      <c r="AN315" s="84">
        <v>308</v>
      </c>
      <c r="AO315" s="85"/>
      <c r="AP315" s="86" t="s">
        <v>1586</v>
      </c>
    </row>
    <row r="316" spans="1:42" ht="48" customHeight="1" x14ac:dyDescent="0.4">
      <c r="A316" s="70" t="s">
        <v>1609</v>
      </c>
      <c r="B316" s="90" t="s">
        <v>1610</v>
      </c>
      <c r="C316" s="87" t="s">
        <v>1611</v>
      </c>
      <c r="D316" s="88" t="s">
        <v>95</v>
      </c>
      <c r="E316" s="30" t="s">
        <v>347</v>
      </c>
      <c r="F316" s="29" t="s">
        <v>54</v>
      </c>
      <c r="G316" s="29">
        <v>8</v>
      </c>
      <c r="H316" s="30"/>
      <c r="I316" s="74">
        <f>VLOOKUP(G316,'Basic TPP'!$A$2:$B$16,2,0)</f>
        <v>6348434.0099999998</v>
      </c>
      <c r="J316" s="75">
        <v>0</v>
      </c>
      <c r="K316" s="76">
        <v>0.35</v>
      </c>
      <c r="L316" s="77">
        <v>0.46</v>
      </c>
      <c r="M316" s="77">
        <v>0</v>
      </c>
      <c r="N316" s="78">
        <f t="shared" si="65"/>
        <v>4370897</v>
      </c>
      <c r="O316" s="79">
        <v>0.995</v>
      </c>
      <c r="P316" s="80">
        <v>9401</v>
      </c>
      <c r="Q316" s="80" t="s">
        <v>862</v>
      </c>
      <c r="R316" s="81"/>
      <c r="S316" s="78">
        <f t="shared" si="56"/>
        <v>0</v>
      </c>
      <c r="T316" s="78">
        <f t="shared" si="57"/>
        <v>0</v>
      </c>
      <c r="U316" s="78">
        <f t="shared" si="58"/>
        <v>0</v>
      </c>
      <c r="V316" s="78">
        <f t="shared" si="66"/>
        <v>0</v>
      </c>
      <c r="W316" s="78">
        <f t="shared" si="59"/>
        <v>884336.85759299982</v>
      </c>
      <c r="X316" s="78">
        <f t="shared" si="60"/>
        <v>888780.76139999984</v>
      </c>
      <c r="Y316" s="78">
        <f t="shared" si="61"/>
        <v>444390.38069999992</v>
      </c>
      <c r="Z316" s="78">
        <f t="shared" si="67"/>
        <v>1884882</v>
      </c>
      <c r="AA316" s="78">
        <f t="shared" si="62"/>
        <v>2920279.6446000002</v>
      </c>
      <c r="AB316" s="78">
        <f t="shared" si="68"/>
        <v>2482238</v>
      </c>
      <c r="AC316" s="78">
        <f t="shared" si="63"/>
        <v>0</v>
      </c>
      <c r="AD316" s="78">
        <f t="shared" si="69"/>
        <v>0</v>
      </c>
      <c r="AE316" s="82">
        <f t="shared" si="64"/>
        <v>4367120</v>
      </c>
      <c r="AF316" s="82"/>
      <c r="AG316" s="82"/>
      <c r="AH316" s="82"/>
      <c r="AI316" s="82"/>
      <c r="AJ316" s="82"/>
      <c r="AK316" s="83"/>
      <c r="AL316" s="83"/>
      <c r="AM316" s="78"/>
      <c r="AN316" s="84">
        <v>309</v>
      </c>
      <c r="AO316" s="91"/>
      <c r="AP316" s="86" t="s">
        <v>1586</v>
      </c>
    </row>
    <row r="317" spans="1:42" ht="48" customHeight="1" x14ac:dyDescent="0.4">
      <c r="A317" s="70" t="s">
        <v>1612</v>
      </c>
      <c r="B317" s="90" t="s">
        <v>1613</v>
      </c>
      <c r="C317" s="87" t="s">
        <v>1614</v>
      </c>
      <c r="D317" s="88" t="s">
        <v>95</v>
      </c>
      <c r="E317" s="30" t="s">
        <v>347</v>
      </c>
      <c r="F317" s="29" t="s">
        <v>54</v>
      </c>
      <c r="G317" s="29">
        <v>8</v>
      </c>
      <c r="H317" s="30"/>
      <c r="I317" s="74">
        <f>VLOOKUP(G317,'Basic TPP'!$A$2:$B$16,2,0)</f>
        <v>6348434.0099999998</v>
      </c>
      <c r="J317" s="75">
        <v>0</v>
      </c>
      <c r="K317" s="76">
        <v>0.35</v>
      </c>
      <c r="L317" s="77">
        <v>0.46</v>
      </c>
      <c r="M317" s="77">
        <v>0</v>
      </c>
      <c r="N317" s="78">
        <f t="shared" si="65"/>
        <v>4370897</v>
      </c>
      <c r="O317" s="79">
        <v>0.99</v>
      </c>
      <c r="P317" s="80">
        <v>9540</v>
      </c>
      <c r="Q317" s="80" t="s">
        <v>862</v>
      </c>
      <c r="R317" s="81"/>
      <c r="S317" s="78">
        <f t="shared" si="56"/>
        <v>0</v>
      </c>
      <c r="T317" s="78">
        <f t="shared" si="57"/>
        <v>0</v>
      </c>
      <c r="U317" s="78">
        <f t="shared" si="58"/>
        <v>0</v>
      </c>
      <c r="V317" s="78">
        <f t="shared" si="66"/>
        <v>0</v>
      </c>
      <c r="W317" s="78">
        <f t="shared" si="59"/>
        <v>879892.95378599979</v>
      </c>
      <c r="X317" s="78">
        <f t="shared" si="60"/>
        <v>888780.76139999984</v>
      </c>
      <c r="Y317" s="78">
        <f t="shared" si="61"/>
        <v>444390.38069999992</v>
      </c>
      <c r="Z317" s="78">
        <f t="shared" si="67"/>
        <v>1881104</v>
      </c>
      <c r="AA317" s="78">
        <f t="shared" si="62"/>
        <v>2920279.6446000002</v>
      </c>
      <c r="AB317" s="78">
        <f t="shared" si="68"/>
        <v>2482238</v>
      </c>
      <c r="AC317" s="78">
        <f t="shared" si="63"/>
        <v>0</v>
      </c>
      <c r="AD317" s="78">
        <f t="shared" si="69"/>
        <v>0</v>
      </c>
      <c r="AE317" s="82">
        <f t="shared" si="64"/>
        <v>4363342</v>
      </c>
      <c r="AF317" s="82"/>
      <c r="AG317" s="82"/>
      <c r="AH317" s="82"/>
      <c r="AI317" s="82"/>
      <c r="AJ317" s="82"/>
      <c r="AK317" s="83"/>
      <c r="AL317" s="83"/>
      <c r="AM317" s="78"/>
      <c r="AN317" s="84">
        <v>310</v>
      </c>
      <c r="AO317" s="85"/>
      <c r="AP317" s="86" t="s">
        <v>1586</v>
      </c>
    </row>
    <row r="318" spans="1:42" ht="48" customHeight="1" x14ac:dyDescent="0.4">
      <c r="A318" s="70" t="s">
        <v>1615</v>
      </c>
      <c r="B318" s="90" t="s">
        <v>1616</v>
      </c>
      <c r="C318" s="87" t="s">
        <v>1617</v>
      </c>
      <c r="D318" s="88" t="s">
        <v>95</v>
      </c>
      <c r="E318" s="30" t="s">
        <v>888</v>
      </c>
      <c r="F318" s="29" t="s">
        <v>54</v>
      </c>
      <c r="G318" s="29">
        <v>8</v>
      </c>
      <c r="H318" s="30"/>
      <c r="I318" s="74">
        <f>VLOOKUP(G318,'Basic TPP'!$A$2:$B$16,2,0)</f>
        <v>6348434.0099999998</v>
      </c>
      <c r="J318" s="75">
        <v>0</v>
      </c>
      <c r="K318" s="76">
        <v>0.35</v>
      </c>
      <c r="L318" s="77">
        <v>0.46</v>
      </c>
      <c r="M318" s="77">
        <v>0</v>
      </c>
      <c r="N318" s="78">
        <f t="shared" si="65"/>
        <v>4370897</v>
      </c>
      <c r="O318" s="79">
        <v>1</v>
      </c>
      <c r="P318" s="80">
        <v>8984</v>
      </c>
      <c r="Q318" s="80" t="s">
        <v>862</v>
      </c>
      <c r="R318" s="81"/>
      <c r="S318" s="78">
        <f t="shared" si="56"/>
        <v>0</v>
      </c>
      <c r="T318" s="78">
        <f t="shared" si="57"/>
        <v>0</v>
      </c>
      <c r="U318" s="78">
        <f t="shared" si="58"/>
        <v>0</v>
      </c>
      <c r="V318" s="78">
        <f t="shared" si="66"/>
        <v>0</v>
      </c>
      <c r="W318" s="78">
        <f t="shared" si="59"/>
        <v>888780.76139999984</v>
      </c>
      <c r="X318" s="78">
        <f t="shared" si="60"/>
        <v>888780.76139999984</v>
      </c>
      <c r="Y318" s="78">
        <f t="shared" si="61"/>
        <v>444390.38069999992</v>
      </c>
      <c r="Z318" s="78">
        <f t="shared" si="67"/>
        <v>1888659</v>
      </c>
      <c r="AA318" s="78">
        <f t="shared" si="62"/>
        <v>2920279.6446000002</v>
      </c>
      <c r="AB318" s="78">
        <f t="shared" si="68"/>
        <v>2482238</v>
      </c>
      <c r="AC318" s="78">
        <f t="shared" si="63"/>
        <v>0</v>
      </c>
      <c r="AD318" s="78">
        <f t="shared" si="69"/>
        <v>0</v>
      </c>
      <c r="AE318" s="82">
        <f t="shared" si="64"/>
        <v>4370897</v>
      </c>
      <c r="AF318" s="82"/>
      <c r="AG318" s="82"/>
      <c r="AH318" s="82"/>
      <c r="AI318" s="82"/>
      <c r="AJ318" s="82"/>
      <c r="AK318" s="83"/>
      <c r="AL318" s="83"/>
      <c r="AM318" s="78"/>
      <c r="AN318" s="84">
        <v>311</v>
      </c>
      <c r="AO318" s="91"/>
      <c r="AP318" s="86" t="s">
        <v>1586</v>
      </c>
    </row>
    <row r="319" spans="1:42" ht="48" customHeight="1" x14ac:dyDescent="0.4">
      <c r="A319" s="70" t="s">
        <v>1618</v>
      </c>
      <c r="B319" s="90" t="s">
        <v>1619</v>
      </c>
      <c r="C319" s="87" t="s">
        <v>1620</v>
      </c>
      <c r="D319" s="88" t="s">
        <v>95</v>
      </c>
      <c r="E319" s="30" t="s">
        <v>891</v>
      </c>
      <c r="F319" s="29" t="s">
        <v>54</v>
      </c>
      <c r="G319" s="29">
        <v>8</v>
      </c>
      <c r="H319" s="30"/>
      <c r="I319" s="74">
        <f>VLOOKUP(G319,'Basic TPP'!$A$2:$B$16,2,0)</f>
        <v>6348434.0099999998</v>
      </c>
      <c r="J319" s="75">
        <v>0</v>
      </c>
      <c r="K319" s="76">
        <v>0.35</v>
      </c>
      <c r="L319" s="77">
        <v>0.46</v>
      </c>
      <c r="M319" s="77">
        <v>0</v>
      </c>
      <c r="N319" s="78">
        <f t="shared" si="65"/>
        <v>4370897</v>
      </c>
      <c r="O319" s="79">
        <v>1</v>
      </c>
      <c r="P319" s="80">
        <v>9308</v>
      </c>
      <c r="Q319" s="80" t="s">
        <v>862</v>
      </c>
      <c r="R319" s="81"/>
      <c r="S319" s="78">
        <f t="shared" si="56"/>
        <v>0</v>
      </c>
      <c r="T319" s="78">
        <f t="shared" si="57"/>
        <v>0</v>
      </c>
      <c r="U319" s="78">
        <f t="shared" si="58"/>
        <v>0</v>
      </c>
      <c r="V319" s="78">
        <f t="shared" si="66"/>
        <v>0</v>
      </c>
      <c r="W319" s="78">
        <f t="shared" si="59"/>
        <v>888780.76139999984</v>
      </c>
      <c r="X319" s="78">
        <f t="shared" si="60"/>
        <v>888780.76139999984</v>
      </c>
      <c r="Y319" s="78">
        <f t="shared" si="61"/>
        <v>444390.38069999992</v>
      </c>
      <c r="Z319" s="78">
        <f t="shared" si="67"/>
        <v>1888659</v>
      </c>
      <c r="AA319" s="78">
        <f t="shared" si="62"/>
        <v>2920279.6446000002</v>
      </c>
      <c r="AB319" s="78">
        <f t="shared" si="68"/>
        <v>2482238</v>
      </c>
      <c r="AC319" s="78">
        <f t="shared" si="63"/>
        <v>0</v>
      </c>
      <c r="AD319" s="78">
        <f t="shared" si="69"/>
        <v>0</v>
      </c>
      <c r="AE319" s="82">
        <f t="shared" si="64"/>
        <v>4370897</v>
      </c>
      <c r="AF319" s="82"/>
      <c r="AG319" s="82"/>
      <c r="AH319" s="82"/>
      <c r="AI319" s="82"/>
      <c r="AJ319" s="82"/>
      <c r="AK319" s="83"/>
      <c r="AL319" s="83"/>
      <c r="AM319" s="78"/>
      <c r="AN319" s="84">
        <v>312</v>
      </c>
      <c r="AO319" s="85"/>
      <c r="AP319" s="86" t="s">
        <v>1586</v>
      </c>
    </row>
    <row r="320" spans="1:42" ht="48" customHeight="1" x14ac:dyDescent="0.4">
      <c r="A320" s="70" t="s">
        <v>1621</v>
      </c>
      <c r="B320" s="90" t="s">
        <v>1622</v>
      </c>
      <c r="C320" s="87" t="s">
        <v>1623</v>
      </c>
      <c r="D320" s="88" t="s">
        <v>95</v>
      </c>
      <c r="E320" s="30" t="s">
        <v>885</v>
      </c>
      <c r="F320" s="29" t="s">
        <v>54</v>
      </c>
      <c r="G320" s="29">
        <v>8</v>
      </c>
      <c r="H320" s="30"/>
      <c r="I320" s="74">
        <f>VLOOKUP(G320,'Basic TPP'!$A$2:$B$16,2,0)</f>
        <v>6348434.0099999998</v>
      </c>
      <c r="J320" s="75">
        <v>0</v>
      </c>
      <c r="K320" s="76">
        <v>0.35</v>
      </c>
      <c r="L320" s="77">
        <v>0.46</v>
      </c>
      <c r="M320" s="77">
        <v>0</v>
      </c>
      <c r="N320" s="78">
        <f t="shared" si="65"/>
        <v>4370897</v>
      </c>
      <c r="O320" s="79">
        <v>0.98750000000000004</v>
      </c>
      <c r="P320" s="80">
        <v>9744</v>
      </c>
      <c r="Q320" s="80" t="s">
        <v>862</v>
      </c>
      <c r="R320" s="81"/>
      <c r="S320" s="78">
        <f t="shared" si="56"/>
        <v>0</v>
      </c>
      <c r="T320" s="78">
        <f t="shared" si="57"/>
        <v>0</v>
      </c>
      <c r="U320" s="78">
        <f t="shared" si="58"/>
        <v>0</v>
      </c>
      <c r="V320" s="78">
        <f t="shared" si="66"/>
        <v>0</v>
      </c>
      <c r="W320" s="78">
        <f t="shared" si="59"/>
        <v>877671.0018824999</v>
      </c>
      <c r="X320" s="78">
        <f t="shared" si="60"/>
        <v>888780.76139999984</v>
      </c>
      <c r="Y320" s="78">
        <f t="shared" si="61"/>
        <v>444390.38069999992</v>
      </c>
      <c r="Z320" s="78">
        <f t="shared" si="67"/>
        <v>1879216</v>
      </c>
      <c r="AA320" s="78">
        <f t="shared" si="62"/>
        <v>2920279.6446000002</v>
      </c>
      <c r="AB320" s="78">
        <f t="shared" si="68"/>
        <v>2482238</v>
      </c>
      <c r="AC320" s="78">
        <f t="shared" si="63"/>
        <v>0</v>
      </c>
      <c r="AD320" s="78">
        <f t="shared" si="69"/>
        <v>0</v>
      </c>
      <c r="AE320" s="82">
        <f t="shared" si="64"/>
        <v>4361454</v>
      </c>
      <c r="AF320" s="82"/>
      <c r="AG320" s="82"/>
      <c r="AH320" s="82"/>
      <c r="AI320" s="82"/>
      <c r="AJ320" s="82"/>
      <c r="AK320" s="83"/>
      <c r="AL320" s="83"/>
      <c r="AM320" s="78"/>
      <c r="AN320" s="84">
        <v>313</v>
      </c>
      <c r="AO320" s="85"/>
      <c r="AP320" s="86" t="s">
        <v>1586</v>
      </c>
    </row>
    <row r="321" spans="1:42" ht="48" customHeight="1" x14ac:dyDescent="0.4">
      <c r="A321" s="70" t="s">
        <v>1624</v>
      </c>
      <c r="B321" s="90" t="s">
        <v>1625</v>
      </c>
      <c r="C321" s="87" t="s">
        <v>1626</v>
      </c>
      <c r="D321" s="88" t="s">
        <v>95</v>
      </c>
      <c r="E321" s="30" t="s">
        <v>347</v>
      </c>
      <c r="F321" s="29" t="s">
        <v>54</v>
      </c>
      <c r="G321" s="29">
        <v>8</v>
      </c>
      <c r="H321" s="30"/>
      <c r="I321" s="74">
        <f>VLOOKUP(G321,'Basic TPP'!$A$2:$B$16,2,0)</f>
        <v>6348434.0099999998</v>
      </c>
      <c r="J321" s="75">
        <v>0</v>
      </c>
      <c r="K321" s="76">
        <v>0.35</v>
      </c>
      <c r="L321" s="77">
        <v>0.46</v>
      </c>
      <c r="M321" s="77">
        <v>0</v>
      </c>
      <c r="N321" s="78">
        <f t="shared" si="65"/>
        <v>4370897</v>
      </c>
      <c r="O321" s="79">
        <v>0.995</v>
      </c>
      <c r="P321" s="80">
        <v>8256</v>
      </c>
      <c r="Q321" s="80" t="s">
        <v>862</v>
      </c>
      <c r="R321" s="81"/>
      <c r="S321" s="78">
        <f t="shared" si="56"/>
        <v>0</v>
      </c>
      <c r="T321" s="78">
        <f t="shared" si="57"/>
        <v>0</v>
      </c>
      <c r="U321" s="78">
        <f t="shared" si="58"/>
        <v>0</v>
      </c>
      <c r="V321" s="78">
        <f t="shared" si="66"/>
        <v>0</v>
      </c>
      <c r="W321" s="78">
        <f t="shared" si="59"/>
        <v>884336.85759299982</v>
      </c>
      <c r="X321" s="78">
        <f t="shared" si="60"/>
        <v>888780.76139999984</v>
      </c>
      <c r="Y321" s="78">
        <f t="shared" si="61"/>
        <v>444390.38069999992</v>
      </c>
      <c r="Z321" s="78">
        <f t="shared" si="67"/>
        <v>1884882</v>
      </c>
      <c r="AA321" s="78">
        <f t="shared" si="62"/>
        <v>2920279.6446000002</v>
      </c>
      <c r="AB321" s="78">
        <f t="shared" si="68"/>
        <v>2482238</v>
      </c>
      <c r="AC321" s="78">
        <f t="shared" si="63"/>
        <v>0</v>
      </c>
      <c r="AD321" s="78">
        <f t="shared" si="69"/>
        <v>0</v>
      </c>
      <c r="AE321" s="82">
        <f t="shared" si="64"/>
        <v>4367120</v>
      </c>
      <c r="AF321" s="82"/>
      <c r="AG321" s="82"/>
      <c r="AH321" s="82"/>
      <c r="AI321" s="82"/>
      <c r="AJ321" s="82"/>
      <c r="AK321" s="83"/>
      <c r="AL321" s="83"/>
      <c r="AM321" s="78"/>
      <c r="AN321" s="84">
        <v>314</v>
      </c>
      <c r="AO321" s="85"/>
      <c r="AP321" s="86" t="s">
        <v>1586</v>
      </c>
    </row>
    <row r="322" spans="1:42" ht="48" customHeight="1" x14ac:dyDescent="0.4">
      <c r="A322" s="70" t="s">
        <v>1627</v>
      </c>
      <c r="B322" s="90" t="s">
        <v>1628</v>
      </c>
      <c r="C322" s="87" t="s">
        <v>1629</v>
      </c>
      <c r="D322" s="88" t="s">
        <v>95</v>
      </c>
      <c r="E322" s="30" t="s">
        <v>347</v>
      </c>
      <c r="F322" s="29" t="s">
        <v>54</v>
      </c>
      <c r="G322" s="29">
        <v>8</v>
      </c>
      <c r="H322" s="30"/>
      <c r="I322" s="74">
        <f>VLOOKUP(G322,'Basic TPP'!$A$2:$B$16,2,0)</f>
        <v>6348434.0099999998</v>
      </c>
      <c r="J322" s="75">
        <v>0</v>
      </c>
      <c r="K322" s="76">
        <v>0.35</v>
      </c>
      <c r="L322" s="77">
        <v>0.46</v>
      </c>
      <c r="M322" s="77">
        <v>0</v>
      </c>
      <c r="N322" s="78">
        <f t="shared" si="65"/>
        <v>4370897</v>
      </c>
      <c r="O322" s="79">
        <v>0.98499999999999999</v>
      </c>
      <c r="P322" s="80">
        <v>10110</v>
      </c>
      <c r="Q322" s="80" t="s">
        <v>862</v>
      </c>
      <c r="R322" s="81"/>
      <c r="S322" s="78">
        <f t="shared" si="56"/>
        <v>0</v>
      </c>
      <c r="T322" s="78">
        <f t="shared" si="57"/>
        <v>0</v>
      </c>
      <c r="U322" s="78">
        <f t="shared" si="58"/>
        <v>0</v>
      </c>
      <c r="V322" s="78">
        <f t="shared" si="66"/>
        <v>0</v>
      </c>
      <c r="W322" s="78">
        <f t="shared" si="59"/>
        <v>875449.04997899989</v>
      </c>
      <c r="X322" s="78">
        <f t="shared" si="60"/>
        <v>888780.76139999984</v>
      </c>
      <c r="Y322" s="78">
        <f t="shared" si="61"/>
        <v>444390.38069999992</v>
      </c>
      <c r="Z322" s="78">
        <f t="shared" si="67"/>
        <v>1877327</v>
      </c>
      <c r="AA322" s="78">
        <f t="shared" si="62"/>
        <v>2920279.6446000002</v>
      </c>
      <c r="AB322" s="78">
        <f t="shared" si="68"/>
        <v>2482238</v>
      </c>
      <c r="AC322" s="78">
        <f t="shared" si="63"/>
        <v>0</v>
      </c>
      <c r="AD322" s="78">
        <f t="shared" si="69"/>
        <v>0</v>
      </c>
      <c r="AE322" s="82">
        <f t="shared" si="64"/>
        <v>4359565</v>
      </c>
      <c r="AF322" s="82"/>
      <c r="AG322" s="82"/>
      <c r="AH322" s="82"/>
      <c r="AI322" s="82"/>
      <c r="AJ322" s="82"/>
      <c r="AK322" s="83"/>
      <c r="AL322" s="83"/>
      <c r="AM322" s="78"/>
      <c r="AN322" s="84">
        <v>315</v>
      </c>
      <c r="AO322" s="85"/>
      <c r="AP322" s="86" t="s">
        <v>1586</v>
      </c>
    </row>
    <row r="323" spans="1:42" ht="48" customHeight="1" x14ac:dyDescent="0.4">
      <c r="A323" s="70" t="s">
        <v>1630</v>
      </c>
      <c r="B323" s="90" t="s">
        <v>1631</v>
      </c>
      <c r="C323" s="87" t="s">
        <v>1632</v>
      </c>
      <c r="D323" s="88" t="s">
        <v>108</v>
      </c>
      <c r="E323" s="30" t="s">
        <v>370</v>
      </c>
      <c r="F323" s="29" t="s">
        <v>54</v>
      </c>
      <c r="G323" s="29">
        <v>8</v>
      </c>
      <c r="H323" s="30"/>
      <c r="I323" s="74">
        <f>VLOOKUP(G323,'Basic TPP'!$A$2:$B$16,2,0)</f>
        <v>6348434.0099999998</v>
      </c>
      <c r="J323" s="75">
        <v>0</v>
      </c>
      <c r="K323" s="76">
        <v>0.35</v>
      </c>
      <c r="L323" s="77">
        <v>0.46</v>
      </c>
      <c r="M323" s="77">
        <v>0</v>
      </c>
      <c r="N323" s="78">
        <f t="shared" si="65"/>
        <v>4370897</v>
      </c>
      <c r="O323" s="79">
        <v>1</v>
      </c>
      <c r="P323" s="80">
        <v>8173</v>
      </c>
      <c r="Q323" s="80" t="s">
        <v>862</v>
      </c>
      <c r="R323" s="81"/>
      <c r="S323" s="78">
        <f t="shared" si="56"/>
        <v>0</v>
      </c>
      <c r="T323" s="78">
        <f t="shared" si="57"/>
        <v>0</v>
      </c>
      <c r="U323" s="78">
        <f t="shared" si="58"/>
        <v>0</v>
      </c>
      <c r="V323" s="78">
        <f t="shared" si="66"/>
        <v>0</v>
      </c>
      <c r="W323" s="78">
        <f t="shared" si="59"/>
        <v>888780.76139999984</v>
      </c>
      <c r="X323" s="78">
        <f t="shared" si="60"/>
        <v>888780.76139999984</v>
      </c>
      <c r="Y323" s="78">
        <f t="shared" si="61"/>
        <v>444390.38069999992</v>
      </c>
      <c r="Z323" s="78">
        <f t="shared" si="67"/>
        <v>1888659</v>
      </c>
      <c r="AA323" s="78">
        <f t="shared" si="62"/>
        <v>2920279.6446000002</v>
      </c>
      <c r="AB323" s="78">
        <f t="shared" si="68"/>
        <v>2482238</v>
      </c>
      <c r="AC323" s="78">
        <f t="shared" si="63"/>
        <v>0</v>
      </c>
      <c r="AD323" s="78">
        <f t="shared" si="69"/>
        <v>0</v>
      </c>
      <c r="AE323" s="82">
        <f t="shared" si="64"/>
        <v>4370897</v>
      </c>
      <c r="AF323" s="82"/>
      <c r="AG323" s="82"/>
      <c r="AH323" s="82"/>
      <c r="AI323" s="82"/>
      <c r="AJ323" s="82"/>
      <c r="AK323" s="83"/>
      <c r="AL323" s="83"/>
      <c r="AM323" s="78"/>
      <c r="AN323" s="84">
        <v>316</v>
      </c>
      <c r="AO323" s="85"/>
      <c r="AP323" s="86" t="s">
        <v>1586</v>
      </c>
    </row>
    <row r="324" spans="1:42" ht="48" customHeight="1" x14ac:dyDescent="0.4">
      <c r="A324" s="70" t="s">
        <v>1633</v>
      </c>
      <c r="B324" s="90" t="s">
        <v>1634</v>
      </c>
      <c r="C324" s="87" t="s">
        <v>1635</v>
      </c>
      <c r="D324" s="88" t="s">
        <v>108</v>
      </c>
      <c r="E324" s="30" t="s">
        <v>370</v>
      </c>
      <c r="F324" s="29" t="s">
        <v>54</v>
      </c>
      <c r="G324" s="29">
        <v>8</v>
      </c>
      <c r="H324" s="30"/>
      <c r="I324" s="74">
        <f>VLOOKUP(G324,'Basic TPP'!$A$2:$B$16,2,0)</f>
        <v>6348434.0099999998</v>
      </c>
      <c r="J324" s="75">
        <v>0</v>
      </c>
      <c r="K324" s="76">
        <v>0.35</v>
      </c>
      <c r="L324" s="77">
        <v>0.46</v>
      </c>
      <c r="M324" s="77">
        <v>0</v>
      </c>
      <c r="N324" s="78">
        <f t="shared" si="65"/>
        <v>4370897</v>
      </c>
      <c r="O324" s="79">
        <v>1</v>
      </c>
      <c r="P324" s="80">
        <v>11083</v>
      </c>
      <c r="Q324" s="80" t="s">
        <v>862</v>
      </c>
      <c r="R324" s="81"/>
      <c r="S324" s="78">
        <f t="shared" si="56"/>
        <v>0</v>
      </c>
      <c r="T324" s="78">
        <f t="shared" si="57"/>
        <v>0</v>
      </c>
      <c r="U324" s="78">
        <f t="shared" si="58"/>
        <v>0</v>
      </c>
      <c r="V324" s="78">
        <f t="shared" si="66"/>
        <v>0</v>
      </c>
      <c r="W324" s="78">
        <f t="shared" si="59"/>
        <v>888780.76139999984</v>
      </c>
      <c r="X324" s="78">
        <f t="shared" si="60"/>
        <v>888780.76139999984</v>
      </c>
      <c r="Y324" s="78">
        <f t="shared" si="61"/>
        <v>444390.38069999992</v>
      </c>
      <c r="Z324" s="78">
        <f t="shared" si="67"/>
        <v>1888659</v>
      </c>
      <c r="AA324" s="78">
        <f t="shared" si="62"/>
        <v>2920279.6446000002</v>
      </c>
      <c r="AB324" s="78">
        <f t="shared" si="68"/>
        <v>2482238</v>
      </c>
      <c r="AC324" s="78">
        <f t="shared" si="63"/>
        <v>0</v>
      </c>
      <c r="AD324" s="78">
        <f t="shared" si="69"/>
        <v>0</v>
      </c>
      <c r="AE324" s="82">
        <f t="shared" si="64"/>
        <v>4370897</v>
      </c>
      <c r="AF324" s="82"/>
      <c r="AG324" s="82"/>
      <c r="AH324" s="82"/>
      <c r="AI324" s="82"/>
      <c r="AJ324" s="82"/>
      <c r="AK324" s="83"/>
      <c r="AL324" s="83"/>
      <c r="AM324" s="78"/>
      <c r="AN324" s="84">
        <v>317</v>
      </c>
      <c r="AO324" s="85"/>
      <c r="AP324" s="86" t="s">
        <v>1586</v>
      </c>
    </row>
    <row r="325" spans="1:42" ht="48" customHeight="1" x14ac:dyDescent="0.4">
      <c r="A325" s="70" t="s">
        <v>1636</v>
      </c>
      <c r="B325" s="90" t="s">
        <v>1637</v>
      </c>
      <c r="C325" s="87" t="s">
        <v>1638</v>
      </c>
      <c r="D325" s="88" t="s">
        <v>138</v>
      </c>
      <c r="E325" s="30" t="s">
        <v>329</v>
      </c>
      <c r="F325" s="29" t="s">
        <v>54</v>
      </c>
      <c r="G325" s="29">
        <v>8</v>
      </c>
      <c r="H325" s="30"/>
      <c r="I325" s="74">
        <f>VLOOKUP(G325,'Basic TPP'!$A$2:$B$16,2,0)</f>
        <v>6348434.0099999998</v>
      </c>
      <c r="J325" s="75">
        <v>0</v>
      </c>
      <c r="K325" s="76">
        <v>0.35</v>
      </c>
      <c r="L325" s="77">
        <v>0.46</v>
      </c>
      <c r="M325" s="77">
        <v>0</v>
      </c>
      <c r="N325" s="78">
        <f t="shared" si="65"/>
        <v>4370897</v>
      </c>
      <c r="O325" s="79">
        <v>0.98499999999999999</v>
      </c>
      <c r="P325" s="80">
        <v>8291</v>
      </c>
      <c r="Q325" s="80" t="s">
        <v>862</v>
      </c>
      <c r="R325" s="81"/>
      <c r="S325" s="78">
        <f t="shared" si="56"/>
        <v>0</v>
      </c>
      <c r="T325" s="78">
        <f t="shared" si="57"/>
        <v>0</v>
      </c>
      <c r="U325" s="78">
        <f t="shared" si="58"/>
        <v>0</v>
      </c>
      <c r="V325" s="78">
        <f t="shared" si="66"/>
        <v>0</v>
      </c>
      <c r="W325" s="78">
        <f t="shared" si="59"/>
        <v>875449.04997899989</v>
      </c>
      <c r="X325" s="78">
        <f t="shared" si="60"/>
        <v>888780.76139999984</v>
      </c>
      <c r="Y325" s="78">
        <f t="shared" si="61"/>
        <v>444390.38069999992</v>
      </c>
      <c r="Z325" s="78">
        <f t="shared" si="67"/>
        <v>1877327</v>
      </c>
      <c r="AA325" s="78">
        <f t="shared" si="62"/>
        <v>2920279.6446000002</v>
      </c>
      <c r="AB325" s="78">
        <f t="shared" si="68"/>
        <v>2482238</v>
      </c>
      <c r="AC325" s="78">
        <f t="shared" si="63"/>
        <v>0</v>
      </c>
      <c r="AD325" s="78">
        <f t="shared" si="69"/>
        <v>0</v>
      </c>
      <c r="AE325" s="82">
        <f t="shared" si="64"/>
        <v>4359565</v>
      </c>
      <c r="AF325" s="82"/>
      <c r="AG325" s="82"/>
      <c r="AH325" s="82"/>
      <c r="AI325" s="82"/>
      <c r="AJ325" s="82"/>
      <c r="AK325" s="83"/>
      <c r="AL325" s="83"/>
      <c r="AM325" s="78"/>
      <c r="AN325" s="84">
        <v>318</v>
      </c>
      <c r="AO325" s="91"/>
      <c r="AP325" s="86" t="s">
        <v>1586</v>
      </c>
    </row>
    <row r="326" spans="1:42" ht="48" customHeight="1" x14ac:dyDescent="0.4">
      <c r="A326" s="70" t="s">
        <v>1639</v>
      </c>
      <c r="B326" s="90" t="s">
        <v>1640</v>
      </c>
      <c r="C326" s="87" t="s">
        <v>1641</v>
      </c>
      <c r="D326" s="88" t="s">
        <v>328</v>
      </c>
      <c r="E326" s="30" t="s">
        <v>1184</v>
      </c>
      <c r="F326" s="29" t="s">
        <v>54</v>
      </c>
      <c r="G326" s="29">
        <v>8</v>
      </c>
      <c r="H326" s="30"/>
      <c r="I326" s="74">
        <f>VLOOKUP(G326,'Basic TPP'!$A$2:$B$16,2,0)</f>
        <v>6348434.0099999998</v>
      </c>
      <c r="J326" s="75">
        <v>0</v>
      </c>
      <c r="K326" s="76">
        <v>0.35</v>
      </c>
      <c r="L326" s="77">
        <v>0.46</v>
      </c>
      <c r="M326" s="77">
        <v>0</v>
      </c>
      <c r="N326" s="78">
        <f t="shared" si="65"/>
        <v>4370897</v>
      </c>
      <c r="O326" s="79">
        <v>0.99</v>
      </c>
      <c r="P326" s="80">
        <v>9987</v>
      </c>
      <c r="Q326" s="80" t="s">
        <v>862</v>
      </c>
      <c r="R326" s="81"/>
      <c r="S326" s="78">
        <f t="shared" si="56"/>
        <v>0</v>
      </c>
      <c r="T326" s="78">
        <f t="shared" si="57"/>
        <v>0</v>
      </c>
      <c r="U326" s="78">
        <f t="shared" si="58"/>
        <v>0</v>
      </c>
      <c r="V326" s="78">
        <f t="shared" si="66"/>
        <v>0</v>
      </c>
      <c r="W326" s="78">
        <f t="shared" si="59"/>
        <v>879892.95378599979</v>
      </c>
      <c r="X326" s="78">
        <f t="shared" si="60"/>
        <v>888780.76139999984</v>
      </c>
      <c r="Y326" s="78">
        <f t="shared" si="61"/>
        <v>444390.38069999992</v>
      </c>
      <c r="Z326" s="78">
        <f t="shared" si="67"/>
        <v>1881104</v>
      </c>
      <c r="AA326" s="78">
        <f t="shared" si="62"/>
        <v>2920279.6446000002</v>
      </c>
      <c r="AB326" s="78">
        <f t="shared" si="68"/>
        <v>2482238</v>
      </c>
      <c r="AC326" s="78">
        <f t="shared" si="63"/>
        <v>0</v>
      </c>
      <c r="AD326" s="78">
        <f t="shared" si="69"/>
        <v>0</v>
      </c>
      <c r="AE326" s="82">
        <f t="shared" si="64"/>
        <v>4363342</v>
      </c>
      <c r="AF326" s="82"/>
      <c r="AG326" s="82"/>
      <c r="AH326" s="82"/>
      <c r="AI326" s="82"/>
      <c r="AJ326" s="82"/>
      <c r="AK326" s="83"/>
      <c r="AL326" s="83"/>
      <c r="AM326" s="78"/>
      <c r="AN326" s="84">
        <v>319</v>
      </c>
      <c r="AO326" s="85"/>
      <c r="AP326" s="86" t="s">
        <v>1586</v>
      </c>
    </row>
    <row r="327" spans="1:42" ht="48" customHeight="1" x14ac:dyDescent="0.4">
      <c r="A327" s="70" t="s">
        <v>1642</v>
      </c>
      <c r="B327" s="90" t="s">
        <v>1643</v>
      </c>
      <c r="C327" s="87" t="s">
        <v>1644</v>
      </c>
      <c r="D327" s="88" t="s">
        <v>138</v>
      </c>
      <c r="E327" s="30" t="s">
        <v>1084</v>
      </c>
      <c r="F327" s="29"/>
      <c r="G327" s="29">
        <v>7</v>
      </c>
      <c r="H327" s="30"/>
      <c r="I327" s="74">
        <f>VLOOKUP(G327,'Basic TPP'!$A$2:$B$16,2,0)</f>
        <v>5597389.71</v>
      </c>
      <c r="J327" s="75">
        <v>0</v>
      </c>
      <c r="K327" s="76">
        <v>0.35</v>
      </c>
      <c r="L327" s="77">
        <v>0.46</v>
      </c>
      <c r="M327" s="77">
        <v>0</v>
      </c>
      <c r="N327" s="78">
        <f t="shared" si="65"/>
        <v>3853803</v>
      </c>
      <c r="O327" s="79">
        <v>1</v>
      </c>
      <c r="P327" s="80">
        <v>9847</v>
      </c>
      <c r="Q327" s="80" t="s">
        <v>862</v>
      </c>
      <c r="R327" s="81"/>
      <c r="S327" s="78">
        <f t="shared" si="56"/>
        <v>0</v>
      </c>
      <c r="T327" s="78">
        <f t="shared" si="57"/>
        <v>0</v>
      </c>
      <c r="U327" s="78">
        <f t="shared" si="58"/>
        <v>0</v>
      </c>
      <c r="V327" s="78">
        <f t="shared" si="66"/>
        <v>0</v>
      </c>
      <c r="W327" s="78">
        <f t="shared" si="59"/>
        <v>783634.55940000003</v>
      </c>
      <c r="X327" s="78">
        <f t="shared" si="60"/>
        <v>783634.55940000003</v>
      </c>
      <c r="Y327" s="78">
        <f t="shared" si="61"/>
        <v>391817.27970000001</v>
      </c>
      <c r="Z327" s="78">
        <f t="shared" si="67"/>
        <v>1665223</v>
      </c>
      <c r="AA327" s="78">
        <f t="shared" si="62"/>
        <v>2574799.2666000002</v>
      </c>
      <c r="AB327" s="78">
        <f t="shared" si="68"/>
        <v>2188579</v>
      </c>
      <c r="AC327" s="78">
        <f t="shared" si="63"/>
        <v>0</v>
      </c>
      <c r="AD327" s="78">
        <f t="shared" si="69"/>
        <v>0</v>
      </c>
      <c r="AE327" s="82">
        <f t="shared" si="64"/>
        <v>3853802</v>
      </c>
      <c r="AF327" s="82"/>
      <c r="AG327" s="82"/>
      <c r="AH327" s="82"/>
      <c r="AI327" s="82"/>
      <c r="AJ327" s="82"/>
      <c r="AK327" s="83"/>
      <c r="AL327" s="83"/>
      <c r="AM327" s="78"/>
      <c r="AN327" s="84">
        <v>320</v>
      </c>
      <c r="AO327" s="91"/>
      <c r="AP327" s="86" t="s">
        <v>1586</v>
      </c>
    </row>
    <row r="328" spans="1:42" ht="48" customHeight="1" x14ac:dyDescent="0.4">
      <c r="A328" s="70" t="s">
        <v>1645</v>
      </c>
      <c r="B328" s="90" t="s">
        <v>1646</v>
      </c>
      <c r="C328" s="87" t="s">
        <v>1647</v>
      </c>
      <c r="D328" s="88" t="s">
        <v>138</v>
      </c>
      <c r="E328" s="30" t="s">
        <v>395</v>
      </c>
      <c r="F328" s="29" t="s">
        <v>54</v>
      </c>
      <c r="G328" s="29">
        <v>7</v>
      </c>
      <c r="H328" s="30"/>
      <c r="I328" s="74">
        <f>VLOOKUP(G328,'Basic TPP'!$A$2:$B$16,2,0)</f>
        <v>5597389.71</v>
      </c>
      <c r="J328" s="75">
        <v>0</v>
      </c>
      <c r="K328" s="76">
        <v>0.35</v>
      </c>
      <c r="L328" s="77">
        <v>0.46</v>
      </c>
      <c r="M328" s="77">
        <v>0</v>
      </c>
      <c r="N328" s="78">
        <f t="shared" si="65"/>
        <v>3853803</v>
      </c>
      <c r="O328" s="79">
        <v>0.97250000000000003</v>
      </c>
      <c r="P328" s="80">
        <v>7676</v>
      </c>
      <c r="Q328" s="80" t="s">
        <v>862</v>
      </c>
      <c r="R328" s="81"/>
      <c r="S328" s="78">
        <f t="shared" ref="S328:S391" si="70">I328*J328*40%*O328</f>
        <v>0</v>
      </c>
      <c r="T328" s="78">
        <f t="shared" ref="T328:T391" si="71">IF(P328&gt;=6750,(I328*J328*40%),0)</f>
        <v>0</v>
      </c>
      <c r="U328" s="78">
        <f t="shared" ref="U328:U391" si="72">IF(P328&lt;6750,0,IF(Q328="kurang",I328*J328*10%,I328*J328*20%))</f>
        <v>0</v>
      </c>
      <c r="V328" s="78">
        <f t="shared" si="66"/>
        <v>0</v>
      </c>
      <c r="W328" s="78">
        <f t="shared" ref="W328:W391" si="73">I328*K328*40%*O328</f>
        <v>762084.60901650006</v>
      </c>
      <c r="X328" s="78">
        <f t="shared" ref="X328:X391" si="74">IF(P328&gt;=6750,(I328*K328*40%),0)</f>
        <v>783634.55940000003</v>
      </c>
      <c r="Y328" s="78">
        <f t="shared" ref="Y328:Y391" si="75">IF(P328&lt;6750,0,IF(Q328="kurang",I328*K328*10%,I328*K328*20%))</f>
        <v>391817.27970000001</v>
      </c>
      <c r="Z328" s="78">
        <f t="shared" si="67"/>
        <v>1646906</v>
      </c>
      <c r="AA328" s="78">
        <f t="shared" ref="AA328:AA391" si="76">I328*L328</f>
        <v>2574799.2666000002</v>
      </c>
      <c r="AB328" s="78">
        <f t="shared" si="68"/>
        <v>2188579</v>
      </c>
      <c r="AC328" s="78">
        <f t="shared" ref="AC328:AC391" si="77">I328*M328</f>
        <v>0</v>
      </c>
      <c r="AD328" s="78">
        <f t="shared" si="69"/>
        <v>0</v>
      </c>
      <c r="AE328" s="82">
        <f t="shared" ref="AE328:AE391" si="78">ROUND((V328+Z328+AB328+AD328),0)</f>
        <v>3835485</v>
      </c>
      <c r="AF328" s="82"/>
      <c r="AG328" s="82"/>
      <c r="AH328" s="82"/>
      <c r="AI328" s="82"/>
      <c r="AJ328" s="82"/>
      <c r="AK328" s="83"/>
      <c r="AL328" s="83"/>
      <c r="AM328" s="78"/>
      <c r="AN328" s="84">
        <v>321</v>
      </c>
      <c r="AO328" s="85"/>
      <c r="AP328" s="86" t="s">
        <v>1586</v>
      </c>
    </row>
    <row r="329" spans="1:42" ht="48" customHeight="1" x14ac:dyDescent="0.4">
      <c r="A329" s="70" t="s">
        <v>1648</v>
      </c>
      <c r="B329" s="90" t="s">
        <v>1649</v>
      </c>
      <c r="C329" s="87" t="s">
        <v>1650</v>
      </c>
      <c r="D329" s="88" t="s">
        <v>138</v>
      </c>
      <c r="E329" s="30" t="s">
        <v>961</v>
      </c>
      <c r="F329" s="29" t="s">
        <v>54</v>
      </c>
      <c r="G329" s="29">
        <v>7</v>
      </c>
      <c r="H329" s="30"/>
      <c r="I329" s="74">
        <f>VLOOKUP(G329,'Basic TPP'!$A$2:$B$16,2,0)</f>
        <v>5597389.71</v>
      </c>
      <c r="J329" s="75">
        <v>0</v>
      </c>
      <c r="K329" s="76">
        <v>0.35</v>
      </c>
      <c r="L329" s="77">
        <v>0.46</v>
      </c>
      <c r="M329" s="77">
        <v>0</v>
      </c>
      <c r="N329" s="78">
        <f t="shared" ref="N329:N392" si="79">ROUND(I329*(SUM(J329:M329))*85%,0)</f>
        <v>3853803</v>
      </c>
      <c r="O329" s="79">
        <v>0.98499999999999999</v>
      </c>
      <c r="P329" s="80">
        <v>9538</v>
      </c>
      <c r="Q329" s="80" t="s">
        <v>862</v>
      </c>
      <c r="R329" s="81"/>
      <c r="S329" s="78">
        <f t="shared" si="70"/>
        <v>0</v>
      </c>
      <c r="T329" s="78">
        <f t="shared" si="71"/>
        <v>0</v>
      </c>
      <c r="U329" s="78">
        <f t="shared" si="72"/>
        <v>0</v>
      </c>
      <c r="V329" s="78">
        <f t="shared" ref="V329:V392" si="80">ROUND(SUM(S329:U329)*85%,0)</f>
        <v>0</v>
      </c>
      <c r="W329" s="78">
        <f t="shared" si="73"/>
        <v>771880.04100900004</v>
      </c>
      <c r="X329" s="78">
        <f t="shared" si="74"/>
        <v>783634.55940000003</v>
      </c>
      <c r="Y329" s="78">
        <f t="shared" si="75"/>
        <v>391817.27970000001</v>
      </c>
      <c r="Z329" s="78">
        <f t="shared" ref="Z329:Z392" si="81">ROUND(SUM(W329:Y329)*85%,0)</f>
        <v>1655232</v>
      </c>
      <c r="AA329" s="78">
        <f t="shared" si="76"/>
        <v>2574799.2666000002</v>
      </c>
      <c r="AB329" s="78">
        <f t="shared" ref="AB329:AB392" si="82">ROUND(AA329 * 85%,0)</f>
        <v>2188579</v>
      </c>
      <c r="AC329" s="78">
        <f t="shared" si="77"/>
        <v>0</v>
      </c>
      <c r="AD329" s="78">
        <f t="shared" ref="AD329:AD392" si="83">ROUND(AC329*85%,0)</f>
        <v>0</v>
      </c>
      <c r="AE329" s="82">
        <f t="shared" si="78"/>
        <v>3843811</v>
      </c>
      <c r="AF329" s="82"/>
      <c r="AG329" s="82"/>
      <c r="AH329" s="82"/>
      <c r="AI329" s="82"/>
      <c r="AJ329" s="82"/>
      <c r="AK329" s="83"/>
      <c r="AL329" s="83"/>
      <c r="AM329" s="78"/>
      <c r="AN329" s="84">
        <v>322</v>
      </c>
      <c r="AO329" s="85"/>
      <c r="AP329" s="86" t="s">
        <v>1586</v>
      </c>
    </row>
    <row r="330" spans="1:42" ht="48" customHeight="1" x14ac:dyDescent="0.4">
      <c r="A330" s="70" t="s">
        <v>1651</v>
      </c>
      <c r="B330" s="90" t="s">
        <v>1652</v>
      </c>
      <c r="C330" s="87" t="s">
        <v>1653</v>
      </c>
      <c r="D330" s="88" t="s">
        <v>328</v>
      </c>
      <c r="E330" s="30" t="s">
        <v>903</v>
      </c>
      <c r="F330" s="29" t="s">
        <v>54</v>
      </c>
      <c r="G330" s="29">
        <v>7</v>
      </c>
      <c r="H330" s="30"/>
      <c r="I330" s="74">
        <f>VLOOKUP(G330,'Basic TPP'!$A$2:$B$16,2,0)</f>
        <v>5597389.71</v>
      </c>
      <c r="J330" s="75">
        <v>0</v>
      </c>
      <c r="K330" s="76">
        <v>0.35</v>
      </c>
      <c r="L330" s="77">
        <v>0.46</v>
      </c>
      <c r="M330" s="77">
        <v>0</v>
      </c>
      <c r="N330" s="78">
        <f t="shared" si="79"/>
        <v>3853803</v>
      </c>
      <c r="O330" s="79">
        <v>1</v>
      </c>
      <c r="P330" s="80">
        <v>10111</v>
      </c>
      <c r="Q330" s="80" t="s">
        <v>862</v>
      </c>
      <c r="R330" s="81"/>
      <c r="S330" s="78">
        <f t="shared" si="70"/>
        <v>0</v>
      </c>
      <c r="T330" s="78">
        <f t="shared" si="71"/>
        <v>0</v>
      </c>
      <c r="U330" s="78">
        <f t="shared" si="72"/>
        <v>0</v>
      </c>
      <c r="V330" s="78">
        <f t="shared" si="80"/>
        <v>0</v>
      </c>
      <c r="W330" s="78">
        <f t="shared" si="73"/>
        <v>783634.55940000003</v>
      </c>
      <c r="X330" s="78">
        <f t="shared" si="74"/>
        <v>783634.55940000003</v>
      </c>
      <c r="Y330" s="78">
        <f t="shared" si="75"/>
        <v>391817.27970000001</v>
      </c>
      <c r="Z330" s="78">
        <f t="shared" si="81"/>
        <v>1665223</v>
      </c>
      <c r="AA330" s="78">
        <f t="shared" si="76"/>
        <v>2574799.2666000002</v>
      </c>
      <c r="AB330" s="78">
        <f t="shared" si="82"/>
        <v>2188579</v>
      </c>
      <c r="AC330" s="78">
        <f t="shared" si="77"/>
        <v>0</v>
      </c>
      <c r="AD330" s="78">
        <f t="shared" si="83"/>
        <v>0</v>
      </c>
      <c r="AE330" s="82">
        <f t="shared" si="78"/>
        <v>3853802</v>
      </c>
      <c r="AF330" s="82"/>
      <c r="AG330" s="82"/>
      <c r="AH330" s="82"/>
      <c r="AI330" s="82"/>
      <c r="AJ330" s="82"/>
      <c r="AK330" s="83"/>
      <c r="AL330" s="83"/>
      <c r="AM330" s="78"/>
      <c r="AN330" s="84">
        <v>323</v>
      </c>
      <c r="AO330" s="85"/>
      <c r="AP330" s="86" t="s">
        <v>1586</v>
      </c>
    </row>
    <row r="331" spans="1:42" ht="48" customHeight="1" x14ac:dyDescent="0.4">
      <c r="A331" s="70" t="s">
        <v>1654</v>
      </c>
      <c r="B331" s="90" t="s">
        <v>1655</v>
      </c>
      <c r="C331" s="87" t="s">
        <v>1656</v>
      </c>
      <c r="D331" s="88" t="s">
        <v>403</v>
      </c>
      <c r="E331" s="30" t="s">
        <v>1027</v>
      </c>
      <c r="F331" s="29" t="s">
        <v>54</v>
      </c>
      <c r="G331" s="29">
        <v>6</v>
      </c>
      <c r="H331" s="30"/>
      <c r="I331" s="74">
        <f>VLOOKUP(G331,'Basic TPP'!$A$2:$B$16,2,0)</f>
        <v>4864066.68</v>
      </c>
      <c r="J331" s="75">
        <v>0</v>
      </c>
      <c r="K331" s="76">
        <v>0.35</v>
      </c>
      <c r="L331" s="77">
        <v>0.46</v>
      </c>
      <c r="M331" s="77">
        <v>0</v>
      </c>
      <c r="N331" s="78">
        <f t="shared" si="79"/>
        <v>3348910</v>
      </c>
      <c r="O331" s="79">
        <v>1</v>
      </c>
      <c r="P331" s="80">
        <v>7902</v>
      </c>
      <c r="Q331" s="80" t="s">
        <v>862</v>
      </c>
      <c r="R331" s="81"/>
      <c r="S331" s="78">
        <f t="shared" si="70"/>
        <v>0</v>
      </c>
      <c r="T331" s="78">
        <f t="shared" si="71"/>
        <v>0</v>
      </c>
      <c r="U331" s="78">
        <f t="shared" si="72"/>
        <v>0</v>
      </c>
      <c r="V331" s="78">
        <f t="shared" si="80"/>
        <v>0</v>
      </c>
      <c r="W331" s="78">
        <f t="shared" si="73"/>
        <v>680969.33519999997</v>
      </c>
      <c r="X331" s="78">
        <f t="shared" si="74"/>
        <v>680969.33519999997</v>
      </c>
      <c r="Y331" s="78">
        <f t="shared" si="75"/>
        <v>340484.66759999999</v>
      </c>
      <c r="Z331" s="78">
        <f t="shared" si="81"/>
        <v>1447060</v>
      </c>
      <c r="AA331" s="78">
        <f t="shared" si="76"/>
        <v>2237470.6727999998</v>
      </c>
      <c r="AB331" s="78">
        <f t="shared" si="82"/>
        <v>1901850</v>
      </c>
      <c r="AC331" s="78">
        <f t="shared" si="77"/>
        <v>0</v>
      </c>
      <c r="AD331" s="78">
        <f t="shared" si="83"/>
        <v>0</v>
      </c>
      <c r="AE331" s="82">
        <f t="shared" si="78"/>
        <v>3348910</v>
      </c>
      <c r="AF331" s="82"/>
      <c r="AG331" s="82"/>
      <c r="AH331" s="82"/>
      <c r="AI331" s="82"/>
      <c r="AJ331" s="82"/>
      <c r="AK331" s="83"/>
      <c r="AL331" s="83"/>
      <c r="AM331" s="78"/>
      <c r="AN331" s="84">
        <v>324</v>
      </c>
      <c r="AO331" s="85"/>
      <c r="AP331" s="86" t="s">
        <v>1586</v>
      </c>
    </row>
    <row r="332" spans="1:42" ht="48" customHeight="1" x14ac:dyDescent="0.4">
      <c r="A332" s="70" t="s">
        <v>1657</v>
      </c>
      <c r="B332" s="90" t="s">
        <v>1658</v>
      </c>
      <c r="C332" s="87" t="s">
        <v>1659</v>
      </c>
      <c r="D332" s="88" t="s">
        <v>420</v>
      </c>
      <c r="E332" s="30" t="s">
        <v>451</v>
      </c>
      <c r="F332" s="29" t="s">
        <v>54</v>
      </c>
      <c r="G332" s="29">
        <v>6</v>
      </c>
      <c r="H332" s="30"/>
      <c r="I332" s="74">
        <f>VLOOKUP(G332,'Basic TPP'!$A$2:$B$16,2,0)</f>
        <v>4864066.68</v>
      </c>
      <c r="J332" s="75">
        <v>0</v>
      </c>
      <c r="K332" s="76">
        <v>0.35</v>
      </c>
      <c r="L332" s="77">
        <v>0.46</v>
      </c>
      <c r="M332" s="77">
        <v>0</v>
      </c>
      <c r="N332" s="78">
        <f t="shared" si="79"/>
        <v>3348910</v>
      </c>
      <c r="O332" s="79">
        <v>1</v>
      </c>
      <c r="P332" s="80">
        <v>9216</v>
      </c>
      <c r="Q332" s="80" t="s">
        <v>862</v>
      </c>
      <c r="R332" s="81"/>
      <c r="S332" s="78">
        <f t="shared" si="70"/>
        <v>0</v>
      </c>
      <c r="T332" s="78">
        <f t="shared" si="71"/>
        <v>0</v>
      </c>
      <c r="U332" s="78">
        <f t="shared" si="72"/>
        <v>0</v>
      </c>
      <c r="V332" s="78">
        <f t="shared" si="80"/>
        <v>0</v>
      </c>
      <c r="W332" s="78">
        <f t="shared" si="73"/>
        <v>680969.33519999997</v>
      </c>
      <c r="X332" s="78">
        <f t="shared" si="74"/>
        <v>680969.33519999997</v>
      </c>
      <c r="Y332" s="78">
        <f t="shared" si="75"/>
        <v>340484.66759999999</v>
      </c>
      <c r="Z332" s="78">
        <f t="shared" si="81"/>
        <v>1447060</v>
      </c>
      <c r="AA332" s="78">
        <f t="shared" si="76"/>
        <v>2237470.6727999998</v>
      </c>
      <c r="AB332" s="78">
        <f t="shared" si="82"/>
        <v>1901850</v>
      </c>
      <c r="AC332" s="78">
        <f t="shared" si="77"/>
        <v>0</v>
      </c>
      <c r="AD332" s="78">
        <f t="shared" si="83"/>
        <v>0</v>
      </c>
      <c r="AE332" s="82">
        <f t="shared" si="78"/>
        <v>3348910</v>
      </c>
      <c r="AF332" s="82"/>
      <c r="AG332" s="82"/>
      <c r="AH332" s="82"/>
      <c r="AI332" s="82"/>
      <c r="AJ332" s="82"/>
      <c r="AK332" s="83"/>
      <c r="AL332" s="83"/>
      <c r="AM332" s="78"/>
      <c r="AN332" s="84">
        <v>325</v>
      </c>
      <c r="AO332" s="85"/>
      <c r="AP332" s="86" t="s">
        <v>1586</v>
      </c>
    </row>
    <row r="333" spans="1:42" ht="48" customHeight="1" x14ac:dyDescent="0.4">
      <c r="A333" s="70" t="s">
        <v>1660</v>
      </c>
      <c r="B333" s="90" t="s">
        <v>1661</v>
      </c>
      <c r="C333" s="87" t="s">
        <v>1662</v>
      </c>
      <c r="D333" s="88" t="s">
        <v>138</v>
      </c>
      <c r="E333" s="30" t="s">
        <v>1089</v>
      </c>
      <c r="F333" s="29" t="s">
        <v>391</v>
      </c>
      <c r="G333" s="29">
        <v>6</v>
      </c>
      <c r="H333" s="30"/>
      <c r="I333" s="74">
        <f>VLOOKUP(G333,'Basic TPP'!$A$2:$B$16,2,0)</f>
        <v>4864066.68</v>
      </c>
      <c r="J333" s="75">
        <v>0.31</v>
      </c>
      <c r="K333" s="76">
        <v>0.35</v>
      </c>
      <c r="L333" s="77">
        <v>0.15</v>
      </c>
      <c r="M333" s="77">
        <v>0</v>
      </c>
      <c r="N333" s="78">
        <f t="shared" si="79"/>
        <v>3348910</v>
      </c>
      <c r="O333" s="79">
        <v>1</v>
      </c>
      <c r="P333" s="80">
        <v>8544</v>
      </c>
      <c r="Q333" s="80" t="s">
        <v>862</v>
      </c>
      <c r="R333" s="81"/>
      <c r="S333" s="78">
        <f t="shared" si="70"/>
        <v>603144.26832000003</v>
      </c>
      <c r="T333" s="78">
        <f t="shared" si="71"/>
        <v>603144.26832000003</v>
      </c>
      <c r="U333" s="78">
        <f t="shared" si="72"/>
        <v>301572.13416000002</v>
      </c>
      <c r="V333" s="78">
        <f t="shared" si="80"/>
        <v>1281682</v>
      </c>
      <c r="W333" s="78">
        <f t="shared" si="73"/>
        <v>680969.33519999997</v>
      </c>
      <c r="X333" s="78">
        <f t="shared" si="74"/>
        <v>680969.33519999997</v>
      </c>
      <c r="Y333" s="78">
        <f t="shared" si="75"/>
        <v>340484.66759999999</v>
      </c>
      <c r="Z333" s="78">
        <f t="shared" si="81"/>
        <v>1447060</v>
      </c>
      <c r="AA333" s="78">
        <f t="shared" si="76"/>
        <v>729610.00199999998</v>
      </c>
      <c r="AB333" s="78">
        <f t="shared" si="82"/>
        <v>620169</v>
      </c>
      <c r="AC333" s="78">
        <f t="shared" si="77"/>
        <v>0</v>
      </c>
      <c r="AD333" s="78">
        <f t="shared" si="83"/>
        <v>0</v>
      </c>
      <c r="AE333" s="82">
        <f t="shared" si="78"/>
        <v>3348911</v>
      </c>
      <c r="AF333" s="82"/>
      <c r="AG333" s="82"/>
      <c r="AH333" s="82"/>
      <c r="AI333" s="82"/>
      <c r="AJ333" s="82"/>
      <c r="AK333" s="83"/>
      <c r="AL333" s="83"/>
      <c r="AM333" s="78"/>
      <c r="AN333" s="84">
        <v>326</v>
      </c>
      <c r="AO333" s="85"/>
      <c r="AP333" s="86" t="s">
        <v>1586</v>
      </c>
    </row>
    <row r="334" spans="1:42" ht="48" customHeight="1" x14ac:dyDescent="0.4">
      <c r="A334" s="70" t="s">
        <v>1663</v>
      </c>
      <c r="B334" s="90" t="s">
        <v>1664</v>
      </c>
      <c r="C334" s="87" t="s">
        <v>1665</v>
      </c>
      <c r="D334" s="88" t="s">
        <v>420</v>
      </c>
      <c r="E334" s="30" t="s">
        <v>1036</v>
      </c>
      <c r="F334" s="29" t="s">
        <v>391</v>
      </c>
      <c r="G334" s="29">
        <v>5</v>
      </c>
      <c r="H334" s="30"/>
      <c r="I334" s="74">
        <f>VLOOKUP(G334,'Basic TPP'!$A$2:$B$16,2,0)</f>
        <v>4056483.09</v>
      </c>
      <c r="J334" s="75">
        <v>0.31</v>
      </c>
      <c r="K334" s="76">
        <v>0.35</v>
      </c>
      <c r="L334" s="77">
        <v>0.15</v>
      </c>
      <c r="M334" s="77">
        <v>0</v>
      </c>
      <c r="N334" s="78">
        <f t="shared" si="79"/>
        <v>2792889</v>
      </c>
      <c r="O334" s="79">
        <v>0.96950000000000003</v>
      </c>
      <c r="P334" s="80">
        <v>13000</v>
      </c>
      <c r="Q334" s="80" t="s">
        <v>862</v>
      </c>
      <c r="R334" s="81"/>
      <c r="S334" s="78">
        <f t="shared" si="70"/>
        <v>487662.28411362</v>
      </c>
      <c r="T334" s="78">
        <f t="shared" si="71"/>
        <v>503003.90315999999</v>
      </c>
      <c r="U334" s="78">
        <f t="shared" si="72"/>
        <v>251501.95157999999</v>
      </c>
      <c r="V334" s="78">
        <f t="shared" si="80"/>
        <v>1055843</v>
      </c>
      <c r="W334" s="78">
        <f t="shared" si="73"/>
        <v>550586.44980569999</v>
      </c>
      <c r="X334" s="78">
        <f t="shared" si="74"/>
        <v>567907.63260000001</v>
      </c>
      <c r="Y334" s="78">
        <f t="shared" si="75"/>
        <v>283953.81630000001</v>
      </c>
      <c r="Z334" s="78">
        <f t="shared" si="81"/>
        <v>1192081</v>
      </c>
      <c r="AA334" s="78">
        <f t="shared" si="76"/>
        <v>608472.46349999995</v>
      </c>
      <c r="AB334" s="78">
        <f t="shared" si="82"/>
        <v>517202</v>
      </c>
      <c r="AC334" s="78">
        <f t="shared" si="77"/>
        <v>0</v>
      </c>
      <c r="AD334" s="78">
        <f t="shared" si="83"/>
        <v>0</v>
      </c>
      <c r="AE334" s="82">
        <f t="shared" si="78"/>
        <v>2765126</v>
      </c>
      <c r="AF334" s="82"/>
      <c r="AG334" s="82"/>
      <c r="AH334" s="82"/>
      <c r="AI334" s="82"/>
      <c r="AJ334" s="82"/>
      <c r="AK334" s="83"/>
      <c r="AL334" s="83"/>
      <c r="AM334" s="78"/>
      <c r="AN334" s="84">
        <v>327</v>
      </c>
      <c r="AO334" s="91"/>
      <c r="AP334" s="86" t="s">
        <v>1586</v>
      </c>
    </row>
    <row r="335" spans="1:42" ht="48" customHeight="1" x14ac:dyDescent="0.4">
      <c r="A335" s="70" t="s">
        <v>1666</v>
      </c>
      <c r="B335" s="71" t="s">
        <v>1667</v>
      </c>
      <c r="C335" s="72" t="s">
        <v>1668</v>
      </c>
      <c r="D335" s="73" t="s">
        <v>45</v>
      </c>
      <c r="E335" s="37" t="s">
        <v>1669</v>
      </c>
      <c r="F335" s="38" t="s">
        <v>54</v>
      </c>
      <c r="G335" s="38">
        <v>12</v>
      </c>
      <c r="H335" s="93" t="s">
        <v>2659</v>
      </c>
      <c r="I335" s="74">
        <f>VLOOKUP(G335,'Basic TPP'!$A$2:$B$16,2,0)</f>
        <v>13501920</v>
      </c>
      <c r="J335" s="75">
        <v>0</v>
      </c>
      <c r="K335" s="76">
        <v>0.35</v>
      </c>
      <c r="L335" s="77">
        <v>0.56999999999999995</v>
      </c>
      <c r="M335" s="77">
        <v>0</v>
      </c>
      <c r="N335" s="78">
        <f t="shared" si="79"/>
        <v>10558501</v>
      </c>
      <c r="O335" s="79">
        <v>0.98499999999999999</v>
      </c>
      <c r="P335" s="80">
        <v>7953</v>
      </c>
      <c r="Q335" s="80" t="s">
        <v>862</v>
      </c>
      <c r="R335" s="81"/>
      <c r="S335" s="78">
        <f t="shared" si="70"/>
        <v>0</v>
      </c>
      <c r="T335" s="78">
        <f t="shared" si="71"/>
        <v>0</v>
      </c>
      <c r="U335" s="78">
        <f t="shared" si="72"/>
        <v>0</v>
      </c>
      <c r="V335" s="78">
        <f t="shared" si="80"/>
        <v>0</v>
      </c>
      <c r="W335" s="78">
        <f t="shared" si="73"/>
        <v>1861914.7679999999</v>
      </c>
      <c r="X335" s="78">
        <f t="shared" si="74"/>
        <v>1890268.8</v>
      </c>
      <c r="Y335" s="78">
        <f t="shared" si="75"/>
        <v>945134.4</v>
      </c>
      <c r="Z335" s="78">
        <f t="shared" si="81"/>
        <v>3992720</v>
      </c>
      <c r="AA335" s="78">
        <f t="shared" si="76"/>
        <v>7696094.3999999994</v>
      </c>
      <c r="AB335" s="78">
        <f t="shared" si="82"/>
        <v>6541680</v>
      </c>
      <c r="AC335" s="78">
        <f t="shared" si="77"/>
        <v>0</v>
      </c>
      <c r="AD335" s="78">
        <f t="shared" si="83"/>
        <v>0</v>
      </c>
      <c r="AE335" s="82">
        <f t="shared" si="78"/>
        <v>10534400</v>
      </c>
      <c r="AF335" s="82"/>
      <c r="AG335" s="82"/>
      <c r="AH335" s="82"/>
      <c r="AI335" s="82"/>
      <c r="AJ335" s="82"/>
      <c r="AK335" s="83"/>
      <c r="AL335" s="83"/>
      <c r="AM335" s="78"/>
      <c r="AN335" s="84">
        <v>328</v>
      </c>
      <c r="AO335" s="85"/>
      <c r="AP335" s="86" t="s">
        <v>1670</v>
      </c>
    </row>
    <row r="336" spans="1:42" ht="48" customHeight="1" x14ac:dyDescent="0.4">
      <c r="A336" s="70" t="s">
        <v>1671</v>
      </c>
      <c r="B336" s="37" t="s">
        <v>1672</v>
      </c>
      <c r="C336" s="87" t="s">
        <v>1673</v>
      </c>
      <c r="D336" s="88" t="s">
        <v>108</v>
      </c>
      <c r="E336" s="37" t="s">
        <v>929</v>
      </c>
      <c r="F336" s="29"/>
      <c r="G336" s="29">
        <v>10</v>
      </c>
      <c r="H336" s="30"/>
      <c r="I336" s="74">
        <f>VLOOKUP(G336,'Basic TPP'!$A$2:$B$16,2,0)</f>
        <v>9080041.1999999993</v>
      </c>
      <c r="J336" s="75">
        <v>0</v>
      </c>
      <c r="K336" s="76">
        <v>0.35</v>
      </c>
      <c r="L336" s="77">
        <v>0.46</v>
      </c>
      <c r="M336" s="77">
        <v>0</v>
      </c>
      <c r="N336" s="78">
        <f t="shared" si="79"/>
        <v>6251608</v>
      </c>
      <c r="O336" s="79">
        <v>0.96950000000000003</v>
      </c>
      <c r="P336" s="80">
        <v>8066</v>
      </c>
      <c r="Q336" s="89" t="s">
        <v>862</v>
      </c>
      <c r="R336" s="81"/>
      <c r="S336" s="78">
        <f t="shared" si="70"/>
        <v>0</v>
      </c>
      <c r="T336" s="78">
        <f t="shared" si="71"/>
        <v>0</v>
      </c>
      <c r="U336" s="78">
        <f t="shared" si="72"/>
        <v>0</v>
      </c>
      <c r="V336" s="78">
        <f t="shared" si="80"/>
        <v>0</v>
      </c>
      <c r="W336" s="78">
        <f t="shared" si="73"/>
        <v>1232433.992076</v>
      </c>
      <c r="X336" s="78">
        <f t="shared" si="74"/>
        <v>1271205.7679999999</v>
      </c>
      <c r="Y336" s="78">
        <f t="shared" si="75"/>
        <v>635602.88399999996</v>
      </c>
      <c r="Z336" s="78">
        <f t="shared" si="81"/>
        <v>2668356</v>
      </c>
      <c r="AA336" s="78">
        <f t="shared" si="76"/>
        <v>4176818.952</v>
      </c>
      <c r="AB336" s="78">
        <f t="shared" si="82"/>
        <v>3550296</v>
      </c>
      <c r="AC336" s="78">
        <f t="shared" si="77"/>
        <v>0</v>
      </c>
      <c r="AD336" s="78">
        <f t="shared" si="83"/>
        <v>0</v>
      </c>
      <c r="AE336" s="82">
        <f t="shared" si="78"/>
        <v>6218652</v>
      </c>
      <c r="AF336" s="82"/>
      <c r="AG336" s="82"/>
      <c r="AH336" s="82"/>
      <c r="AI336" s="82"/>
      <c r="AJ336" s="82"/>
      <c r="AK336" s="83"/>
      <c r="AL336" s="83"/>
      <c r="AM336" s="78"/>
      <c r="AN336" s="84">
        <v>329</v>
      </c>
      <c r="AO336" s="85"/>
      <c r="AP336" s="86" t="s">
        <v>1670</v>
      </c>
    </row>
    <row r="337" spans="1:42" ht="48" customHeight="1" x14ac:dyDescent="0.4">
      <c r="A337" s="70" t="s">
        <v>1674</v>
      </c>
      <c r="B337" s="37" t="s">
        <v>1675</v>
      </c>
      <c r="C337" s="87" t="s">
        <v>1676</v>
      </c>
      <c r="D337" s="88" t="s">
        <v>108</v>
      </c>
      <c r="E337" s="30" t="s">
        <v>1519</v>
      </c>
      <c r="F337" s="29" t="s">
        <v>54</v>
      </c>
      <c r="G337" s="29">
        <v>10</v>
      </c>
      <c r="H337" s="30"/>
      <c r="I337" s="74">
        <f>VLOOKUP(G337,'Basic TPP'!$A$2:$B$16,2,0)</f>
        <v>9080041.1999999993</v>
      </c>
      <c r="J337" s="75">
        <v>0</v>
      </c>
      <c r="K337" s="76">
        <v>0.35</v>
      </c>
      <c r="L337" s="77">
        <v>0.46</v>
      </c>
      <c r="M337" s="77">
        <v>0</v>
      </c>
      <c r="N337" s="78">
        <f t="shared" si="79"/>
        <v>6251608</v>
      </c>
      <c r="O337" s="79">
        <v>0.98499999999999999</v>
      </c>
      <c r="P337" s="80">
        <v>9840</v>
      </c>
      <c r="Q337" s="80" t="s">
        <v>862</v>
      </c>
      <c r="R337" s="81"/>
      <c r="S337" s="78">
        <f t="shared" si="70"/>
        <v>0</v>
      </c>
      <c r="T337" s="78">
        <f t="shared" si="71"/>
        <v>0</v>
      </c>
      <c r="U337" s="78">
        <f t="shared" si="72"/>
        <v>0</v>
      </c>
      <c r="V337" s="78">
        <f t="shared" si="80"/>
        <v>0</v>
      </c>
      <c r="W337" s="78">
        <f t="shared" si="73"/>
        <v>1252137.6814799998</v>
      </c>
      <c r="X337" s="78">
        <f t="shared" si="74"/>
        <v>1271205.7679999999</v>
      </c>
      <c r="Y337" s="78">
        <f t="shared" si="75"/>
        <v>635602.88399999996</v>
      </c>
      <c r="Z337" s="78">
        <f t="shared" si="81"/>
        <v>2685104</v>
      </c>
      <c r="AA337" s="78">
        <f t="shared" si="76"/>
        <v>4176818.952</v>
      </c>
      <c r="AB337" s="78">
        <f t="shared" si="82"/>
        <v>3550296</v>
      </c>
      <c r="AC337" s="78">
        <f t="shared" si="77"/>
        <v>0</v>
      </c>
      <c r="AD337" s="78">
        <f t="shared" si="83"/>
        <v>0</v>
      </c>
      <c r="AE337" s="82">
        <f t="shared" si="78"/>
        <v>6235400</v>
      </c>
      <c r="AF337" s="82"/>
      <c r="AG337" s="82"/>
      <c r="AH337" s="82"/>
      <c r="AI337" s="82"/>
      <c r="AJ337" s="82"/>
      <c r="AK337" s="83"/>
      <c r="AL337" s="83"/>
      <c r="AM337" s="78"/>
      <c r="AN337" s="84">
        <v>330</v>
      </c>
      <c r="AO337" s="85"/>
      <c r="AP337" s="86" t="s">
        <v>1670</v>
      </c>
    </row>
    <row r="338" spans="1:42" ht="48" customHeight="1" x14ac:dyDescent="0.4">
      <c r="A338" s="70" t="s">
        <v>1677</v>
      </c>
      <c r="B338" s="90" t="s">
        <v>1678</v>
      </c>
      <c r="C338" s="87" t="s">
        <v>1679</v>
      </c>
      <c r="D338" s="88" t="s">
        <v>108</v>
      </c>
      <c r="E338" s="30" t="s">
        <v>1154</v>
      </c>
      <c r="F338" s="29" t="s">
        <v>54</v>
      </c>
      <c r="G338" s="29">
        <v>10</v>
      </c>
      <c r="H338" s="30"/>
      <c r="I338" s="74">
        <f>VLOOKUP(G338,'Basic TPP'!$A$2:$B$16,2,0)</f>
        <v>9080041.1999999993</v>
      </c>
      <c r="J338" s="75">
        <v>0</v>
      </c>
      <c r="K338" s="76">
        <v>0.35</v>
      </c>
      <c r="L338" s="77">
        <v>0.46</v>
      </c>
      <c r="M338" s="77">
        <v>0</v>
      </c>
      <c r="N338" s="78">
        <f t="shared" si="79"/>
        <v>6251608</v>
      </c>
      <c r="O338" s="79">
        <v>0.98499999999999999</v>
      </c>
      <c r="P338" s="80">
        <v>10015</v>
      </c>
      <c r="Q338" s="80" t="s">
        <v>862</v>
      </c>
      <c r="R338" s="81"/>
      <c r="S338" s="78">
        <f t="shared" si="70"/>
        <v>0</v>
      </c>
      <c r="T338" s="78">
        <f t="shared" si="71"/>
        <v>0</v>
      </c>
      <c r="U338" s="78">
        <f t="shared" si="72"/>
        <v>0</v>
      </c>
      <c r="V338" s="78">
        <f t="shared" si="80"/>
        <v>0</v>
      </c>
      <c r="W338" s="78">
        <f t="shared" si="73"/>
        <v>1252137.6814799998</v>
      </c>
      <c r="X338" s="78">
        <f t="shared" si="74"/>
        <v>1271205.7679999999</v>
      </c>
      <c r="Y338" s="78">
        <f t="shared" si="75"/>
        <v>635602.88399999996</v>
      </c>
      <c r="Z338" s="78">
        <f t="shared" si="81"/>
        <v>2685104</v>
      </c>
      <c r="AA338" s="78">
        <f t="shared" si="76"/>
        <v>4176818.952</v>
      </c>
      <c r="AB338" s="78">
        <f t="shared" si="82"/>
        <v>3550296</v>
      </c>
      <c r="AC338" s="78">
        <f t="shared" si="77"/>
        <v>0</v>
      </c>
      <c r="AD338" s="78">
        <f t="shared" si="83"/>
        <v>0</v>
      </c>
      <c r="AE338" s="82">
        <f t="shared" si="78"/>
        <v>6235400</v>
      </c>
      <c r="AF338" s="82"/>
      <c r="AG338" s="82"/>
      <c r="AH338" s="82"/>
      <c r="AI338" s="82"/>
      <c r="AJ338" s="82"/>
      <c r="AK338" s="83"/>
      <c r="AL338" s="83"/>
      <c r="AM338" s="78"/>
      <c r="AN338" s="84">
        <v>331</v>
      </c>
      <c r="AO338" s="85"/>
      <c r="AP338" s="86" t="s">
        <v>1670</v>
      </c>
    </row>
    <row r="339" spans="1:42" ht="48" customHeight="1" x14ac:dyDescent="0.4">
      <c r="A339" s="70" t="s">
        <v>1680</v>
      </c>
      <c r="B339" s="90" t="s">
        <v>1681</v>
      </c>
      <c r="C339" s="87" t="s">
        <v>1682</v>
      </c>
      <c r="D339" s="88" t="s">
        <v>95</v>
      </c>
      <c r="E339" s="30" t="s">
        <v>1053</v>
      </c>
      <c r="F339" s="29" t="s">
        <v>54</v>
      </c>
      <c r="G339" s="29">
        <v>9</v>
      </c>
      <c r="H339" s="30"/>
      <c r="I339" s="74">
        <f>VLOOKUP(G339,'Basic TPP'!$A$2:$B$16,2,0)</f>
        <v>7898623.2000000002</v>
      </c>
      <c r="J339" s="75">
        <v>0</v>
      </c>
      <c r="K339" s="76">
        <v>0.35</v>
      </c>
      <c r="L339" s="77">
        <v>0.46</v>
      </c>
      <c r="M339" s="77">
        <v>0</v>
      </c>
      <c r="N339" s="78">
        <f t="shared" si="79"/>
        <v>5438202</v>
      </c>
      <c r="O339" s="79">
        <v>0.995</v>
      </c>
      <c r="P339" s="80">
        <v>11188</v>
      </c>
      <c r="Q339" s="80" t="s">
        <v>862</v>
      </c>
      <c r="R339" s="81"/>
      <c r="S339" s="78">
        <f t="shared" si="70"/>
        <v>0</v>
      </c>
      <c r="T339" s="78">
        <f t="shared" si="71"/>
        <v>0</v>
      </c>
      <c r="U339" s="78">
        <f t="shared" si="72"/>
        <v>0</v>
      </c>
      <c r="V339" s="78">
        <f t="shared" si="80"/>
        <v>0</v>
      </c>
      <c r="W339" s="78">
        <f t="shared" si="73"/>
        <v>1100278.2117600001</v>
      </c>
      <c r="X339" s="78">
        <f t="shared" si="74"/>
        <v>1105807.2480000001</v>
      </c>
      <c r="Y339" s="78">
        <f t="shared" si="75"/>
        <v>552903.62400000007</v>
      </c>
      <c r="Z339" s="78">
        <f t="shared" si="81"/>
        <v>2345141</v>
      </c>
      <c r="AA339" s="78">
        <f t="shared" si="76"/>
        <v>3633366.6720000003</v>
      </c>
      <c r="AB339" s="78">
        <f t="shared" si="82"/>
        <v>3088362</v>
      </c>
      <c r="AC339" s="78">
        <f t="shared" si="77"/>
        <v>0</v>
      </c>
      <c r="AD339" s="78">
        <f t="shared" si="83"/>
        <v>0</v>
      </c>
      <c r="AE339" s="82">
        <f t="shared" si="78"/>
        <v>5433503</v>
      </c>
      <c r="AF339" s="82"/>
      <c r="AG339" s="82"/>
      <c r="AH339" s="82"/>
      <c r="AI339" s="82"/>
      <c r="AJ339" s="82"/>
      <c r="AK339" s="83"/>
      <c r="AL339" s="83"/>
      <c r="AM339" s="78"/>
      <c r="AN339" s="84">
        <v>332</v>
      </c>
      <c r="AO339" s="85"/>
      <c r="AP339" s="86" t="s">
        <v>1670</v>
      </c>
    </row>
    <row r="340" spans="1:42" ht="48" customHeight="1" x14ac:dyDescent="0.4">
      <c r="A340" s="70" t="s">
        <v>1683</v>
      </c>
      <c r="B340" s="90" t="s">
        <v>1684</v>
      </c>
      <c r="C340" s="87" t="s">
        <v>1685</v>
      </c>
      <c r="D340" s="88" t="s">
        <v>95</v>
      </c>
      <c r="E340" s="30" t="s">
        <v>192</v>
      </c>
      <c r="F340" s="29" t="s">
        <v>54</v>
      </c>
      <c r="G340" s="29">
        <v>9</v>
      </c>
      <c r="H340" s="30"/>
      <c r="I340" s="74">
        <f>VLOOKUP(G340,'Basic TPP'!$A$2:$B$16,2,0)</f>
        <v>7898623.2000000002</v>
      </c>
      <c r="J340" s="75">
        <v>0</v>
      </c>
      <c r="K340" s="76">
        <v>0.35</v>
      </c>
      <c r="L340" s="77">
        <v>0.46</v>
      </c>
      <c r="M340" s="77">
        <v>0</v>
      </c>
      <c r="N340" s="78">
        <f t="shared" si="79"/>
        <v>5438202</v>
      </c>
      <c r="O340" s="79">
        <v>0.995</v>
      </c>
      <c r="P340" s="80">
        <v>10570</v>
      </c>
      <c r="Q340" s="80" t="s">
        <v>862</v>
      </c>
      <c r="R340" s="81"/>
      <c r="S340" s="78">
        <f t="shared" si="70"/>
        <v>0</v>
      </c>
      <c r="T340" s="78">
        <f t="shared" si="71"/>
        <v>0</v>
      </c>
      <c r="U340" s="78">
        <f t="shared" si="72"/>
        <v>0</v>
      </c>
      <c r="V340" s="78">
        <f t="shared" si="80"/>
        <v>0</v>
      </c>
      <c r="W340" s="78">
        <f t="shared" si="73"/>
        <v>1100278.2117600001</v>
      </c>
      <c r="X340" s="78">
        <f t="shared" si="74"/>
        <v>1105807.2480000001</v>
      </c>
      <c r="Y340" s="78">
        <f t="shared" si="75"/>
        <v>552903.62400000007</v>
      </c>
      <c r="Z340" s="78">
        <f t="shared" si="81"/>
        <v>2345141</v>
      </c>
      <c r="AA340" s="78">
        <f t="shared" si="76"/>
        <v>3633366.6720000003</v>
      </c>
      <c r="AB340" s="78">
        <f t="shared" si="82"/>
        <v>3088362</v>
      </c>
      <c r="AC340" s="78">
        <f t="shared" si="77"/>
        <v>0</v>
      </c>
      <c r="AD340" s="78">
        <f t="shared" si="83"/>
        <v>0</v>
      </c>
      <c r="AE340" s="82">
        <f t="shared" si="78"/>
        <v>5433503</v>
      </c>
      <c r="AF340" s="82"/>
      <c r="AG340" s="82"/>
      <c r="AH340" s="82"/>
      <c r="AI340" s="82"/>
      <c r="AJ340" s="82"/>
      <c r="AK340" s="83"/>
      <c r="AL340" s="83"/>
      <c r="AM340" s="78"/>
      <c r="AN340" s="84">
        <v>333</v>
      </c>
      <c r="AO340" s="85"/>
      <c r="AP340" s="86" t="s">
        <v>1670</v>
      </c>
    </row>
    <row r="341" spans="1:42" ht="48" customHeight="1" x14ac:dyDescent="0.4">
      <c r="A341" s="70" t="s">
        <v>1686</v>
      </c>
      <c r="B341" s="90" t="s">
        <v>1687</v>
      </c>
      <c r="C341" s="87" t="s">
        <v>1688</v>
      </c>
      <c r="D341" s="88" t="s">
        <v>95</v>
      </c>
      <c r="E341" s="30" t="s">
        <v>1689</v>
      </c>
      <c r="F341" s="29" t="s">
        <v>54</v>
      </c>
      <c r="G341" s="29">
        <v>9</v>
      </c>
      <c r="H341" s="30"/>
      <c r="I341" s="74">
        <f>VLOOKUP(G341,'Basic TPP'!$A$2:$B$16,2,0)</f>
        <v>7898623.2000000002</v>
      </c>
      <c r="J341" s="75">
        <v>0</v>
      </c>
      <c r="K341" s="76">
        <v>0.35</v>
      </c>
      <c r="L341" s="77">
        <v>0.46</v>
      </c>
      <c r="M341" s="77">
        <v>0</v>
      </c>
      <c r="N341" s="78">
        <f t="shared" si="79"/>
        <v>5438202</v>
      </c>
      <c r="O341" s="79">
        <v>1</v>
      </c>
      <c r="P341" s="80">
        <v>14177</v>
      </c>
      <c r="Q341" s="80" t="s">
        <v>862</v>
      </c>
      <c r="R341" s="81"/>
      <c r="S341" s="78">
        <f t="shared" si="70"/>
        <v>0</v>
      </c>
      <c r="T341" s="78">
        <f t="shared" si="71"/>
        <v>0</v>
      </c>
      <c r="U341" s="78">
        <f t="shared" si="72"/>
        <v>0</v>
      </c>
      <c r="V341" s="78">
        <f t="shared" si="80"/>
        <v>0</v>
      </c>
      <c r="W341" s="78">
        <f t="shared" si="73"/>
        <v>1105807.2480000001</v>
      </c>
      <c r="X341" s="78">
        <f t="shared" si="74"/>
        <v>1105807.2480000001</v>
      </c>
      <c r="Y341" s="78">
        <f t="shared" si="75"/>
        <v>552903.62400000007</v>
      </c>
      <c r="Z341" s="78">
        <f t="shared" si="81"/>
        <v>2349840</v>
      </c>
      <c r="AA341" s="78">
        <f t="shared" si="76"/>
        <v>3633366.6720000003</v>
      </c>
      <c r="AB341" s="78">
        <f t="shared" si="82"/>
        <v>3088362</v>
      </c>
      <c r="AC341" s="78">
        <f t="shared" si="77"/>
        <v>0</v>
      </c>
      <c r="AD341" s="78">
        <f t="shared" si="83"/>
        <v>0</v>
      </c>
      <c r="AE341" s="82">
        <f t="shared" si="78"/>
        <v>5438202</v>
      </c>
      <c r="AF341" s="82"/>
      <c r="AG341" s="82"/>
      <c r="AH341" s="82"/>
      <c r="AI341" s="82"/>
      <c r="AJ341" s="82"/>
      <c r="AK341" s="83"/>
      <c r="AL341" s="83"/>
      <c r="AM341" s="78"/>
      <c r="AN341" s="84">
        <v>334</v>
      </c>
      <c r="AO341" s="85"/>
      <c r="AP341" s="86" t="s">
        <v>1670</v>
      </c>
    </row>
    <row r="342" spans="1:42" ht="48" customHeight="1" x14ac:dyDescent="0.4">
      <c r="A342" s="70" t="s">
        <v>1690</v>
      </c>
      <c r="B342" s="90" t="s">
        <v>1691</v>
      </c>
      <c r="C342" s="87" t="s">
        <v>1692</v>
      </c>
      <c r="D342" s="88" t="s">
        <v>95</v>
      </c>
      <c r="E342" s="30" t="s">
        <v>272</v>
      </c>
      <c r="F342" s="29" t="s">
        <v>54</v>
      </c>
      <c r="G342" s="29">
        <v>8</v>
      </c>
      <c r="H342" s="30"/>
      <c r="I342" s="74">
        <f>VLOOKUP(G342,'Basic TPP'!$A$2:$B$16,2,0)</f>
        <v>6348434.0099999998</v>
      </c>
      <c r="J342" s="75">
        <v>0</v>
      </c>
      <c r="K342" s="76">
        <v>0.35</v>
      </c>
      <c r="L342" s="77">
        <v>0.46</v>
      </c>
      <c r="M342" s="77">
        <v>0</v>
      </c>
      <c r="N342" s="78">
        <f t="shared" si="79"/>
        <v>4370897</v>
      </c>
      <c r="O342" s="79">
        <v>1</v>
      </c>
      <c r="P342" s="80">
        <v>10719</v>
      </c>
      <c r="Q342" s="80" t="s">
        <v>862</v>
      </c>
      <c r="R342" s="81"/>
      <c r="S342" s="78">
        <f t="shared" si="70"/>
        <v>0</v>
      </c>
      <c r="T342" s="78">
        <f t="shared" si="71"/>
        <v>0</v>
      </c>
      <c r="U342" s="78">
        <f t="shared" si="72"/>
        <v>0</v>
      </c>
      <c r="V342" s="78">
        <f t="shared" si="80"/>
        <v>0</v>
      </c>
      <c r="W342" s="78">
        <f t="shared" si="73"/>
        <v>888780.76139999984</v>
      </c>
      <c r="X342" s="78">
        <f t="shared" si="74"/>
        <v>888780.76139999984</v>
      </c>
      <c r="Y342" s="78">
        <f t="shared" si="75"/>
        <v>444390.38069999992</v>
      </c>
      <c r="Z342" s="78">
        <f t="shared" si="81"/>
        <v>1888659</v>
      </c>
      <c r="AA342" s="78">
        <f t="shared" si="76"/>
        <v>2920279.6446000002</v>
      </c>
      <c r="AB342" s="78">
        <f t="shared" si="82"/>
        <v>2482238</v>
      </c>
      <c r="AC342" s="78">
        <f t="shared" si="77"/>
        <v>0</v>
      </c>
      <c r="AD342" s="78">
        <f t="shared" si="83"/>
        <v>0</v>
      </c>
      <c r="AE342" s="82">
        <f t="shared" si="78"/>
        <v>4370897</v>
      </c>
      <c r="AF342" s="82"/>
      <c r="AG342" s="82"/>
      <c r="AH342" s="82"/>
      <c r="AI342" s="82"/>
      <c r="AJ342" s="82"/>
      <c r="AK342" s="83"/>
      <c r="AL342" s="83"/>
      <c r="AM342" s="78"/>
      <c r="AN342" s="84">
        <v>335</v>
      </c>
      <c r="AO342" s="85"/>
      <c r="AP342" s="86" t="s">
        <v>1670</v>
      </c>
    </row>
    <row r="343" spans="1:42" ht="48" customHeight="1" x14ac:dyDescent="0.4">
      <c r="A343" s="70" t="s">
        <v>1693</v>
      </c>
      <c r="B343" s="90" t="s">
        <v>1694</v>
      </c>
      <c r="C343" s="87" t="s">
        <v>1695</v>
      </c>
      <c r="D343" s="88" t="s">
        <v>95</v>
      </c>
      <c r="E343" s="30" t="s">
        <v>370</v>
      </c>
      <c r="F343" s="29" t="s">
        <v>54</v>
      </c>
      <c r="G343" s="29">
        <v>8</v>
      </c>
      <c r="H343" s="30"/>
      <c r="I343" s="74">
        <f>VLOOKUP(G343,'Basic TPP'!$A$2:$B$16,2,0)</f>
        <v>6348434.0099999998</v>
      </c>
      <c r="J343" s="75">
        <v>0</v>
      </c>
      <c r="K343" s="76">
        <v>0.35</v>
      </c>
      <c r="L343" s="77">
        <v>0.46</v>
      </c>
      <c r="M343" s="77">
        <v>0</v>
      </c>
      <c r="N343" s="78">
        <f t="shared" si="79"/>
        <v>4370897</v>
      </c>
      <c r="O343" s="79">
        <v>0.96950000000000003</v>
      </c>
      <c r="P343" s="80">
        <v>8260</v>
      </c>
      <c r="Q343" s="80" t="s">
        <v>862</v>
      </c>
      <c r="R343" s="81"/>
      <c r="S343" s="78">
        <f t="shared" si="70"/>
        <v>0</v>
      </c>
      <c r="T343" s="78">
        <f t="shared" si="71"/>
        <v>0</v>
      </c>
      <c r="U343" s="78">
        <f t="shared" si="72"/>
        <v>0</v>
      </c>
      <c r="V343" s="78">
        <f t="shared" si="80"/>
        <v>0</v>
      </c>
      <c r="W343" s="78">
        <f t="shared" si="73"/>
        <v>861672.94817729993</v>
      </c>
      <c r="X343" s="78">
        <f t="shared" si="74"/>
        <v>888780.76139999984</v>
      </c>
      <c r="Y343" s="78">
        <f t="shared" si="75"/>
        <v>444390.38069999992</v>
      </c>
      <c r="Z343" s="78">
        <f t="shared" si="81"/>
        <v>1865617</v>
      </c>
      <c r="AA343" s="78">
        <f t="shared" si="76"/>
        <v>2920279.6446000002</v>
      </c>
      <c r="AB343" s="78">
        <f t="shared" si="82"/>
        <v>2482238</v>
      </c>
      <c r="AC343" s="78">
        <f t="shared" si="77"/>
        <v>0</v>
      </c>
      <c r="AD343" s="78">
        <f t="shared" si="83"/>
        <v>0</v>
      </c>
      <c r="AE343" s="82">
        <f t="shared" si="78"/>
        <v>4347855</v>
      </c>
      <c r="AF343" s="82"/>
      <c r="AG343" s="82"/>
      <c r="AH343" s="82"/>
      <c r="AI343" s="82"/>
      <c r="AJ343" s="82"/>
      <c r="AK343" s="83"/>
      <c r="AL343" s="83"/>
      <c r="AM343" s="78"/>
      <c r="AN343" s="84">
        <v>336</v>
      </c>
      <c r="AO343" s="91"/>
      <c r="AP343" s="86" t="s">
        <v>1670</v>
      </c>
    </row>
    <row r="344" spans="1:42" ht="48" customHeight="1" x14ac:dyDescent="0.4">
      <c r="A344" s="70" t="s">
        <v>1696</v>
      </c>
      <c r="B344" s="90" t="s">
        <v>1697</v>
      </c>
      <c r="C344" s="87" t="s">
        <v>1698</v>
      </c>
      <c r="D344" s="88" t="s">
        <v>108</v>
      </c>
      <c r="E344" s="30" t="s">
        <v>347</v>
      </c>
      <c r="F344" s="29" t="s">
        <v>54</v>
      </c>
      <c r="G344" s="29">
        <v>8</v>
      </c>
      <c r="H344" s="30"/>
      <c r="I344" s="74">
        <f>VLOOKUP(G344,'Basic TPP'!$A$2:$B$16,2,0)</f>
        <v>6348434.0099999998</v>
      </c>
      <c r="J344" s="75">
        <v>0</v>
      </c>
      <c r="K344" s="76">
        <v>0.35</v>
      </c>
      <c r="L344" s="77">
        <v>0.46</v>
      </c>
      <c r="M344" s="77">
        <v>0</v>
      </c>
      <c r="N344" s="78">
        <f t="shared" si="79"/>
        <v>4370897</v>
      </c>
      <c r="O344" s="79">
        <v>0.91169999999999995</v>
      </c>
      <c r="P344" s="80">
        <v>10152</v>
      </c>
      <c r="Q344" s="80" t="s">
        <v>862</v>
      </c>
      <c r="R344" s="81"/>
      <c r="S344" s="78">
        <f t="shared" si="70"/>
        <v>0</v>
      </c>
      <c r="T344" s="78">
        <f t="shared" si="71"/>
        <v>0</v>
      </c>
      <c r="U344" s="78">
        <f t="shared" si="72"/>
        <v>0</v>
      </c>
      <c r="V344" s="78">
        <f t="shared" si="80"/>
        <v>0</v>
      </c>
      <c r="W344" s="78">
        <f t="shared" si="73"/>
        <v>810301.42016837979</v>
      </c>
      <c r="X344" s="78">
        <f t="shared" si="74"/>
        <v>888780.76139999984</v>
      </c>
      <c r="Y344" s="78">
        <f t="shared" si="75"/>
        <v>444390.38069999992</v>
      </c>
      <c r="Z344" s="78">
        <f t="shared" si="81"/>
        <v>1821952</v>
      </c>
      <c r="AA344" s="78">
        <f t="shared" si="76"/>
        <v>2920279.6446000002</v>
      </c>
      <c r="AB344" s="78">
        <f t="shared" si="82"/>
        <v>2482238</v>
      </c>
      <c r="AC344" s="78">
        <f t="shared" si="77"/>
        <v>0</v>
      </c>
      <c r="AD344" s="78">
        <f t="shared" si="83"/>
        <v>0</v>
      </c>
      <c r="AE344" s="82">
        <f t="shared" si="78"/>
        <v>4304190</v>
      </c>
      <c r="AF344" s="82"/>
      <c r="AG344" s="82"/>
      <c r="AH344" s="82"/>
      <c r="AI344" s="82"/>
      <c r="AJ344" s="82"/>
      <c r="AK344" s="83"/>
      <c r="AL344" s="83"/>
      <c r="AM344" s="78"/>
      <c r="AN344" s="84">
        <v>337</v>
      </c>
      <c r="AO344" s="85"/>
      <c r="AP344" s="86" t="s">
        <v>1670</v>
      </c>
    </row>
    <row r="345" spans="1:42" ht="48" customHeight="1" x14ac:dyDescent="0.4">
      <c r="A345" s="70" t="s">
        <v>1699</v>
      </c>
      <c r="B345" s="90" t="s">
        <v>1700</v>
      </c>
      <c r="C345" s="87" t="s">
        <v>1701</v>
      </c>
      <c r="D345" s="88" t="s">
        <v>328</v>
      </c>
      <c r="E345" s="30" t="s">
        <v>1184</v>
      </c>
      <c r="F345" s="29" t="s">
        <v>54</v>
      </c>
      <c r="G345" s="29">
        <v>8</v>
      </c>
      <c r="H345" s="30"/>
      <c r="I345" s="74">
        <f>VLOOKUP(G345,'Basic TPP'!$A$2:$B$16,2,0)</f>
        <v>6348434.0099999998</v>
      </c>
      <c r="J345" s="75">
        <v>0</v>
      </c>
      <c r="K345" s="76">
        <v>0.35</v>
      </c>
      <c r="L345" s="77">
        <v>0.46</v>
      </c>
      <c r="M345" s="77">
        <v>0</v>
      </c>
      <c r="N345" s="78">
        <f t="shared" si="79"/>
        <v>4370897</v>
      </c>
      <c r="O345" s="79">
        <v>0.99</v>
      </c>
      <c r="P345" s="80">
        <v>8924</v>
      </c>
      <c r="Q345" s="80" t="s">
        <v>862</v>
      </c>
      <c r="R345" s="81"/>
      <c r="S345" s="78">
        <f t="shared" si="70"/>
        <v>0</v>
      </c>
      <c r="T345" s="78">
        <f t="shared" si="71"/>
        <v>0</v>
      </c>
      <c r="U345" s="78">
        <f t="shared" si="72"/>
        <v>0</v>
      </c>
      <c r="V345" s="78">
        <f t="shared" si="80"/>
        <v>0</v>
      </c>
      <c r="W345" s="78">
        <f t="shared" si="73"/>
        <v>879892.95378599979</v>
      </c>
      <c r="X345" s="78">
        <f t="shared" si="74"/>
        <v>888780.76139999984</v>
      </c>
      <c r="Y345" s="78">
        <f t="shared" si="75"/>
        <v>444390.38069999992</v>
      </c>
      <c r="Z345" s="78">
        <f t="shared" si="81"/>
        <v>1881104</v>
      </c>
      <c r="AA345" s="78">
        <f t="shared" si="76"/>
        <v>2920279.6446000002</v>
      </c>
      <c r="AB345" s="78">
        <f t="shared" si="82"/>
        <v>2482238</v>
      </c>
      <c r="AC345" s="78">
        <f t="shared" si="77"/>
        <v>0</v>
      </c>
      <c r="AD345" s="78">
        <f t="shared" si="83"/>
        <v>0</v>
      </c>
      <c r="AE345" s="82">
        <f t="shared" si="78"/>
        <v>4363342</v>
      </c>
      <c r="AF345" s="82"/>
      <c r="AG345" s="82"/>
      <c r="AH345" s="82"/>
      <c r="AI345" s="82"/>
      <c r="AJ345" s="82"/>
      <c r="AK345" s="83"/>
      <c r="AL345" s="83"/>
      <c r="AM345" s="78"/>
      <c r="AN345" s="84">
        <v>338</v>
      </c>
      <c r="AO345" s="91"/>
      <c r="AP345" s="86" t="s">
        <v>1670</v>
      </c>
    </row>
    <row r="346" spans="1:42" ht="48" customHeight="1" x14ac:dyDescent="0.4">
      <c r="A346" s="70" t="s">
        <v>1702</v>
      </c>
      <c r="B346" s="90" t="s">
        <v>1703</v>
      </c>
      <c r="C346" s="87" t="s">
        <v>1704</v>
      </c>
      <c r="D346" s="88" t="s">
        <v>108</v>
      </c>
      <c r="E346" s="30" t="s">
        <v>272</v>
      </c>
      <c r="F346" s="29" t="s">
        <v>54</v>
      </c>
      <c r="G346" s="29">
        <v>8</v>
      </c>
      <c r="H346" s="30"/>
      <c r="I346" s="74">
        <f>VLOOKUP(G346,'Basic TPP'!$A$2:$B$16,2,0)</f>
        <v>6348434.0099999998</v>
      </c>
      <c r="J346" s="75">
        <v>0</v>
      </c>
      <c r="K346" s="76">
        <v>0.35</v>
      </c>
      <c r="L346" s="77">
        <v>0.46</v>
      </c>
      <c r="M346" s="77">
        <v>0</v>
      </c>
      <c r="N346" s="78">
        <f t="shared" si="79"/>
        <v>4370897</v>
      </c>
      <c r="O346" s="79">
        <v>0.98499999999999999</v>
      </c>
      <c r="P346" s="80">
        <v>8857</v>
      </c>
      <c r="Q346" s="80" t="s">
        <v>862</v>
      </c>
      <c r="R346" s="81"/>
      <c r="S346" s="78">
        <f t="shared" si="70"/>
        <v>0</v>
      </c>
      <c r="T346" s="78">
        <f t="shared" si="71"/>
        <v>0</v>
      </c>
      <c r="U346" s="78">
        <f t="shared" si="72"/>
        <v>0</v>
      </c>
      <c r="V346" s="78">
        <f t="shared" si="80"/>
        <v>0</v>
      </c>
      <c r="W346" s="78">
        <f t="shared" si="73"/>
        <v>875449.04997899989</v>
      </c>
      <c r="X346" s="78">
        <f t="shared" si="74"/>
        <v>888780.76139999984</v>
      </c>
      <c r="Y346" s="78">
        <f t="shared" si="75"/>
        <v>444390.38069999992</v>
      </c>
      <c r="Z346" s="78">
        <f t="shared" si="81"/>
        <v>1877327</v>
      </c>
      <c r="AA346" s="78">
        <f t="shared" si="76"/>
        <v>2920279.6446000002</v>
      </c>
      <c r="AB346" s="78">
        <f t="shared" si="82"/>
        <v>2482238</v>
      </c>
      <c r="AC346" s="78">
        <f t="shared" si="77"/>
        <v>0</v>
      </c>
      <c r="AD346" s="78">
        <f t="shared" si="83"/>
        <v>0</v>
      </c>
      <c r="AE346" s="82">
        <f t="shared" si="78"/>
        <v>4359565</v>
      </c>
      <c r="AF346" s="82"/>
      <c r="AG346" s="82"/>
      <c r="AH346" s="82"/>
      <c r="AI346" s="82"/>
      <c r="AJ346" s="82"/>
      <c r="AK346" s="83"/>
      <c r="AL346" s="83"/>
      <c r="AM346" s="78"/>
      <c r="AN346" s="84">
        <v>339</v>
      </c>
      <c r="AO346" s="85"/>
      <c r="AP346" s="86" t="s">
        <v>1670</v>
      </c>
    </row>
    <row r="347" spans="1:42" ht="48" customHeight="1" x14ac:dyDescent="0.4">
      <c r="A347" s="70" t="s">
        <v>1705</v>
      </c>
      <c r="B347" s="90" t="s">
        <v>1706</v>
      </c>
      <c r="C347" s="87" t="s">
        <v>1707</v>
      </c>
      <c r="D347" s="88" t="s">
        <v>138</v>
      </c>
      <c r="E347" s="30" t="s">
        <v>910</v>
      </c>
      <c r="F347" s="29" t="s">
        <v>54</v>
      </c>
      <c r="G347" s="29">
        <v>7</v>
      </c>
      <c r="H347" s="30"/>
      <c r="I347" s="74">
        <f>VLOOKUP(G347,'Basic TPP'!$A$2:$B$16,2,0)</f>
        <v>5597389.71</v>
      </c>
      <c r="J347" s="75">
        <v>0</v>
      </c>
      <c r="K347" s="76">
        <v>0.35</v>
      </c>
      <c r="L347" s="77">
        <v>0.46</v>
      </c>
      <c r="M347" s="77">
        <v>0</v>
      </c>
      <c r="N347" s="78">
        <f t="shared" si="79"/>
        <v>3853803</v>
      </c>
      <c r="O347" s="79">
        <v>0.995</v>
      </c>
      <c r="P347" s="80">
        <v>10301</v>
      </c>
      <c r="Q347" s="80" t="s">
        <v>862</v>
      </c>
      <c r="R347" s="81"/>
      <c r="S347" s="78">
        <f t="shared" si="70"/>
        <v>0</v>
      </c>
      <c r="T347" s="78">
        <f t="shared" si="71"/>
        <v>0</v>
      </c>
      <c r="U347" s="78">
        <f t="shared" si="72"/>
        <v>0</v>
      </c>
      <c r="V347" s="78">
        <f t="shared" si="80"/>
        <v>0</v>
      </c>
      <c r="W347" s="78">
        <f t="shared" si="73"/>
        <v>779716.38660299999</v>
      </c>
      <c r="X347" s="78">
        <f t="shared" si="74"/>
        <v>783634.55940000003</v>
      </c>
      <c r="Y347" s="78">
        <f t="shared" si="75"/>
        <v>391817.27970000001</v>
      </c>
      <c r="Z347" s="78">
        <f t="shared" si="81"/>
        <v>1661893</v>
      </c>
      <c r="AA347" s="78">
        <f t="shared" si="76"/>
        <v>2574799.2666000002</v>
      </c>
      <c r="AB347" s="78">
        <f t="shared" si="82"/>
        <v>2188579</v>
      </c>
      <c r="AC347" s="78">
        <f t="shared" si="77"/>
        <v>0</v>
      </c>
      <c r="AD347" s="78">
        <f t="shared" si="83"/>
        <v>0</v>
      </c>
      <c r="AE347" s="82">
        <f t="shared" si="78"/>
        <v>3850472</v>
      </c>
      <c r="AF347" s="82"/>
      <c r="AG347" s="82"/>
      <c r="AH347" s="82"/>
      <c r="AI347" s="82"/>
      <c r="AJ347" s="82"/>
      <c r="AK347" s="83"/>
      <c r="AL347" s="83"/>
      <c r="AM347" s="78"/>
      <c r="AN347" s="84">
        <v>340</v>
      </c>
      <c r="AO347" s="85"/>
      <c r="AP347" s="86" t="s">
        <v>1670</v>
      </c>
    </row>
    <row r="348" spans="1:42" ht="48" customHeight="1" x14ac:dyDescent="0.4">
      <c r="A348" s="70" t="s">
        <v>1708</v>
      </c>
      <c r="B348" s="90" t="s">
        <v>1709</v>
      </c>
      <c r="C348" s="87" t="s">
        <v>1710</v>
      </c>
      <c r="D348" s="88" t="s">
        <v>328</v>
      </c>
      <c r="E348" s="30" t="s">
        <v>910</v>
      </c>
      <c r="F348" s="29" t="s">
        <v>54</v>
      </c>
      <c r="G348" s="29">
        <v>7</v>
      </c>
      <c r="H348" s="30"/>
      <c r="I348" s="74">
        <f>VLOOKUP(G348,'Basic TPP'!$A$2:$B$16,2,0)</f>
        <v>5597389.71</v>
      </c>
      <c r="J348" s="75">
        <v>0</v>
      </c>
      <c r="K348" s="76">
        <v>0.35</v>
      </c>
      <c r="L348" s="77">
        <v>0.46</v>
      </c>
      <c r="M348" s="77">
        <v>0</v>
      </c>
      <c r="N348" s="78">
        <f t="shared" si="79"/>
        <v>3853803</v>
      </c>
      <c r="O348" s="79">
        <v>0.995</v>
      </c>
      <c r="P348" s="80">
        <v>9025</v>
      </c>
      <c r="Q348" s="80" t="s">
        <v>862</v>
      </c>
      <c r="R348" s="81"/>
      <c r="S348" s="78">
        <f t="shared" si="70"/>
        <v>0</v>
      </c>
      <c r="T348" s="78">
        <f t="shared" si="71"/>
        <v>0</v>
      </c>
      <c r="U348" s="78">
        <f t="shared" si="72"/>
        <v>0</v>
      </c>
      <c r="V348" s="78">
        <f t="shared" si="80"/>
        <v>0</v>
      </c>
      <c r="W348" s="78">
        <f t="shared" si="73"/>
        <v>779716.38660299999</v>
      </c>
      <c r="X348" s="78">
        <f t="shared" si="74"/>
        <v>783634.55940000003</v>
      </c>
      <c r="Y348" s="78">
        <f t="shared" si="75"/>
        <v>391817.27970000001</v>
      </c>
      <c r="Z348" s="78">
        <f t="shared" si="81"/>
        <v>1661893</v>
      </c>
      <c r="AA348" s="78">
        <f t="shared" si="76"/>
        <v>2574799.2666000002</v>
      </c>
      <c r="AB348" s="78">
        <f t="shared" si="82"/>
        <v>2188579</v>
      </c>
      <c r="AC348" s="78">
        <f t="shared" si="77"/>
        <v>0</v>
      </c>
      <c r="AD348" s="78">
        <f t="shared" si="83"/>
        <v>0</v>
      </c>
      <c r="AE348" s="82">
        <f t="shared" si="78"/>
        <v>3850472</v>
      </c>
      <c r="AF348" s="82"/>
      <c r="AG348" s="82"/>
      <c r="AH348" s="82"/>
      <c r="AI348" s="82"/>
      <c r="AJ348" s="82"/>
      <c r="AK348" s="83"/>
      <c r="AL348" s="83"/>
      <c r="AM348" s="78"/>
      <c r="AN348" s="84">
        <v>341</v>
      </c>
      <c r="AO348" s="85"/>
      <c r="AP348" s="86" t="s">
        <v>1670</v>
      </c>
    </row>
    <row r="349" spans="1:42" ht="48" customHeight="1" x14ac:dyDescent="0.4">
      <c r="A349" s="70" t="s">
        <v>1711</v>
      </c>
      <c r="B349" s="90" t="s">
        <v>1712</v>
      </c>
      <c r="C349" s="87" t="s">
        <v>1713</v>
      </c>
      <c r="D349" s="88" t="s">
        <v>138</v>
      </c>
      <c r="E349" s="30" t="s">
        <v>395</v>
      </c>
      <c r="F349" s="29" t="s">
        <v>54</v>
      </c>
      <c r="G349" s="29">
        <v>7</v>
      </c>
      <c r="H349" s="30"/>
      <c r="I349" s="74">
        <f>VLOOKUP(G349,'Basic TPP'!$A$2:$B$16,2,0)</f>
        <v>5597389.71</v>
      </c>
      <c r="J349" s="75">
        <v>0</v>
      </c>
      <c r="K349" s="76">
        <v>0.35</v>
      </c>
      <c r="L349" s="77">
        <v>0.46</v>
      </c>
      <c r="M349" s="77">
        <v>0</v>
      </c>
      <c r="N349" s="78">
        <f t="shared" si="79"/>
        <v>3853803</v>
      </c>
      <c r="O349" s="79">
        <v>1</v>
      </c>
      <c r="P349" s="80">
        <v>10290</v>
      </c>
      <c r="Q349" s="80" t="s">
        <v>862</v>
      </c>
      <c r="R349" s="81"/>
      <c r="S349" s="78">
        <f t="shared" si="70"/>
        <v>0</v>
      </c>
      <c r="T349" s="78">
        <f t="shared" si="71"/>
        <v>0</v>
      </c>
      <c r="U349" s="78">
        <f t="shared" si="72"/>
        <v>0</v>
      </c>
      <c r="V349" s="78">
        <f t="shared" si="80"/>
        <v>0</v>
      </c>
      <c r="W349" s="78">
        <f t="shared" si="73"/>
        <v>783634.55940000003</v>
      </c>
      <c r="X349" s="78">
        <f t="shared" si="74"/>
        <v>783634.55940000003</v>
      </c>
      <c r="Y349" s="78">
        <f t="shared" si="75"/>
        <v>391817.27970000001</v>
      </c>
      <c r="Z349" s="78">
        <f t="shared" si="81"/>
        <v>1665223</v>
      </c>
      <c r="AA349" s="78">
        <f t="shared" si="76"/>
        <v>2574799.2666000002</v>
      </c>
      <c r="AB349" s="78">
        <f t="shared" si="82"/>
        <v>2188579</v>
      </c>
      <c r="AC349" s="78">
        <f t="shared" si="77"/>
        <v>0</v>
      </c>
      <c r="AD349" s="78">
        <f t="shared" si="83"/>
        <v>0</v>
      </c>
      <c r="AE349" s="82">
        <f t="shared" si="78"/>
        <v>3853802</v>
      </c>
      <c r="AF349" s="82"/>
      <c r="AG349" s="82"/>
      <c r="AH349" s="82"/>
      <c r="AI349" s="82"/>
      <c r="AJ349" s="82"/>
      <c r="AK349" s="83"/>
      <c r="AL349" s="83"/>
      <c r="AM349" s="78"/>
      <c r="AN349" s="84">
        <v>342</v>
      </c>
      <c r="AO349" s="85"/>
      <c r="AP349" s="86" t="s">
        <v>1670</v>
      </c>
    </row>
    <row r="350" spans="1:42" ht="48" customHeight="1" x14ac:dyDescent="0.4">
      <c r="A350" s="70" t="s">
        <v>1714</v>
      </c>
      <c r="B350" s="90" t="s">
        <v>1715</v>
      </c>
      <c r="C350" s="87" t="s">
        <v>1716</v>
      </c>
      <c r="D350" s="88" t="s">
        <v>138</v>
      </c>
      <c r="E350" s="30" t="s">
        <v>1084</v>
      </c>
      <c r="F350" s="29" t="s">
        <v>54</v>
      </c>
      <c r="G350" s="29">
        <v>7</v>
      </c>
      <c r="H350" s="30"/>
      <c r="I350" s="74">
        <f>VLOOKUP(G350,'Basic TPP'!$A$2:$B$16,2,0)</f>
        <v>5597389.71</v>
      </c>
      <c r="J350" s="75">
        <v>0</v>
      </c>
      <c r="K350" s="76">
        <v>0.35</v>
      </c>
      <c r="L350" s="77">
        <v>0.46</v>
      </c>
      <c r="M350" s="77">
        <v>0</v>
      </c>
      <c r="N350" s="78">
        <f t="shared" si="79"/>
        <v>3853803</v>
      </c>
      <c r="O350" s="79">
        <v>1</v>
      </c>
      <c r="P350" s="80">
        <v>12672</v>
      </c>
      <c r="Q350" s="80" t="s">
        <v>862</v>
      </c>
      <c r="R350" s="81"/>
      <c r="S350" s="78">
        <f t="shared" si="70"/>
        <v>0</v>
      </c>
      <c r="T350" s="78">
        <f t="shared" si="71"/>
        <v>0</v>
      </c>
      <c r="U350" s="78">
        <f t="shared" si="72"/>
        <v>0</v>
      </c>
      <c r="V350" s="78">
        <f t="shared" si="80"/>
        <v>0</v>
      </c>
      <c r="W350" s="78">
        <f t="shared" si="73"/>
        <v>783634.55940000003</v>
      </c>
      <c r="X350" s="78">
        <f t="shared" si="74"/>
        <v>783634.55940000003</v>
      </c>
      <c r="Y350" s="78">
        <f t="shared" si="75"/>
        <v>391817.27970000001</v>
      </c>
      <c r="Z350" s="78">
        <f t="shared" si="81"/>
        <v>1665223</v>
      </c>
      <c r="AA350" s="78">
        <f t="shared" si="76"/>
        <v>2574799.2666000002</v>
      </c>
      <c r="AB350" s="78">
        <f t="shared" si="82"/>
        <v>2188579</v>
      </c>
      <c r="AC350" s="78">
        <f t="shared" si="77"/>
        <v>0</v>
      </c>
      <c r="AD350" s="78">
        <f t="shared" si="83"/>
        <v>0</v>
      </c>
      <c r="AE350" s="82">
        <f t="shared" si="78"/>
        <v>3853802</v>
      </c>
      <c r="AF350" s="82"/>
      <c r="AG350" s="82"/>
      <c r="AH350" s="82"/>
      <c r="AI350" s="82"/>
      <c r="AJ350" s="82"/>
      <c r="AK350" s="83"/>
      <c r="AL350" s="83"/>
      <c r="AM350" s="78"/>
      <c r="AN350" s="84">
        <v>343</v>
      </c>
      <c r="AO350" s="85"/>
      <c r="AP350" s="86" t="s">
        <v>1670</v>
      </c>
    </row>
    <row r="351" spans="1:42" ht="48" customHeight="1" x14ac:dyDescent="0.4">
      <c r="A351" s="70" t="s">
        <v>1717</v>
      </c>
      <c r="B351" s="90" t="s">
        <v>1718</v>
      </c>
      <c r="C351" s="87" t="s">
        <v>1719</v>
      </c>
      <c r="D351" s="88" t="s">
        <v>138</v>
      </c>
      <c r="E351" s="30" t="s">
        <v>961</v>
      </c>
      <c r="F351" s="29" t="s">
        <v>54</v>
      </c>
      <c r="G351" s="29">
        <v>7</v>
      </c>
      <c r="H351" s="30"/>
      <c r="I351" s="74">
        <f>VLOOKUP(G351,'Basic TPP'!$A$2:$B$16,2,0)</f>
        <v>5597389.71</v>
      </c>
      <c r="J351" s="75">
        <v>0</v>
      </c>
      <c r="K351" s="76">
        <v>0.35</v>
      </c>
      <c r="L351" s="77">
        <v>0.46</v>
      </c>
      <c r="M351" s="77">
        <v>0</v>
      </c>
      <c r="N351" s="78">
        <f t="shared" si="79"/>
        <v>3853803</v>
      </c>
      <c r="O351" s="79">
        <v>0.98499999999999999</v>
      </c>
      <c r="P351" s="80">
        <v>8117</v>
      </c>
      <c r="Q351" s="80" t="s">
        <v>862</v>
      </c>
      <c r="R351" s="81"/>
      <c r="S351" s="78">
        <f t="shared" si="70"/>
        <v>0</v>
      </c>
      <c r="T351" s="78">
        <f t="shared" si="71"/>
        <v>0</v>
      </c>
      <c r="U351" s="78">
        <f t="shared" si="72"/>
        <v>0</v>
      </c>
      <c r="V351" s="78">
        <f t="shared" si="80"/>
        <v>0</v>
      </c>
      <c r="W351" s="78">
        <f t="shared" si="73"/>
        <v>771880.04100900004</v>
      </c>
      <c r="X351" s="78">
        <f t="shared" si="74"/>
        <v>783634.55940000003</v>
      </c>
      <c r="Y351" s="78">
        <f t="shared" si="75"/>
        <v>391817.27970000001</v>
      </c>
      <c r="Z351" s="78">
        <f t="shared" si="81"/>
        <v>1655232</v>
      </c>
      <c r="AA351" s="78">
        <f t="shared" si="76"/>
        <v>2574799.2666000002</v>
      </c>
      <c r="AB351" s="78">
        <f t="shared" si="82"/>
        <v>2188579</v>
      </c>
      <c r="AC351" s="78">
        <f t="shared" si="77"/>
        <v>0</v>
      </c>
      <c r="AD351" s="78">
        <f t="shared" si="83"/>
        <v>0</v>
      </c>
      <c r="AE351" s="82">
        <f t="shared" si="78"/>
        <v>3843811</v>
      </c>
      <c r="AF351" s="82"/>
      <c r="AG351" s="82"/>
      <c r="AH351" s="82"/>
      <c r="AI351" s="82"/>
      <c r="AJ351" s="82"/>
      <c r="AK351" s="83"/>
      <c r="AL351" s="83"/>
      <c r="AM351" s="78"/>
      <c r="AN351" s="84">
        <v>344</v>
      </c>
      <c r="AO351" s="85"/>
      <c r="AP351" s="86" t="s">
        <v>1670</v>
      </c>
    </row>
    <row r="352" spans="1:42" ht="48" customHeight="1" x14ac:dyDescent="0.4">
      <c r="A352" s="70" t="s">
        <v>1720</v>
      </c>
      <c r="B352" s="90" t="s">
        <v>1721</v>
      </c>
      <c r="C352" s="87" t="s">
        <v>1722</v>
      </c>
      <c r="D352" s="88" t="s">
        <v>328</v>
      </c>
      <c r="E352" s="30" t="s">
        <v>395</v>
      </c>
      <c r="F352" s="29" t="s">
        <v>54</v>
      </c>
      <c r="G352" s="29">
        <v>7</v>
      </c>
      <c r="H352" s="30"/>
      <c r="I352" s="74">
        <f>VLOOKUP(G352,'Basic TPP'!$A$2:$B$16,2,0)</f>
        <v>5597389.71</v>
      </c>
      <c r="J352" s="75">
        <v>0</v>
      </c>
      <c r="K352" s="76">
        <v>0.35</v>
      </c>
      <c r="L352" s="77">
        <v>0.46</v>
      </c>
      <c r="M352" s="77">
        <v>0</v>
      </c>
      <c r="N352" s="78">
        <f t="shared" si="79"/>
        <v>3853803</v>
      </c>
      <c r="O352" s="79">
        <v>0.92779999999999996</v>
      </c>
      <c r="P352" s="80">
        <v>14193</v>
      </c>
      <c r="Q352" s="80" t="s">
        <v>862</v>
      </c>
      <c r="R352" s="81"/>
      <c r="S352" s="78">
        <f t="shared" si="70"/>
        <v>0</v>
      </c>
      <c r="T352" s="78">
        <f t="shared" si="71"/>
        <v>0</v>
      </c>
      <c r="U352" s="78">
        <f t="shared" si="72"/>
        <v>0</v>
      </c>
      <c r="V352" s="78">
        <f t="shared" si="80"/>
        <v>0</v>
      </c>
      <c r="W352" s="78">
        <f t="shared" si="73"/>
        <v>727056.14421131997</v>
      </c>
      <c r="X352" s="78">
        <f t="shared" si="74"/>
        <v>783634.55940000003</v>
      </c>
      <c r="Y352" s="78">
        <f t="shared" si="75"/>
        <v>391817.27970000001</v>
      </c>
      <c r="Z352" s="78">
        <f t="shared" si="81"/>
        <v>1617132</v>
      </c>
      <c r="AA352" s="78">
        <f t="shared" si="76"/>
        <v>2574799.2666000002</v>
      </c>
      <c r="AB352" s="78">
        <f t="shared" si="82"/>
        <v>2188579</v>
      </c>
      <c r="AC352" s="78">
        <f t="shared" si="77"/>
        <v>0</v>
      </c>
      <c r="AD352" s="78">
        <f t="shared" si="83"/>
        <v>0</v>
      </c>
      <c r="AE352" s="82">
        <f t="shared" si="78"/>
        <v>3805711</v>
      </c>
      <c r="AF352" s="82"/>
      <c r="AG352" s="82"/>
      <c r="AH352" s="82"/>
      <c r="AI352" s="82"/>
      <c r="AJ352" s="82"/>
      <c r="AK352" s="83"/>
      <c r="AL352" s="83"/>
      <c r="AM352" s="78"/>
      <c r="AN352" s="84">
        <v>345</v>
      </c>
      <c r="AO352" s="91"/>
      <c r="AP352" s="86" t="s">
        <v>1670</v>
      </c>
    </row>
    <row r="353" spans="1:42" ht="48" customHeight="1" x14ac:dyDescent="0.4">
      <c r="A353" s="70" t="s">
        <v>1723</v>
      </c>
      <c r="B353" s="90" t="s">
        <v>1724</v>
      </c>
      <c r="C353" s="87" t="s">
        <v>1725</v>
      </c>
      <c r="D353" s="88" t="s">
        <v>138</v>
      </c>
      <c r="E353" s="30" t="s">
        <v>1084</v>
      </c>
      <c r="F353" s="29"/>
      <c r="G353" s="29">
        <v>7</v>
      </c>
      <c r="H353" s="30"/>
      <c r="I353" s="74">
        <f>VLOOKUP(G353,'Basic TPP'!$A$2:$B$16,2,0)</f>
        <v>5597389.71</v>
      </c>
      <c r="J353" s="75">
        <v>0</v>
      </c>
      <c r="K353" s="76">
        <v>0.35</v>
      </c>
      <c r="L353" s="77">
        <v>0.46</v>
      </c>
      <c r="M353" s="77">
        <v>0</v>
      </c>
      <c r="N353" s="78">
        <f t="shared" si="79"/>
        <v>3853803</v>
      </c>
      <c r="O353" s="79">
        <v>1</v>
      </c>
      <c r="P353" s="80">
        <v>9229</v>
      </c>
      <c r="Q353" s="80" t="s">
        <v>862</v>
      </c>
      <c r="R353" s="81"/>
      <c r="S353" s="78">
        <f t="shared" si="70"/>
        <v>0</v>
      </c>
      <c r="T353" s="78">
        <f t="shared" si="71"/>
        <v>0</v>
      </c>
      <c r="U353" s="78">
        <f t="shared" si="72"/>
        <v>0</v>
      </c>
      <c r="V353" s="78">
        <f t="shared" si="80"/>
        <v>0</v>
      </c>
      <c r="W353" s="78">
        <f t="shared" si="73"/>
        <v>783634.55940000003</v>
      </c>
      <c r="X353" s="78">
        <f t="shared" si="74"/>
        <v>783634.55940000003</v>
      </c>
      <c r="Y353" s="78">
        <f t="shared" si="75"/>
        <v>391817.27970000001</v>
      </c>
      <c r="Z353" s="78">
        <f t="shared" si="81"/>
        <v>1665223</v>
      </c>
      <c r="AA353" s="78">
        <f t="shared" si="76"/>
        <v>2574799.2666000002</v>
      </c>
      <c r="AB353" s="78">
        <f t="shared" si="82"/>
        <v>2188579</v>
      </c>
      <c r="AC353" s="78">
        <f t="shared" si="77"/>
        <v>0</v>
      </c>
      <c r="AD353" s="78">
        <f t="shared" si="83"/>
        <v>0</v>
      </c>
      <c r="AE353" s="82">
        <f t="shared" si="78"/>
        <v>3853802</v>
      </c>
      <c r="AF353" s="82"/>
      <c r="AG353" s="82"/>
      <c r="AH353" s="82"/>
      <c r="AI353" s="82"/>
      <c r="AJ353" s="82"/>
      <c r="AK353" s="83"/>
      <c r="AL353" s="83"/>
      <c r="AM353" s="78"/>
      <c r="AN353" s="84">
        <v>346</v>
      </c>
      <c r="AO353" s="85"/>
      <c r="AP353" s="86" t="s">
        <v>1670</v>
      </c>
    </row>
    <row r="354" spans="1:42" ht="48" customHeight="1" x14ac:dyDescent="0.4">
      <c r="A354" s="70" t="s">
        <v>1726</v>
      </c>
      <c r="B354" s="90" t="s">
        <v>1727</v>
      </c>
      <c r="C354" s="87" t="s">
        <v>1728</v>
      </c>
      <c r="D354" s="88" t="s">
        <v>95</v>
      </c>
      <c r="E354" s="30" t="s">
        <v>1316</v>
      </c>
      <c r="F354" s="29" t="s">
        <v>391</v>
      </c>
      <c r="G354" s="29">
        <v>6</v>
      </c>
      <c r="H354" s="30"/>
      <c r="I354" s="74">
        <f>VLOOKUP(G354,'Basic TPP'!$A$2:$B$16,2,0)</f>
        <v>4864066.68</v>
      </c>
      <c r="J354" s="75">
        <v>0.31</v>
      </c>
      <c r="K354" s="76">
        <v>0.35</v>
      </c>
      <c r="L354" s="77">
        <v>0.15</v>
      </c>
      <c r="M354" s="77">
        <v>0</v>
      </c>
      <c r="N354" s="78">
        <f t="shared" si="79"/>
        <v>3348910</v>
      </c>
      <c r="O354" s="79">
        <v>1</v>
      </c>
      <c r="P354" s="80">
        <v>8677</v>
      </c>
      <c r="Q354" s="80" t="s">
        <v>862</v>
      </c>
      <c r="R354" s="81"/>
      <c r="S354" s="78">
        <f t="shared" si="70"/>
        <v>603144.26832000003</v>
      </c>
      <c r="T354" s="78">
        <f t="shared" si="71"/>
        <v>603144.26832000003</v>
      </c>
      <c r="U354" s="78">
        <f t="shared" si="72"/>
        <v>301572.13416000002</v>
      </c>
      <c r="V354" s="78">
        <f t="shared" si="80"/>
        <v>1281682</v>
      </c>
      <c r="W354" s="78">
        <f t="shared" si="73"/>
        <v>680969.33519999997</v>
      </c>
      <c r="X354" s="78">
        <f t="shared" si="74"/>
        <v>680969.33519999997</v>
      </c>
      <c r="Y354" s="78">
        <f t="shared" si="75"/>
        <v>340484.66759999999</v>
      </c>
      <c r="Z354" s="78">
        <f t="shared" si="81"/>
        <v>1447060</v>
      </c>
      <c r="AA354" s="78">
        <f t="shared" si="76"/>
        <v>729610.00199999998</v>
      </c>
      <c r="AB354" s="78">
        <f t="shared" si="82"/>
        <v>620169</v>
      </c>
      <c r="AC354" s="78">
        <f t="shared" si="77"/>
        <v>0</v>
      </c>
      <c r="AD354" s="78">
        <f t="shared" si="83"/>
        <v>0</v>
      </c>
      <c r="AE354" s="82">
        <f t="shared" si="78"/>
        <v>3348911</v>
      </c>
      <c r="AF354" s="82"/>
      <c r="AG354" s="82"/>
      <c r="AH354" s="82"/>
      <c r="AI354" s="82"/>
      <c r="AJ354" s="82"/>
      <c r="AK354" s="83"/>
      <c r="AL354" s="83"/>
      <c r="AM354" s="78"/>
      <c r="AN354" s="84">
        <v>347</v>
      </c>
      <c r="AO354" s="91"/>
      <c r="AP354" s="86" t="s">
        <v>1670</v>
      </c>
    </row>
    <row r="355" spans="1:42" ht="48" customHeight="1" x14ac:dyDescent="0.4">
      <c r="A355" s="70" t="s">
        <v>1729</v>
      </c>
      <c r="B355" s="90" t="s">
        <v>1730</v>
      </c>
      <c r="C355" s="87" t="s">
        <v>1731</v>
      </c>
      <c r="D355" s="88" t="s">
        <v>420</v>
      </c>
      <c r="E355" s="30" t="s">
        <v>451</v>
      </c>
      <c r="F355" s="29" t="s">
        <v>54</v>
      </c>
      <c r="G355" s="29">
        <v>6</v>
      </c>
      <c r="H355" s="30"/>
      <c r="I355" s="74">
        <f>VLOOKUP(G355,'Basic TPP'!$A$2:$B$16,2,0)</f>
        <v>4864066.68</v>
      </c>
      <c r="J355" s="75">
        <v>0</v>
      </c>
      <c r="K355" s="76">
        <v>0.35</v>
      </c>
      <c r="L355" s="77">
        <v>0.46</v>
      </c>
      <c r="M355" s="77">
        <v>0</v>
      </c>
      <c r="N355" s="78">
        <f t="shared" si="79"/>
        <v>3348910</v>
      </c>
      <c r="O355" s="79">
        <v>1</v>
      </c>
      <c r="P355" s="80">
        <v>10135</v>
      </c>
      <c r="Q355" s="80" t="s">
        <v>862</v>
      </c>
      <c r="R355" s="81"/>
      <c r="S355" s="78">
        <f t="shared" si="70"/>
        <v>0</v>
      </c>
      <c r="T355" s="78">
        <f t="shared" si="71"/>
        <v>0</v>
      </c>
      <c r="U355" s="78">
        <f t="shared" si="72"/>
        <v>0</v>
      </c>
      <c r="V355" s="78">
        <f t="shared" si="80"/>
        <v>0</v>
      </c>
      <c r="W355" s="78">
        <f t="shared" si="73"/>
        <v>680969.33519999997</v>
      </c>
      <c r="X355" s="78">
        <f t="shared" si="74"/>
        <v>680969.33519999997</v>
      </c>
      <c r="Y355" s="78">
        <f t="shared" si="75"/>
        <v>340484.66759999999</v>
      </c>
      <c r="Z355" s="78">
        <f t="shared" si="81"/>
        <v>1447060</v>
      </c>
      <c r="AA355" s="78">
        <f t="shared" si="76"/>
        <v>2237470.6727999998</v>
      </c>
      <c r="AB355" s="78">
        <f t="shared" si="82"/>
        <v>1901850</v>
      </c>
      <c r="AC355" s="78">
        <f t="shared" si="77"/>
        <v>0</v>
      </c>
      <c r="AD355" s="78">
        <f t="shared" si="83"/>
        <v>0</v>
      </c>
      <c r="AE355" s="82">
        <f t="shared" si="78"/>
        <v>3348910</v>
      </c>
      <c r="AF355" s="82"/>
      <c r="AG355" s="82"/>
      <c r="AH355" s="82"/>
      <c r="AI355" s="82"/>
      <c r="AJ355" s="82"/>
      <c r="AK355" s="83"/>
      <c r="AL355" s="83"/>
      <c r="AM355" s="78"/>
      <c r="AN355" s="84">
        <v>348</v>
      </c>
      <c r="AO355" s="85"/>
      <c r="AP355" s="86" t="s">
        <v>1670</v>
      </c>
    </row>
    <row r="356" spans="1:42" ht="48" customHeight="1" x14ac:dyDescent="0.4">
      <c r="A356" s="70" t="s">
        <v>1732</v>
      </c>
      <c r="B356" s="90" t="s">
        <v>1733</v>
      </c>
      <c r="C356" s="87" t="s">
        <v>1734</v>
      </c>
      <c r="D356" s="88" t="s">
        <v>420</v>
      </c>
      <c r="E356" s="30" t="s">
        <v>526</v>
      </c>
      <c r="F356" s="29" t="s">
        <v>54</v>
      </c>
      <c r="G356" s="29">
        <v>6</v>
      </c>
      <c r="H356" s="30"/>
      <c r="I356" s="74">
        <f>VLOOKUP(G356,'Basic TPP'!$A$2:$B$16,2,0)</f>
        <v>4864066.68</v>
      </c>
      <c r="J356" s="75">
        <v>0</v>
      </c>
      <c r="K356" s="76">
        <v>0.35</v>
      </c>
      <c r="L356" s="77">
        <v>0.46</v>
      </c>
      <c r="M356" s="77">
        <v>0</v>
      </c>
      <c r="N356" s="78">
        <f t="shared" si="79"/>
        <v>3348910</v>
      </c>
      <c r="O356" s="79">
        <v>0.98499999999999999</v>
      </c>
      <c r="P356" s="80">
        <v>9420</v>
      </c>
      <c r="Q356" s="80" t="s">
        <v>862</v>
      </c>
      <c r="R356" s="81"/>
      <c r="S356" s="78">
        <f t="shared" si="70"/>
        <v>0</v>
      </c>
      <c r="T356" s="78">
        <f t="shared" si="71"/>
        <v>0</v>
      </c>
      <c r="U356" s="78">
        <f t="shared" si="72"/>
        <v>0</v>
      </c>
      <c r="V356" s="78">
        <f t="shared" si="80"/>
        <v>0</v>
      </c>
      <c r="W356" s="78">
        <f t="shared" si="73"/>
        <v>670754.79517199995</v>
      </c>
      <c r="X356" s="78">
        <f t="shared" si="74"/>
        <v>680969.33519999997</v>
      </c>
      <c r="Y356" s="78">
        <f t="shared" si="75"/>
        <v>340484.66759999999</v>
      </c>
      <c r="Z356" s="78">
        <f t="shared" si="81"/>
        <v>1438377</v>
      </c>
      <c r="AA356" s="78">
        <f t="shared" si="76"/>
        <v>2237470.6727999998</v>
      </c>
      <c r="AB356" s="78">
        <f t="shared" si="82"/>
        <v>1901850</v>
      </c>
      <c r="AC356" s="78">
        <f t="shared" si="77"/>
        <v>0</v>
      </c>
      <c r="AD356" s="78">
        <f t="shared" si="83"/>
        <v>0</v>
      </c>
      <c r="AE356" s="82">
        <f t="shared" si="78"/>
        <v>3340227</v>
      </c>
      <c r="AF356" s="82"/>
      <c r="AG356" s="82"/>
      <c r="AH356" s="82"/>
      <c r="AI356" s="82"/>
      <c r="AJ356" s="82"/>
      <c r="AK356" s="83"/>
      <c r="AL356" s="83"/>
      <c r="AM356" s="78"/>
      <c r="AN356" s="84">
        <v>349</v>
      </c>
      <c r="AO356" s="85"/>
      <c r="AP356" s="86" t="s">
        <v>1670</v>
      </c>
    </row>
    <row r="357" spans="1:42" ht="48" customHeight="1" x14ac:dyDescent="0.4">
      <c r="A357" s="70" t="s">
        <v>1735</v>
      </c>
      <c r="B357" s="90" t="s">
        <v>1736</v>
      </c>
      <c r="C357" s="87" t="s">
        <v>1737</v>
      </c>
      <c r="D357" s="88" t="s">
        <v>420</v>
      </c>
      <c r="E357" s="30" t="s">
        <v>421</v>
      </c>
      <c r="F357" s="29" t="s">
        <v>54</v>
      </c>
      <c r="G357" s="29">
        <v>6</v>
      </c>
      <c r="H357" s="30"/>
      <c r="I357" s="74">
        <f>VLOOKUP(G357,'Basic TPP'!$A$2:$B$16,2,0)</f>
        <v>4864066.68</v>
      </c>
      <c r="J357" s="75">
        <v>0</v>
      </c>
      <c r="K357" s="76">
        <v>0.35</v>
      </c>
      <c r="L357" s="77">
        <v>0.46</v>
      </c>
      <c r="M357" s="77">
        <v>0</v>
      </c>
      <c r="N357" s="78">
        <f t="shared" si="79"/>
        <v>3348910</v>
      </c>
      <c r="O357" s="79">
        <v>0.98750000000000004</v>
      </c>
      <c r="P357" s="80">
        <v>8519</v>
      </c>
      <c r="Q357" s="80" t="s">
        <v>862</v>
      </c>
      <c r="R357" s="81"/>
      <c r="S357" s="78">
        <f t="shared" si="70"/>
        <v>0</v>
      </c>
      <c r="T357" s="78">
        <f t="shared" si="71"/>
        <v>0</v>
      </c>
      <c r="U357" s="78">
        <f t="shared" si="72"/>
        <v>0</v>
      </c>
      <c r="V357" s="78">
        <f t="shared" si="80"/>
        <v>0</v>
      </c>
      <c r="W357" s="78">
        <f t="shared" si="73"/>
        <v>672457.21851000004</v>
      </c>
      <c r="X357" s="78">
        <f t="shared" si="74"/>
        <v>680969.33519999997</v>
      </c>
      <c r="Y357" s="78">
        <f t="shared" si="75"/>
        <v>340484.66759999999</v>
      </c>
      <c r="Z357" s="78">
        <f t="shared" si="81"/>
        <v>1439825</v>
      </c>
      <c r="AA357" s="78">
        <f t="shared" si="76"/>
        <v>2237470.6727999998</v>
      </c>
      <c r="AB357" s="78">
        <f t="shared" si="82"/>
        <v>1901850</v>
      </c>
      <c r="AC357" s="78">
        <f t="shared" si="77"/>
        <v>0</v>
      </c>
      <c r="AD357" s="78">
        <f t="shared" si="83"/>
        <v>0</v>
      </c>
      <c r="AE357" s="82">
        <f t="shared" si="78"/>
        <v>3341675</v>
      </c>
      <c r="AF357" s="82"/>
      <c r="AG357" s="82"/>
      <c r="AH357" s="82"/>
      <c r="AI357" s="82"/>
      <c r="AJ357" s="82"/>
      <c r="AK357" s="83"/>
      <c r="AL357" s="83"/>
      <c r="AM357" s="78"/>
      <c r="AN357" s="84">
        <v>350</v>
      </c>
      <c r="AO357" s="85"/>
      <c r="AP357" s="86" t="s">
        <v>1670</v>
      </c>
    </row>
    <row r="358" spans="1:42" ht="48" customHeight="1" x14ac:dyDescent="0.4">
      <c r="A358" s="70" t="s">
        <v>1738</v>
      </c>
      <c r="B358" s="90" t="s">
        <v>1739</v>
      </c>
      <c r="C358" s="87" t="s">
        <v>1740</v>
      </c>
      <c r="D358" s="88" t="s">
        <v>95</v>
      </c>
      <c r="E358" s="30" t="s">
        <v>849</v>
      </c>
      <c r="F358" s="29" t="s">
        <v>391</v>
      </c>
      <c r="G358" s="29">
        <v>5</v>
      </c>
      <c r="H358" s="30"/>
      <c r="I358" s="74">
        <f>VLOOKUP(G358,'Basic TPP'!$A$2:$B$16,2,0)</f>
        <v>4056483.09</v>
      </c>
      <c r="J358" s="75">
        <v>0.31</v>
      </c>
      <c r="K358" s="76">
        <v>0.35</v>
      </c>
      <c r="L358" s="77">
        <v>0.15</v>
      </c>
      <c r="M358" s="77">
        <v>0</v>
      </c>
      <c r="N358" s="78">
        <f t="shared" si="79"/>
        <v>2792889</v>
      </c>
      <c r="O358" s="79">
        <v>1</v>
      </c>
      <c r="P358" s="80">
        <v>9819</v>
      </c>
      <c r="Q358" s="80" t="s">
        <v>862</v>
      </c>
      <c r="R358" s="81"/>
      <c r="S358" s="78">
        <f t="shared" si="70"/>
        <v>503003.90315999999</v>
      </c>
      <c r="T358" s="78">
        <f t="shared" si="71"/>
        <v>503003.90315999999</v>
      </c>
      <c r="U358" s="78">
        <f t="shared" si="72"/>
        <v>251501.95157999999</v>
      </c>
      <c r="V358" s="78">
        <f t="shared" si="80"/>
        <v>1068883</v>
      </c>
      <c r="W358" s="78">
        <f t="shared" si="73"/>
        <v>567907.63260000001</v>
      </c>
      <c r="X358" s="78">
        <f t="shared" si="74"/>
        <v>567907.63260000001</v>
      </c>
      <c r="Y358" s="78">
        <f t="shared" si="75"/>
        <v>283953.81630000001</v>
      </c>
      <c r="Z358" s="78">
        <f t="shared" si="81"/>
        <v>1206804</v>
      </c>
      <c r="AA358" s="78">
        <f t="shared" si="76"/>
        <v>608472.46349999995</v>
      </c>
      <c r="AB358" s="78">
        <f t="shared" si="82"/>
        <v>517202</v>
      </c>
      <c r="AC358" s="78">
        <f t="shared" si="77"/>
        <v>0</v>
      </c>
      <c r="AD358" s="78">
        <f t="shared" si="83"/>
        <v>0</v>
      </c>
      <c r="AE358" s="82">
        <f t="shared" si="78"/>
        <v>2792889</v>
      </c>
      <c r="AF358" s="82"/>
      <c r="AG358" s="82"/>
      <c r="AH358" s="82"/>
      <c r="AI358" s="82"/>
      <c r="AJ358" s="82"/>
      <c r="AK358" s="83"/>
      <c r="AL358" s="83"/>
      <c r="AM358" s="78"/>
      <c r="AN358" s="84">
        <v>351</v>
      </c>
      <c r="AO358" s="85"/>
      <c r="AP358" s="86" t="s">
        <v>1670</v>
      </c>
    </row>
    <row r="359" spans="1:42" ht="48" customHeight="1" x14ac:dyDescent="0.4">
      <c r="A359" s="70" t="s">
        <v>1741</v>
      </c>
      <c r="B359" s="90" t="s">
        <v>1742</v>
      </c>
      <c r="C359" s="87" t="s">
        <v>1743</v>
      </c>
      <c r="D359" s="88" t="s">
        <v>420</v>
      </c>
      <c r="E359" s="30" t="s">
        <v>1036</v>
      </c>
      <c r="F359" s="29" t="s">
        <v>391</v>
      </c>
      <c r="G359" s="29">
        <v>5</v>
      </c>
      <c r="H359" s="30"/>
      <c r="I359" s="74">
        <f>VLOOKUP(G359,'Basic TPP'!$A$2:$B$16,2,0)</f>
        <v>4056483.09</v>
      </c>
      <c r="J359" s="75">
        <v>0.31</v>
      </c>
      <c r="K359" s="76">
        <v>0.35</v>
      </c>
      <c r="L359" s="77">
        <v>0.15</v>
      </c>
      <c r="M359" s="77">
        <v>0</v>
      </c>
      <c r="N359" s="78">
        <f t="shared" si="79"/>
        <v>2792889</v>
      </c>
      <c r="O359" s="79">
        <v>0.995</v>
      </c>
      <c r="P359" s="80">
        <v>8933</v>
      </c>
      <c r="Q359" s="80" t="s">
        <v>862</v>
      </c>
      <c r="R359" s="81"/>
      <c r="S359" s="78">
        <f t="shared" si="70"/>
        <v>500488.88364419999</v>
      </c>
      <c r="T359" s="78">
        <f t="shared" si="71"/>
        <v>503003.90315999999</v>
      </c>
      <c r="U359" s="78">
        <f t="shared" si="72"/>
        <v>251501.95157999999</v>
      </c>
      <c r="V359" s="78">
        <f t="shared" si="80"/>
        <v>1066746</v>
      </c>
      <c r="W359" s="78">
        <f t="shared" si="73"/>
        <v>565068.09443699999</v>
      </c>
      <c r="X359" s="78">
        <f t="shared" si="74"/>
        <v>567907.63260000001</v>
      </c>
      <c r="Y359" s="78">
        <f t="shared" si="75"/>
        <v>283953.81630000001</v>
      </c>
      <c r="Z359" s="78">
        <f t="shared" si="81"/>
        <v>1204390</v>
      </c>
      <c r="AA359" s="78">
        <f t="shared" si="76"/>
        <v>608472.46349999995</v>
      </c>
      <c r="AB359" s="78">
        <f t="shared" si="82"/>
        <v>517202</v>
      </c>
      <c r="AC359" s="78">
        <f t="shared" si="77"/>
        <v>0</v>
      </c>
      <c r="AD359" s="78">
        <f t="shared" si="83"/>
        <v>0</v>
      </c>
      <c r="AE359" s="82">
        <f t="shared" si="78"/>
        <v>2788338</v>
      </c>
      <c r="AF359" s="82"/>
      <c r="AG359" s="82"/>
      <c r="AH359" s="82"/>
      <c r="AI359" s="82"/>
      <c r="AJ359" s="82"/>
      <c r="AK359" s="83"/>
      <c r="AL359" s="83"/>
      <c r="AM359" s="78"/>
      <c r="AN359" s="84">
        <v>352</v>
      </c>
      <c r="AO359" s="85"/>
      <c r="AP359" s="86" t="s">
        <v>1670</v>
      </c>
    </row>
    <row r="360" spans="1:42" ht="48" customHeight="1" x14ac:dyDescent="0.4">
      <c r="A360" s="70" t="s">
        <v>1744</v>
      </c>
      <c r="B360" s="71" t="s">
        <v>1745</v>
      </c>
      <c r="C360" s="72" t="s">
        <v>1746</v>
      </c>
      <c r="D360" s="73" t="s">
        <v>45</v>
      </c>
      <c r="E360" s="37" t="s">
        <v>861</v>
      </c>
      <c r="F360" s="38"/>
      <c r="G360" s="38">
        <v>12</v>
      </c>
      <c r="H360" s="37"/>
      <c r="I360" s="74">
        <f>VLOOKUP(G360,'Basic TPP'!$A$2:$B$16,2,0)</f>
        <v>13501920</v>
      </c>
      <c r="J360" s="75">
        <v>0</v>
      </c>
      <c r="K360" s="76">
        <v>0.35</v>
      </c>
      <c r="L360" s="77">
        <v>0.46</v>
      </c>
      <c r="M360" s="77">
        <v>0</v>
      </c>
      <c r="N360" s="78">
        <f t="shared" si="79"/>
        <v>9296072</v>
      </c>
      <c r="O360" s="79">
        <v>0.96950000000000003</v>
      </c>
      <c r="P360" s="80">
        <v>10369</v>
      </c>
      <c r="Q360" s="80" t="s">
        <v>862</v>
      </c>
      <c r="R360" s="81"/>
      <c r="S360" s="78">
        <f t="shared" si="70"/>
        <v>0</v>
      </c>
      <c r="T360" s="78">
        <f t="shared" si="71"/>
        <v>0</v>
      </c>
      <c r="U360" s="78">
        <f t="shared" si="72"/>
        <v>0</v>
      </c>
      <c r="V360" s="78">
        <f t="shared" si="80"/>
        <v>0</v>
      </c>
      <c r="W360" s="78">
        <f t="shared" si="73"/>
        <v>1832615.6016000002</v>
      </c>
      <c r="X360" s="78">
        <f t="shared" si="74"/>
        <v>1890268.8</v>
      </c>
      <c r="Y360" s="78">
        <f t="shared" si="75"/>
        <v>945134.4</v>
      </c>
      <c r="Z360" s="78">
        <f t="shared" si="81"/>
        <v>3967816</v>
      </c>
      <c r="AA360" s="78">
        <f t="shared" si="76"/>
        <v>6210883.2000000002</v>
      </c>
      <c r="AB360" s="78">
        <f t="shared" si="82"/>
        <v>5279251</v>
      </c>
      <c r="AC360" s="78">
        <f t="shared" si="77"/>
        <v>0</v>
      </c>
      <c r="AD360" s="78">
        <f t="shared" si="83"/>
        <v>0</v>
      </c>
      <c r="AE360" s="82">
        <f t="shared" si="78"/>
        <v>9247067</v>
      </c>
      <c r="AF360" s="82"/>
      <c r="AG360" s="82"/>
      <c r="AH360" s="82"/>
      <c r="AI360" s="82"/>
      <c r="AJ360" s="82"/>
      <c r="AK360" s="83"/>
      <c r="AL360" s="83"/>
      <c r="AM360" s="78"/>
      <c r="AN360" s="84">
        <v>353</v>
      </c>
      <c r="AO360" s="85"/>
      <c r="AP360" s="86" t="s">
        <v>1747</v>
      </c>
    </row>
    <row r="361" spans="1:42" ht="48" customHeight="1" x14ac:dyDescent="0.4">
      <c r="A361" s="70" t="s">
        <v>1748</v>
      </c>
      <c r="B361" s="37" t="s">
        <v>1749</v>
      </c>
      <c r="C361" s="87" t="s">
        <v>1750</v>
      </c>
      <c r="D361" s="88" t="s">
        <v>52</v>
      </c>
      <c r="E361" s="37" t="s">
        <v>1751</v>
      </c>
      <c r="F361" s="29" t="s">
        <v>54</v>
      </c>
      <c r="G361" s="29">
        <v>12</v>
      </c>
      <c r="H361" s="93" t="s">
        <v>2659</v>
      </c>
      <c r="I361" s="74">
        <f>VLOOKUP(G361,'Basic TPP'!$A$2:$B$16,2,0)</f>
        <v>13501920</v>
      </c>
      <c r="J361" s="75">
        <v>0</v>
      </c>
      <c r="K361" s="76">
        <v>0.35</v>
      </c>
      <c r="L361" s="77">
        <v>0.56999999999999995</v>
      </c>
      <c r="M361" s="77">
        <v>0</v>
      </c>
      <c r="N361" s="78">
        <f t="shared" si="79"/>
        <v>10558501</v>
      </c>
      <c r="O361" s="79">
        <v>0.995</v>
      </c>
      <c r="P361" s="80">
        <v>10560</v>
      </c>
      <c r="Q361" s="89" t="s">
        <v>862</v>
      </c>
      <c r="R361" s="81"/>
      <c r="S361" s="78">
        <f t="shared" si="70"/>
        <v>0</v>
      </c>
      <c r="T361" s="78">
        <f t="shared" si="71"/>
        <v>0</v>
      </c>
      <c r="U361" s="78">
        <f t="shared" si="72"/>
        <v>0</v>
      </c>
      <c r="V361" s="78">
        <f t="shared" si="80"/>
        <v>0</v>
      </c>
      <c r="W361" s="78">
        <f t="shared" si="73"/>
        <v>1880817.456</v>
      </c>
      <c r="X361" s="78">
        <f t="shared" si="74"/>
        <v>1890268.8</v>
      </c>
      <c r="Y361" s="78">
        <f t="shared" si="75"/>
        <v>945134.4</v>
      </c>
      <c r="Z361" s="78">
        <f t="shared" si="81"/>
        <v>4008788</v>
      </c>
      <c r="AA361" s="78">
        <f t="shared" si="76"/>
        <v>7696094.3999999994</v>
      </c>
      <c r="AB361" s="78">
        <f t="shared" si="82"/>
        <v>6541680</v>
      </c>
      <c r="AC361" s="78">
        <f t="shared" si="77"/>
        <v>0</v>
      </c>
      <c r="AD361" s="78">
        <f t="shared" si="83"/>
        <v>0</v>
      </c>
      <c r="AE361" s="82">
        <f t="shared" si="78"/>
        <v>10550468</v>
      </c>
      <c r="AF361" s="82"/>
      <c r="AG361" s="82"/>
      <c r="AH361" s="82"/>
      <c r="AI361" s="82"/>
      <c r="AJ361" s="82"/>
      <c r="AK361" s="83"/>
      <c r="AL361" s="83"/>
      <c r="AM361" s="78"/>
      <c r="AN361" s="84">
        <v>354</v>
      </c>
      <c r="AO361" s="85"/>
      <c r="AP361" s="86" t="s">
        <v>1747</v>
      </c>
    </row>
    <row r="362" spans="1:42" ht="48" customHeight="1" x14ac:dyDescent="0.4">
      <c r="A362" s="70" t="s">
        <v>1752</v>
      </c>
      <c r="B362" s="37" t="s">
        <v>1753</v>
      </c>
      <c r="C362" s="87" t="s">
        <v>1754</v>
      </c>
      <c r="D362" s="88" t="s">
        <v>108</v>
      </c>
      <c r="E362" s="30" t="s">
        <v>1154</v>
      </c>
      <c r="F362" s="29" t="s">
        <v>54</v>
      </c>
      <c r="G362" s="29">
        <v>10</v>
      </c>
      <c r="H362" s="30"/>
      <c r="I362" s="74">
        <f>VLOOKUP(G362,'Basic TPP'!$A$2:$B$16,2,0)</f>
        <v>9080041.1999999993</v>
      </c>
      <c r="J362" s="75">
        <v>0</v>
      </c>
      <c r="K362" s="76">
        <v>0.35</v>
      </c>
      <c r="L362" s="77">
        <v>0.46</v>
      </c>
      <c r="M362" s="77">
        <v>0</v>
      </c>
      <c r="N362" s="78">
        <f t="shared" si="79"/>
        <v>6251608</v>
      </c>
      <c r="O362" s="79">
        <v>0.92779999999999996</v>
      </c>
      <c r="P362" s="80">
        <v>8149</v>
      </c>
      <c r="Q362" s="80" t="s">
        <v>862</v>
      </c>
      <c r="R362" s="81"/>
      <c r="S362" s="78">
        <f t="shared" si="70"/>
        <v>0</v>
      </c>
      <c r="T362" s="78">
        <f t="shared" si="71"/>
        <v>0</v>
      </c>
      <c r="U362" s="78">
        <f t="shared" si="72"/>
        <v>0</v>
      </c>
      <c r="V362" s="78">
        <f t="shared" si="80"/>
        <v>0</v>
      </c>
      <c r="W362" s="78">
        <f t="shared" si="73"/>
        <v>1179424.7115503999</v>
      </c>
      <c r="X362" s="78">
        <f t="shared" si="74"/>
        <v>1271205.7679999999</v>
      </c>
      <c r="Y362" s="78">
        <f t="shared" si="75"/>
        <v>635602.88399999996</v>
      </c>
      <c r="Z362" s="78">
        <f t="shared" si="81"/>
        <v>2623298</v>
      </c>
      <c r="AA362" s="78">
        <f t="shared" si="76"/>
        <v>4176818.952</v>
      </c>
      <c r="AB362" s="78">
        <f t="shared" si="82"/>
        <v>3550296</v>
      </c>
      <c r="AC362" s="78">
        <f t="shared" si="77"/>
        <v>0</v>
      </c>
      <c r="AD362" s="78">
        <f t="shared" si="83"/>
        <v>0</v>
      </c>
      <c r="AE362" s="82">
        <f t="shared" si="78"/>
        <v>6173594</v>
      </c>
      <c r="AF362" s="82"/>
      <c r="AG362" s="82"/>
      <c r="AH362" s="82"/>
      <c r="AI362" s="82"/>
      <c r="AJ362" s="82"/>
      <c r="AK362" s="83"/>
      <c r="AL362" s="83"/>
      <c r="AM362" s="78"/>
      <c r="AN362" s="84">
        <v>355</v>
      </c>
      <c r="AO362" s="85"/>
      <c r="AP362" s="86" t="s">
        <v>1747</v>
      </c>
    </row>
    <row r="363" spans="1:42" ht="48" customHeight="1" x14ac:dyDescent="0.4">
      <c r="A363" s="70" t="s">
        <v>1755</v>
      </c>
      <c r="B363" s="90" t="s">
        <v>1756</v>
      </c>
      <c r="C363" s="87" t="s">
        <v>1757</v>
      </c>
      <c r="D363" s="88" t="s">
        <v>95</v>
      </c>
      <c r="E363" s="30" t="s">
        <v>1266</v>
      </c>
      <c r="F363" s="29" t="s">
        <v>54</v>
      </c>
      <c r="G363" s="29">
        <v>9</v>
      </c>
      <c r="H363" s="30"/>
      <c r="I363" s="74">
        <f>VLOOKUP(G363,'Basic TPP'!$A$2:$B$16,2,0)</f>
        <v>7898623.2000000002</v>
      </c>
      <c r="J363" s="75">
        <v>0</v>
      </c>
      <c r="K363" s="76">
        <v>0.35</v>
      </c>
      <c r="L363" s="77">
        <v>0.46</v>
      </c>
      <c r="M363" s="77">
        <v>0</v>
      </c>
      <c r="N363" s="78">
        <f t="shared" si="79"/>
        <v>5438202</v>
      </c>
      <c r="O363" s="79">
        <v>0.98499999999999999</v>
      </c>
      <c r="P363" s="80">
        <v>10305</v>
      </c>
      <c r="Q363" s="80" t="s">
        <v>862</v>
      </c>
      <c r="R363" s="81"/>
      <c r="S363" s="78">
        <f t="shared" si="70"/>
        <v>0</v>
      </c>
      <c r="T363" s="78">
        <f t="shared" si="71"/>
        <v>0</v>
      </c>
      <c r="U363" s="78">
        <f t="shared" si="72"/>
        <v>0</v>
      </c>
      <c r="V363" s="78">
        <f t="shared" si="80"/>
        <v>0</v>
      </c>
      <c r="W363" s="78">
        <f t="shared" si="73"/>
        <v>1089220.1392800002</v>
      </c>
      <c r="X363" s="78">
        <f t="shared" si="74"/>
        <v>1105807.2480000001</v>
      </c>
      <c r="Y363" s="78">
        <f t="shared" si="75"/>
        <v>552903.62400000007</v>
      </c>
      <c r="Z363" s="78">
        <f t="shared" si="81"/>
        <v>2335741</v>
      </c>
      <c r="AA363" s="78">
        <f t="shared" si="76"/>
        <v>3633366.6720000003</v>
      </c>
      <c r="AB363" s="78">
        <f t="shared" si="82"/>
        <v>3088362</v>
      </c>
      <c r="AC363" s="78">
        <f t="shared" si="77"/>
        <v>0</v>
      </c>
      <c r="AD363" s="78">
        <f t="shared" si="83"/>
        <v>0</v>
      </c>
      <c r="AE363" s="82">
        <f t="shared" si="78"/>
        <v>5424103</v>
      </c>
      <c r="AF363" s="82"/>
      <c r="AG363" s="82"/>
      <c r="AH363" s="82"/>
      <c r="AI363" s="82"/>
      <c r="AJ363" s="82"/>
      <c r="AK363" s="83"/>
      <c r="AL363" s="83"/>
      <c r="AM363" s="78"/>
      <c r="AN363" s="84">
        <v>356</v>
      </c>
      <c r="AO363" s="85"/>
      <c r="AP363" s="86" t="s">
        <v>1747</v>
      </c>
    </row>
    <row r="364" spans="1:42" ht="48" customHeight="1" x14ac:dyDescent="0.4">
      <c r="A364" s="70" t="s">
        <v>1758</v>
      </c>
      <c r="B364" s="90" t="s">
        <v>1759</v>
      </c>
      <c r="C364" s="87" t="s">
        <v>1760</v>
      </c>
      <c r="D364" s="88" t="s">
        <v>95</v>
      </c>
      <c r="E364" s="30" t="s">
        <v>1761</v>
      </c>
      <c r="F364" s="29" t="s">
        <v>54</v>
      </c>
      <c r="G364" s="29">
        <v>9</v>
      </c>
      <c r="H364" s="30"/>
      <c r="I364" s="74">
        <f>VLOOKUP(G364,'Basic TPP'!$A$2:$B$16,2,0)</f>
        <v>7898623.2000000002</v>
      </c>
      <c r="J364" s="75">
        <v>0</v>
      </c>
      <c r="K364" s="76">
        <v>0.35</v>
      </c>
      <c r="L364" s="77">
        <v>0.46</v>
      </c>
      <c r="M364" s="77">
        <v>0</v>
      </c>
      <c r="N364" s="78">
        <f t="shared" si="79"/>
        <v>5438202</v>
      </c>
      <c r="O364" s="79">
        <v>0.98499999999999999</v>
      </c>
      <c r="P364" s="80">
        <v>8380</v>
      </c>
      <c r="Q364" s="80" t="s">
        <v>862</v>
      </c>
      <c r="R364" s="81"/>
      <c r="S364" s="78">
        <f t="shared" si="70"/>
        <v>0</v>
      </c>
      <c r="T364" s="78">
        <f t="shared" si="71"/>
        <v>0</v>
      </c>
      <c r="U364" s="78">
        <f t="shared" si="72"/>
        <v>0</v>
      </c>
      <c r="V364" s="78">
        <f t="shared" si="80"/>
        <v>0</v>
      </c>
      <c r="W364" s="78">
        <f t="shared" si="73"/>
        <v>1089220.1392800002</v>
      </c>
      <c r="X364" s="78">
        <f t="shared" si="74"/>
        <v>1105807.2480000001</v>
      </c>
      <c r="Y364" s="78">
        <f t="shared" si="75"/>
        <v>552903.62400000007</v>
      </c>
      <c r="Z364" s="78">
        <f t="shared" si="81"/>
        <v>2335741</v>
      </c>
      <c r="AA364" s="78">
        <f t="shared" si="76"/>
        <v>3633366.6720000003</v>
      </c>
      <c r="AB364" s="78">
        <f t="shared" si="82"/>
        <v>3088362</v>
      </c>
      <c r="AC364" s="78">
        <f t="shared" si="77"/>
        <v>0</v>
      </c>
      <c r="AD364" s="78">
        <f t="shared" si="83"/>
        <v>0</v>
      </c>
      <c r="AE364" s="82">
        <f t="shared" si="78"/>
        <v>5424103</v>
      </c>
      <c r="AF364" s="82"/>
      <c r="AG364" s="82"/>
      <c r="AH364" s="82"/>
      <c r="AI364" s="82"/>
      <c r="AJ364" s="82"/>
      <c r="AK364" s="83"/>
      <c r="AL364" s="83"/>
      <c r="AM364" s="78"/>
      <c r="AN364" s="84">
        <v>357</v>
      </c>
      <c r="AO364" s="85"/>
      <c r="AP364" s="86" t="s">
        <v>1747</v>
      </c>
    </row>
    <row r="365" spans="1:42" ht="48" customHeight="1" x14ac:dyDescent="0.4">
      <c r="A365" s="70" t="s">
        <v>1762</v>
      </c>
      <c r="B365" s="90" t="s">
        <v>1763</v>
      </c>
      <c r="C365" s="87" t="s">
        <v>1764</v>
      </c>
      <c r="D365" s="88" t="s">
        <v>95</v>
      </c>
      <c r="E365" s="30" t="s">
        <v>891</v>
      </c>
      <c r="F365" s="29" t="s">
        <v>54</v>
      </c>
      <c r="G365" s="29">
        <v>8</v>
      </c>
      <c r="H365" s="30"/>
      <c r="I365" s="74">
        <f>VLOOKUP(G365,'Basic TPP'!$A$2:$B$16,2,0)</f>
        <v>6348434.0099999998</v>
      </c>
      <c r="J365" s="75">
        <v>0</v>
      </c>
      <c r="K365" s="76">
        <v>0.35</v>
      </c>
      <c r="L365" s="77">
        <v>0.46</v>
      </c>
      <c r="M365" s="77">
        <v>0</v>
      </c>
      <c r="N365" s="78">
        <f t="shared" si="79"/>
        <v>4370897</v>
      </c>
      <c r="O365" s="79">
        <v>1</v>
      </c>
      <c r="P365" s="80">
        <v>10587</v>
      </c>
      <c r="Q365" s="80" t="s">
        <v>862</v>
      </c>
      <c r="R365" s="81"/>
      <c r="S365" s="78">
        <f t="shared" si="70"/>
        <v>0</v>
      </c>
      <c r="T365" s="78">
        <f t="shared" si="71"/>
        <v>0</v>
      </c>
      <c r="U365" s="78">
        <f t="shared" si="72"/>
        <v>0</v>
      </c>
      <c r="V365" s="78">
        <f t="shared" si="80"/>
        <v>0</v>
      </c>
      <c r="W365" s="78">
        <f t="shared" si="73"/>
        <v>888780.76139999984</v>
      </c>
      <c r="X365" s="78">
        <f t="shared" si="74"/>
        <v>888780.76139999984</v>
      </c>
      <c r="Y365" s="78">
        <f t="shared" si="75"/>
        <v>444390.38069999992</v>
      </c>
      <c r="Z365" s="78">
        <f t="shared" si="81"/>
        <v>1888659</v>
      </c>
      <c r="AA365" s="78">
        <f t="shared" si="76"/>
        <v>2920279.6446000002</v>
      </c>
      <c r="AB365" s="78">
        <f t="shared" si="82"/>
        <v>2482238</v>
      </c>
      <c r="AC365" s="78">
        <f t="shared" si="77"/>
        <v>0</v>
      </c>
      <c r="AD365" s="78">
        <f t="shared" si="83"/>
        <v>0</v>
      </c>
      <c r="AE365" s="82">
        <f t="shared" si="78"/>
        <v>4370897</v>
      </c>
      <c r="AF365" s="82"/>
      <c r="AG365" s="82"/>
      <c r="AH365" s="82"/>
      <c r="AI365" s="82"/>
      <c r="AJ365" s="82"/>
      <c r="AK365" s="83"/>
      <c r="AL365" s="83"/>
      <c r="AM365" s="78"/>
      <c r="AN365" s="84">
        <v>358</v>
      </c>
      <c r="AO365" s="85"/>
      <c r="AP365" s="86" t="s">
        <v>1747</v>
      </c>
    </row>
    <row r="366" spans="1:42" ht="48" customHeight="1" x14ac:dyDescent="0.4">
      <c r="A366" s="70" t="s">
        <v>1765</v>
      </c>
      <c r="B366" s="90" t="s">
        <v>1766</v>
      </c>
      <c r="C366" s="87" t="s">
        <v>1767</v>
      </c>
      <c r="D366" s="88" t="s">
        <v>95</v>
      </c>
      <c r="E366" s="30" t="s">
        <v>347</v>
      </c>
      <c r="F366" s="29" t="s">
        <v>54</v>
      </c>
      <c r="G366" s="29">
        <v>8</v>
      </c>
      <c r="H366" s="30"/>
      <c r="I366" s="74">
        <f>VLOOKUP(G366,'Basic TPP'!$A$2:$B$16,2,0)</f>
        <v>6348434.0099999998</v>
      </c>
      <c r="J366" s="75">
        <v>0</v>
      </c>
      <c r="K366" s="76">
        <v>0.35</v>
      </c>
      <c r="L366" s="77">
        <v>0.46</v>
      </c>
      <c r="M366" s="77">
        <v>0</v>
      </c>
      <c r="N366" s="78">
        <f t="shared" si="79"/>
        <v>4370897</v>
      </c>
      <c r="O366" s="79">
        <v>0.97199999999999998</v>
      </c>
      <c r="P366" s="80">
        <v>10390</v>
      </c>
      <c r="Q366" s="80" t="s">
        <v>862</v>
      </c>
      <c r="R366" s="81"/>
      <c r="S366" s="78">
        <f t="shared" si="70"/>
        <v>0</v>
      </c>
      <c r="T366" s="78">
        <f t="shared" si="71"/>
        <v>0</v>
      </c>
      <c r="U366" s="78">
        <f t="shared" si="72"/>
        <v>0</v>
      </c>
      <c r="V366" s="78">
        <f t="shared" si="80"/>
        <v>0</v>
      </c>
      <c r="W366" s="78">
        <f t="shared" si="73"/>
        <v>863894.90008079982</v>
      </c>
      <c r="X366" s="78">
        <f t="shared" si="74"/>
        <v>888780.76139999984</v>
      </c>
      <c r="Y366" s="78">
        <f t="shared" si="75"/>
        <v>444390.38069999992</v>
      </c>
      <c r="Z366" s="78">
        <f t="shared" si="81"/>
        <v>1867506</v>
      </c>
      <c r="AA366" s="78">
        <f t="shared" si="76"/>
        <v>2920279.6446000002</v>
      </c>
      <c r="AB366" s="78">
        <f t="shared" si="82"/>
        <v>2482238</v>
      </c>
      <c r="AC366" s="78">
        <f t="shared" si="77"/>
        <v>0</v>
      </c>
      <c r="AD366" s="78">
        <f t="shared" si="83"/>
        <v>0</v>
      </c>
      <c r="AE366" s="82">
        <f t="shared" si="78"/>
        <v>4349744</v>
      </c>
      <c r="AF366" s="82"/>
      <c r="AG366" s="82"/>
      <c r="AH366" s="82"/>
      <c r="AI366" s="82"/>
      <c r="AJ366" s="82"/>
      <c r="AK366" s="83"/>
      <c r="AL366" s="83"/>
      <c r="AM366" s="78"/>
      <c r="AN366" s="84">
        <v>359</v>
      </c>
      <c r="AO366" s="85"/>
      <c r="AP366" s="86" t="s">
        <v>1747</v>
      </c>
    </row>
    <row r="367" spans="1:42" ht="48" customHeight="1" x14ac:dyDescent="0.4">
      <c r="A367" s="70" t="s">
        <v>1768</v>
      </c>
      <c r="B367" s="90" t="s">
        <v>1769</v>
      </c>
      <c r="C367" s="87" t="s">
        <v>1770</v>
      </c>
      <c r="D367" s="88" t="s">
        <v>95</v>
      </c>
      <c r="E367" s="30" t="s">
        <v>1006</v>
      </c>
      <c r="F367" s="29" t="s">
        <v>54</v>
      </c>
      <c r="G367" s="29">
        <v>8</v>
      </c>
      <c r="H367" s="30"/>
      <c r="I367" s="74">
        <f>VLOOKUP(G367,'Basic TPP'!$A$2:$B$16,2,0)</f>
        <v>6348434.0099999998</v>
      </c>
      <c r="J367" s="75">
        <v>0</v>
      </c>
      <c r="K367" s="76">
        <v>0.35</v>
      </c>
      <c r="L367" s="77">
        <v>0.46</v>
      </c>
      <c r="M367" s="77">
        <v>0</v>
      </c>
      <c r="N367" s="78">
        <f t="shared" si="79"/>
        <v>4370897</v>
      </c>
      <c r="O367" s="79">
        <v>1</v>
      </c>
      <c r="P367" s="80">
        <v>9035</v>
      </c>
      <c r="Q367" s="80" t="s">
        <v>862</v>
      </c>
      <c r="R367" s="81"/>
      <c r="S367" s="78">
        <f t="shared" si="70"/>
        <v>0</v>
      </c>
      <c r="T367" s="78">
        <f t="shared" si="71"/>
        <v>0</v>
      </c>
      <c r="U367" s="78">
        <f t="shared" si="72"/>
        <v>0</v>
      </c>
      <c r="V367" s="78">
        <f t="shared" si="80"/>
        <v>0</v>
      </c>
      <c r="W367" s="78">
        <f t="shared" si="73"/>
        <v>888780.76139999984</v>
      </c>
      <c r="X367" s="78">
        <f t="shared" si="74"/>
        <v>888780.76139999984</v>
      </c>
      <c r="Y367" s="78">
        <f t="shared" si="75"/>
        <v>444390.38069999992</v>
      </c>
      <c r="Z367" s="78">
        <f t="shared" si="81"/>
        <v>1888659</v>
      </c>
      <c r="AA367" s="78">
        <f t="shared" si="76"/>
        <v>2920279.6446000002</v>
      </c>
      <c r="AB367" s="78">
        <f t="shared" si="82"/>
        <v>2482238</v>
      </c>
      <c r="AC367" s="78">
        <f t="shared" si="77"/>
        <v>0</v>
      </c>
      <c r="AD367" s="78">
        <f t="shared" si="83"/>
        <v>0</v>
      </c>
      <c r="AE367" s="82">
        <f t="shared" si="78"/>
        <v>4370897</v>
      </c>
      <c r="AF367" s="82"/>
      <c r="AG367" s="82"/>
      <c r="AH367" s="82"/>
      <c r="AI367" s="82"/>
      <c r="AJ367" s="82"/>
      <c r="AK367" s="83"/>
      <c r="AL367" s="83"/>
      <c r="AM367" s="78"/>
      <c r="AN367" s="84">
        <v>360</v>
      </c>
      <c r="AO367" s="85"/>
      <c r="AP367" s="86" t="s">
        <v>1747</v>
      </c>
    </row>
    <row r="368" spans="1:42" ht="48" customHeight="1" x14ac:dyDescent="0.4">
      <c r="A368" s="70" t="s">
        <v>1771</v>
      </c>
      <c r="B368" s="90" t="s">
        <v>1772</v>
      </c>
      <c r="C368" s="87" t="s">
        <v>1773</v>
      </c>
      <c r="D368" s="88" t="s">
        <v>108</v>
      </c>
      <c r="E368" s="30" t="s">
        <v>272</v>
      </c>
      <c r="F368" s="29" t="s">
        <v>54</v>
      </c>
      <c r="G368" s="29">
        <v>8</v>
      </c>
      <c r="H368" s="30"/>
      <c r="I368" s="74">
        <f>VLOOKUP(G368,'Basic TPP'!$A$2:$B$16,2,0)</f>
        <v>6348434.0099999998</v>
      </c>
      <c r="J368" s="75">
        <v>0</v>
      </c>
      <c r="K368" s="76">
        <v>0.35</v>
      </c>
      <c r="L368" s="77">
        <v>0.46</v>
      </c>
      <c r="M368" s="77">
        <v>0</v>
      </c>
      <c r="N368" s="78">
        <f t="shared" si="79"/>
        <v>4370897</v>
      </c>
      <c r="O368" s="79">
        <v>1</v>
      </c>
      <c r="P368" s="80">
        <v>8761</v>
      </c>
      <c r="Q368" s="80" t="s">
        <v>862</v>
      </c>
      <c r="R368" s="81"/>
      <c r="S368" s="78">
        <f t="shared" si="70"/>
        <v>0</v>
      </c>
      <c r="T368" s="78">
        <f t="shared" si="71"/>
        <v>0</v>
      </c>
      <c r="U368" s="78">
        <f t="shared" si="72"/>
        <v>0</v>
      </c>
      <c r="V368" s="78">
        <f t="shared" si="80"/>
        <v>0</v>
      </c>
      <c r="W368" s="78">
        <f t="shared" si="73"/>
        <v>888780.76139999984</v>
      </c>
      <c r="X368" s="78">
        <f t="shared" si="74"/>
        <v>888780.76139999984</v>
      </c>
      <c r="Y368" s="78">
        <f t="shared" si="75"/>
        <v>444390.38069999992</v>
      </c>
      <c r="Z368" s="78">
        <f t="shared" si="81"/>
        <v>1888659</v>
      </c>
      <c r="AA368" s="78">
        <f t="shared" si="76"/>
        <v>2920279.6446000002</v>
      </c>
      <c r="AB368" s="78">
        <f t="shared" si="82"/>
        <v>2482238</v>
      </c>
      <c r="AC368" s="78">
        <f t="shared" si="77"/>
        <v>0</v>
      </c>
      <c r="AD368" s="78">
        <f t="shared" si="83"/>
        <v>0</v>
      </c>
      <c r="AE368" s="82">
        <f t="shared" si="78"/>
        <v>4370897</v>
      </c>
      <c r="AF368" s="82"/>
      <c r="AG368" s="82"/>
      <c r="AH368" s="82"/>
      <c r="AI368" s="82"/>
      <c r="AJ368" s="82"/>
      <c r="AK368" s="83"/>
      <c r="AL368" s="83"/>
      <c r="AM368" s="78"/>
      <c r="AN368" s="84">
        <v>361</v>
      </c>
      <c r="AO368" s="91"/>
      <c r="AP368" s="86" t="s">
        <v>1747</v>
      </c>
    </row>
    <row r="369" spans="1:42" ht="48" customHeight="1" x14ac:dyDescent="0.4">
      <c r="A369" s="70" t="s">
        <v>1774</v>
      </c>
      <c r="B369" s="90" t="s">
        <v>1775</v>
      </c>
      <c r="C369" s="87" t="s">
        <v>1776</v>
      </c>
      <c r="D369" s="88" t="s">
        <v>328</v>
      </c>
      <c r="E369" s="30" t="s">
        <v>1184</v>
      </c>
      <c r="F369" s="29" t="s">
        <v>54</v>
      </c>
      <c r="G369" s="29">
        <v>8</v>
      </c>
      <c r="H369" s="30"/>
      <c r="I369" s="74">
        <f>VLOOKUP(G369,'Basic TPP'!$A$2:$B$16,2,0)</f>
        <v>6348434.0099999998</v>
      </c>
      <c r="J369" s="75">
        <v>0</v>
      </c>
      <c r="K369" s="76">
        <v>0.35</v>
      </c>
      <c r="L369" s="77">
        <v>0.46</v>
      </c>
      <c r="M369" s="77">
        <v>0</v>
      </c>
      <c r="N369" s="78">
        <f t="shared" si="79"/>
        <v>4370897</v>
      </c>
      <c r="O369" s="79">
        <v>1</v>
      </c>
      <c r="P369" s="80">
        <v>7910</v>
      </c>
      <c r="Q369" s="80" t="s">
        <v>862</v>
      </c>
      <c r="R369" s="81"/>
      <c r="S369" s="78">
        <f t="shared" si="70"/>
        <v>0</v>
      </c>
      <c r="T369" s="78">
        <f t="shared" si="71"/>
        <v>0</v>
      </c>
      <c r="U369" s="78">
        <f t="shared" si="72"/>
        <v>0</v>
      </c>
      <c r="V369" s="78">
        <f t="shared" si="80"/>
        <v>0</v>
      </c>
      <c r="W369" s="78">
        <f t="shared" si="73"/>
        <v>888780.76139999984</v>
      </c>
      <c r="X369" s="78">
        <f t="shared" si="74"/>
        <v>888780.76139999984</v>
      </c>
      <c r="Y369" s="78">
        <f t="shared" si="75"/>
        <v>444390.38069999992</v>
      </c>
      <c r="Z369" s="78">
        <f t="shared" si="81"/>
        <v>1888659</v>
      </c>
      <c r="AA369" s="78">
        <f t="shared" si="76"/>
        <v>2920279.6446000002</v>
      </c>
      <c r="AB369" s="78">
        <f t="shared" si="82"/>
        <v>2482238</v>
      </c>
      <c r="AC369" s="78">
        <f t="shared" si="77"/>
        <v>0</v>
      </c>
      <c r="AD369" s="78">
        <f t="shared" si="83"/>
        <v>0</v>
      </c>
      <c r="AE369" s="82">
        <f t="shared" si="78"/>
        <v>4370897</v>
      </c>
      <c r="AF369" s="82"/>
      <c r="AG369" s="82"/>
      <c r="AH369" s="82"/>
      <c r="AI369" s="82"/>
      <c r="AJ369" s="82"/>
      <c r="AK369" s="83"/>
      <c r="AL369" s="83"/>
      <c r="AM369" s="78"/>
      <c r="AN369" s="84">
        <v>362</v>
      </c>
      <c r="AO369" s="85"/>
      <c r="AP369" s="86" t="s">
        <v>1747</v>
      </c>
    </row>
    <row r="370" spans="1:42" ht="48" customHeight="1" x14ac:dyDescent="0.4">
      <c r="A370" s="70" t="s">
        <v>1777</v>
      </c>
      <c r="B370" s="90" t="s">
        <v>1778</v>
      </c>
      <c r="C370" s="87" t="s">
        <v>1779</v>
      </c>
      <c r="D370" s="88" t="s">
        <v>138</v>
      </c>
      <c r="E370" s="30" t="s">
        <v>329</v>
      </c>
      <c r="F370" s="29"/>
      <c r="G370" s="29">
        <v>8</v>
      </c>
      <c r="H370" s="30"/>
      <c r="I370" s="74">
        <f>VLOOKUP(G370,'Basic TPP'!$A$2:$B$16,2,0)</f>
        <v>6348434.0099999998</v>
      </c>
      <c r="J370" s="75">
        <v>0</v>
      </c>
      <c r="K370" s="76">
        <v>0.35</v>
      </c>
      <c r="L370" s="77">
        <v>0.46</v>
      </c>
      <c r="M370" s="77">
        <v>0</v>
      </c>
      <c r="N370" s="78">
        <f t="shared" si="79"/>
        <v>4370897</v>
      </c>
      <c r="O370" s="79">
        <v>0.98499999999999999</v>
      </c>
      <c r="P370" s="80">
        <v>9661</v>
      </c>
      <c r="Q370" s="80" t="s">
        <v>862</v>
      </c>
      <c r="R370" s="81"/>
      <c r="S370" s="78">
        <f t="shared" si="70"/>
        <v>0</v>
      </c>
      <c r="T370" s="78">
        <f t="shared" si="71"/>
        <v>0</v>
      </c>
      <c r="U370" s="78">
        <f t="shared" si="72"/>
        <v>0</v>
      </c>
      <c r="V370" s="78">
        <f t="shared" si="80"/>
        <v>0</v>
      </c>
      <c r="W370" s="78">
        <f t="shared" si="73"/>
        <v>875449.04997899989</v>
      </c>
      <c r="X370" s="78">
        <f t="shared" si="74"/>
        <v>888780.76139999984</v>
      </c>
      <c r="Y370" s="78">
        <f t="shared" si="75"/>
        <v>444390.38069999992</v>
      </c>
      <c r="Z370" s="78">
        <f t="shared" si="81"/>
        <v>1877327</v>
      </c>
      <c r="AA370" s="78">
        <f t="shared" si="76"/>
        <v>2920279.6446000002</v>
      </c>
      <c r="AB370" s="78">
        <f t="shared" si="82"/>
        <v>2482238</v>
      </c>
      <c r="AC370" s="78">
        <f t="shared" si="77"/>
        <v>0</v>
      </c>
      <c r="AD370" s="78">
        <f t="shared" si="83"/>
        <v>0</v>
      </c>
      <c r="AE370" s="82">
        <f t="shared" si="78"/>
        <v>4359565</v>
      </c>
      <c r="AF370" s="82"/>
      <c r="AG370" s="82"/>
      <c r="AH370" s="82"/>
      <c r="AI370" s="82"/>
      <c r="AJ370" s="82"/>
      <c r="AK370" s="83"/>
      <c r="AL370" s="83"/>
      <c r="AM370" s="78"/>
      <c r="AN370" s="84">
        <v>363</v>
      </c>
      <c r="AO370" s="91"/>
      <c r="AP370" s="86" t="s">
        <v>1747</v>
      </c>
    </row>
    <row r="371" spans="1:42" ht="48" customHeight="1" x14ac:dyDescent="0.4">
      <c r="A371" s="70" t="s">
        <v>1780</v>
      </c>
      <c r="B371" s="90" t="s">
        <v>1781</v>
      </c>
      <c r="C371" s="87" t="s">
        <v>1782</v>
      </c>
      <c r="D371" s="88" t="s">
        <v>95</v>
      </c>
      <c r="E371" s="30" t="s">
        <v>347</v>
      </c>
      <c r="F371" s="29" t="s">
        <v>54</v>
      </c>
      <c r="G371" s="29">
        <v>8</v>
      </c>
      <c r="H371" s="30"/>
      <c r="I371" s="74">
        <f>VLOOKUP(G371,'Basic TPP'!$A$2:$B$16,2,0)</f>
        <v>6348434.0099999998</v>
      </c>
      <c r="J371" s="75">
        <v>0</v>
      </c>
      <c r="K371" s="76">
        <v>0.35</v>
      </c>
      <c r="L371" s="77">
        <v>0.46</v>
      </c>
      <c r="M371" s="77">
        <v>0</v>
      </c>
      <c r="N371" s="78">
        <f t="shared" si="79"/>
        <v>4370897</v>
      </c>
      <c r="O371" s="79">
        <v>1</v>
      </c>
      <c r="P371" s="80">
        <v>10443</v>
      </c>
      <c r="Q371" s="80" t="s">
        <v>862</v>
      </c>
      <c r="R371" s="81"/>
      <c r="S371" s="78">
        <f t="shared" si="70"/>
        <v>0</v>
      </c>
      <c r="T371" s="78">
        <f t="shared" si="71"/>
        <v>0</v>
      </c>
      <c r="U371" s="78">
        <f t="shared" si="72"/>
        <v>0</v>
      </c>
      <c r="V371" s="78">
        <f t="shared" si="80"/>
        <v>0</v>
      </c>
      <c r="W371" s="78">
        <f t="shared" si="73"/>
        <v>888780.76139999984</v>
      </c>
      <c r="X371" s="78">
        <f t="shared" si="74"/>
        <v>888780.76139999984</v>
      </c>
      <c r="Y371" s="78">
        <f t="shared" si="75"/>
        <v>444390.38069999992</v>
      </c>
      <c r="Z371" s="78">
        <f t="shared" si="81"/>
        <v>1888659</v>
      </c>
      <c r="AA371" s="78">
        <f t="shared" si="76"/>
        <v>2920279.6446000002</v>
      </c>
      <c r="AB371" s="78">
        <f t="shared" si="82"/>
        <v>2482238</v>
      </c>
      <c r="AC371" s="78">
        <f t="shared" si="77"/>
        <v>0</v>
      </c>
      <c r="AD371" s="78">
        <f t="shared" si="83"/>
        <v>0</v>
      </c>
      <c r="AE371" s="82">
        <f t="shared" si="78"/>
        <v>4370897</v>
      </c>
      <c r="AF371" s="82"/>
      <c r="AG371" s="82"/>
      <c r="AH371" s="82"/>
      <c r="AI371" s="82"/>
      <c r="AJ371" s="82"/>
      <c r="AK371" s="83"/>
      <c r="AL371" s="83"/>
      <c r="AM371" s="78"/>
      <c r="AN371" s="84">
        <v>364</v>
      </c>
      <c r="AO371" s="85"/>
      <c r="AP371" s="86" t="s">
        <v>1747</v>
      </c>
    </row>
    <row r="372" spans="1:42" ht="48" customHeight="1" x14ac:dyDescent="0.4">
      <c r="A372" s="70" t="s">
        <v>1783</v>
      </c>
      <c r="B372" s="90" t="s">
        <v>1784</v>
      </c>
      <c r="C372" s="87" t="s">
        <v>1785</v>
      </c>
      <c r="D372" s="88" t="s">
        <v>138</v>
      </c>
      <c r="E372" s="30" t="s">
        <v>395</v>
      </c>
      <c r="F372" s="29" t="s">
        <v>54</v>
      </c>
      <c r="G372" s="29">
        <v>7</v>
      </c>
      <c r="H372" s="30"/>
      <c r="I372" s="74">
        <f>VLOOKUP(G372,'Basic TPP'!$A$2:$B$16,2,0)</f>
        <v>5597389.71</v>
      </c>
      <c r="J372" s="75">
        <v>0</v>
      </c>
      <c r="K372" s="76">
        <v>0.35</v>
      </c>
      <c r="L372" s="77">
        <v>0.46</v>
      </c>
      <c r="M372" s="77">
        <v>0</v>
      </c>
      <c r="N372" s="78">
        <f t="shared" si="79"/>
        <v>3853803</v>
      </c>
      <c r="O372" s="79">
        <v>0.96950000000000003</v>
      </c>
      <c r="P372" s="80">
        <v>8758</v>
      </c>
      <c r="Q372" s="80" t="s">
        <v>862</v>
      </c>
      <c r="R372" s="81"/>
      <c r="S372" s="78">
        <f t="shared" si="70"/>
        <v>0</v>
      </c>
      <c r="T372" s="78">
        <f t="shared" si="71"/>
        <v>0</v>
      </c>
      <c r="U372" s="78">
        <f t="shared" si="72"/>
        <v>0</v>
      </c>
      <c r="V372" s="78">
        <f t="shared" si="80"/>
        <v>0</v>
      </c>
      <c r="W372" s="78">
        <f t="shared" si="73"/>
        <v>759733.70533830009</v>
      </c>
      <c r="X372" s="78">
        <f t="shared" si="74"/>
        <v>783634.55940000003</v>
      </c>
      <c r="Y372" s="78">
        <f t="shared" si="75"/>
        <v>391817.27970000001</v>
      </c>
      <c r="Z372" s="78">
        <f t="shared" si="81"/>
        <v>1644908</v>
      </c>
      <c r="AA372" s="78">
        <f t="shared" si="76"/>
        <v>2574799.2666000002</v>
      </c>
      <c r="AB372" s="78">
        <f t="shared" si="82"/>
        <v>2188579</v>
      </c>
      <c r="AC372" s="78">
        <f t="shared" si="77"/>
        <v>0</v>
      </c>
      <c r="AD372" s="78">
        <f t="shared" si="83"/>
        <v>0</v>
      </c>
      <c r="AE372" s="82">
        <f t="shared" si="78"/>
        <v>3833487</v>
      </c>
      <c r="AF372" s="82"/>
      <c r="AG372" s="82"/>
      <c r="AH372" s="82"/>
      <c r="AI372" s="82"/>
      <c r="AJ372" s="82"/>
      <c r="AK372" s="83"/>
      <c r="AL372" s="83"/>
      <c r="AM372" s="78"/>
      <c r="AN372" s="84">
        <v>365</v>
      </c>
      <c r="AO372" s="85"/>
      <c r="AP372" s="86" t="s">
        <v>1747</v>
      </c>
    </row>
    <row r="373" spans="1:42" ht="48" customHeight="1" x14ac:dyDescent="0.4">
      <c r="A373" s="70" t="s">
        <v>1786</v>
      </c>
      <c r="B373" s="90" t="s">
        <v>1787</v>
      </c>
      <c r="C373" s="87" t="s">
        <v>1788</v>
      </c>
      <c r="D373" s="88" t="s">
        <v>138</v>
      </c>
      <c r="E373" s="30" t="s">
        <v>903</v>
      </c>
      <c r="F373" s="29" t="s">
        <v>54</v>
      </c>
      <c r="G373" s="29">
        <v>7</v>
      </c>
      <c r="H373" s="30"/>
      <c r="I373" s="74">
        <f>VLOOKUP(G373,'Basic TPP'!$A$2:$B$16,2,0)</f>
        <v>5597389.71</v>
      </c>
      <c r="J373" s="75">
        <v>0</v>
      </c>
      <c r="K373" s="76">
        <v>0.35</v>
      </c>
      <c r="L373" s="77">
        <v>0.46</v>
      </c>
      <c r="M373" s="77">
        <v>0</v>
      </c>
      <c r="N373" s="78">
        <f t="shared" si="79"/>
        <v>3853803</v>
      </c>
      <c r="O373" s="79">
        <v>0.97199999999999998</v>
      </c>
      <c r="P373" s="80">
        <v>9131</v>
      </c>
      <c r="Q373" s="80" t="s">
        <v>862</v>
      </c>
      <c r="R373" s="81"/>
      <c r="S373" s="78">
        <f t="shared" si="70"/>
        <v>0</v>
      </c>
      <c r="T373" s="78">
        <f t="shared" si="71"/>
        <v>0</v>
      </c>
      <c r="U373" s="78">
        <f t="shared" si="72"/>
        <v>0</v>
      </c>
      <c r="V373" s="78">
        <f t="shared" si="80"/>
        <v>0</v>
      </c>
      <c r="W373" s="78">
        <f t="shared" si="73"/>
        <v>761692.79173679999</v>
      </c>
      <c r="X373" s="78">
        <f t="shared" si="74"/>
        <v>783634.55940000003</v>
      </c>
      <c r="Y373" s="78">
        <f t="shared" si="75"/>
        <v>391817.27970000001</v>
      </c>
      <c r="Z373" s="78">
        <f t="shared" si="81"/>
        <v>1646573</v>
      </c>
      <c r="AA373" s="78">
        <f t="shared" si="76"/>
        <v>2574799.2666000002</v>
      </c>
      <c r="AB373" s="78">
        <f t="shared" si="82"/>
        <v>2188579</v>
      </c>
      <c r="AC373" s="78">
        <f t="shared" si="77"/>
        <v>0</v>
      </c>
      <c r="AD373" s="78">
        <f t="shared" si="83"/>
        <v>0</v>
      </c>
      <c r="AE373" s="82">
        <f t="shared" si="78"/>
        <v>3835152</v>
      </c>
      <c r="AF373" s="82"/>
      <c r="AG373" s="82"/>
      <c r="AH373" s="82"/>
      <c r="AI373" s="82"/>
      <c r="AJ373" s="82"/>
      <c r="AK373" s="83"/>
      <c r="AL373" s="83"/>
      <c r="AM373" s="78"/>
      <c r="AN373" s="84">
        <v>366</v>
      </c>
      <c r="AO373" s="85"/>
      <c r="AP373" s="86" t="s">
        <v>1747</v>
      </c>
    </row>
    <row r="374" spans="1:42" ht="48" customHeight="1" x14ac:dyDescent="0.4">
      <c r="A374" s="70" t="s">
        <v>1789</v>
      </c>
      <c r="B374" s="90" t="s">
        <v>1790</v>
      </c>
      <c r="C374" s="87" t="s">
        <v>1791</v>
      </c>
      <c r="D374" s="88" t="s">
        <v>138</v>
      </c>
      <c r="E374" s="30" t="s">
        <v>903</v>
      </c>
      <c r="F374" s="29" t="s">
        <v>54</v>
      </c>
      <c r="G374" s="29">
        <v>7</v>
      </c>
      <c r="H374" s="30"/>
      <c r="I374" s="74">
        <f>VLOOKUP(G374,'Basic TPP'!$A$2:$B$16,2,0)</f>
        <v>5597389.71</v>
      </c>
      <c r="J374" s="75">
        <v>0</v>
      </c>
      <c r="K374" s="76">
        <v>0.35</v>
      </c>
      <c r="L374" s="77">
        <v>0.46</v>
      </c>
      <c r="M374" s="77">
        <v>0</v>
      </c>
      <c r="N374" s="78">
        <f t="shared" si="79"/>
        <v>3853803</v>
      </c>
      <c r="O374" s="79">
        <v>0.96950000000000003</v>
      </c>
      <c r="P374" s="80">
        <v>8054</v>
      </c>
      <c r="Q374" s="80" t="s">
        <v>862</v>
      </c>
      <c r="R374" s="81"/>
      <c r="S374" s="78">
        <f t="shared" si="70"/>
        <v>0</v>
      </c>
      <c r="T374" s="78">
        <f t="shared" si="71"/>
        <v>0</v>
      </c>
      <c r="U374" s="78">
        <f t="shared" si="72"/>
        <v>0</v>
      </c>
      <c r="V374" s="78">
        <f t="shared" si="80"/>
        <v>0</v>
      </c>
      <c r="W374" s="78">
        <f t="shared" si="73"/>
        <v>759733.70533830009</v>
      </c>
      <c r="X374" s="78">
        <f t="shared" si="74"/>
        <v>783634.55940000003</v>
      </c>
      <c r="Y374" s="78">
        <f t="shared" si="75"/>
        <v>391817.27970000001</v>
      </c>
      <c r="Z374" s="78">
        <f t="shared" si="81"/>
        <v>1644908</v>
      </c>
      <c r="AA374" s="78">
        <f t="shared" si="76"/>
        <v>2574799.2666000002</v>
      </c>
      <c r="AB374" s="78">
        <f t="shared" si="82"/>
        <v>2188579</v>
      </c>
      <c r="AC374" s="78">
        <f t="shared" si="77"/>
        <v>0</v>
      </c>
      <c r="AD374" s="78">
        <f t="shared" si="83"/>
        <v>0</v>
      </c>
      <c r="AE374" s="82">
        <f t="shared" si="78"/>
        <v>3833487</v>
      </c>
      <c r="AF374" s="82"/>
      <c r="AG374" s="82"/>
      <c r="AH374" s="82"/>
      <c r="AI374" s="82"/>
      <c r="AJ374" s="82"/>
      <c r="AK374" s="83"/>
      <c r="AL374" s="83"/>
      <c r="AM374" s="78"/>
      <c r="AN374" s="84">
        <v>367</v>
      </c>
      <c r="AO374" s="85"/>
      <c r="AP374" s="86" t="s">
        <v>1747</v>
      </c>
    </row>
    <row r="375" spans="1:42" ht="48" customHeight="1" x14ac:dyDescent="0.4">
      <c r="A375" s="70" t="s">
        <v>1792</v>
      </c>
      <c r="B375" s="90" t="s">
        <v>1793</v>
      </c>
      <c r="C375" s="87" t="s">
        <v>1794</v>
      </c>
      <c r="D375" s="88" t="s">
        <v>403</v>
      </c>
      <c r="E375" s="30" t="s">
        <v>1027</v>
      </c>
      <c r="F375" s="29" t="s">
        <v>54</v>
      </c>
      <c r="G375" s="29">
        <v>6</v>
      </c>
      <c r="H375" s="30"/>
      <c r="I375" s="74">
        <f>VLOOKUP(G375,'Basic TPP'!$A$2:$B$16,2,0)</f>
        <v>4864066.68</v>
      </c>
      <c r="J375" s="75">
        <v>0</v>
      </c>
      <c r="K375" s="76">
        <v>0.35</v>
      </c>
      <c r="L375" s="77">
        <v>0.46</v>
      </c>
      <c r="M375" s="77">
        <v>0</v>
      </c>
      <c r="N375" s="78">
        <f t="shared" si="79"/>
        <v>3348910</v>
      </c>
      <c r="O375" s="79">
        <v>0.96950000000000003</v>
      </c>
      <c r="P375" s="80">
        <v>8593</v>
      </c>
      <c r="Q375" s="80" t="s">
        <v>862</v>
      </c>
      <c r="R375" s="81"/>
      <c r="S375" s="78">
        <f t="shared" si="70"/>
        <v>0</v>
      </c>
      <c r="T375" s="78">
        <f t="shared" si="71"/>
        <v>0</v>
      </c>
      <c r="U375" s="78">
        <f t="shared" si="72"/>
        <v>0</v>
      </c>
      <c r="V375" s="78">
        <f t="shared" si="80"/>
        <v>0</v>
      </c>
      <c r="W375" s="78">
        <f t="shared" si="73"/>
        <v>660199.77047640004</v>
      </c>
      <c r="X375" s="78">
        <f t="shared" si="74"/>
        <v>680969.33519999997</v>
      </c>
      <c r="Y375" s="78">
        <f t="shared" si="75"/>
        <v>340484.66759999999</v>
      </c>
      <c r="Z375" s="78">
        <f t="shared" si="81"/>
        <v>1429406</v>
      </c>
      <c r="AA375" s="78">
        <f t="shared" si="76"/>
        <v>2237470.6727999998</v>
      </c>
      <c r="AB375" s="78">
        <f t="shared" si="82"/>
        <v>1901850</v>
      </c>
      <c r="AC375" s="78">
        <f t="shared" si="77"/>
        <v>0</v>
      </c>
      <c r="AD375" s="78">
        <f t="shared" si="83"/>
        <v>0</v>
      </c>
      <c r="AE375" s="82">
        <f t="shared" si="78"/>
        <v>3331256</v>
      </c>
      <c r="AF375" s="82"/>
      <c r="AG375" s="82"/>
      <c r="AH375" s="82"/>
      <c r="AI375" s="82"/>
      <c r="AJ375" s="82"/>
      <c r="AK375" s="83"/>
      <c r="AL375" s="83"/>
      <c r="AM375" s="78"/>
      <c r="AN375" s="84">
        <v>368</v>
      </c>
      <c r="AO375" s="85"/>
      <c r="AP375" s="86" t="s">
        <v>1747</v>
      </c>
    </row>
    <row r="376" spans="1:42" ht="48" customHeight="1" x14ac:dyDescent="0.4">
      <c r="A376" s="70" t="s">
        <v>1795</v>
      </c>
      <c r="B376" s="90" t="s">
        <v>1796</v>
      </c>
      <c r="C376" s="87" t="s">
        <v>1797</v>
      </c>
      <c r="D376" s="88" t="s">
        <v>420</v>
      </c>
      <c r="E376" s="30" t="s">
        <v>451</v>
      </c>
      <c r="F376" s="29" t="s">
        <v>54</v>
      </c>
      <c r="G376" s="29">
        <v>6</v>
      </c>
      <c r="H376" s="30"/>
      <c r="I376" s="74">
        <f>VLOOKUP(G376,'Basic TPP'!$A$2:$B$16,2,0)</f>
        <v>4864066.68</v>
      </c>
      <c r="J376" s="75">
        <v>0</v>
      </c>
      <c r="K376" s="76">
        <v>0.35</v>
      </c>
      <c r="L376" s="77">
        <v>0.46</v>
      </c>
      <c r="M376" s="77">
        <v>0</v>
      </c>
      <c r="N376" s="78">
        <f t="shared" si="79"/>
        <v>3348910</v>
      </c>
      <c r="O376" s="79">
        <v>0.96950000000000003</v>
      </c>
      <c r="P376" s="80">
        <v>9122</v>
      </c>
      <c r="Q376" s="80" t="s">
        <v>862</v>
      </c>
      <c r="R376" s="81"/>
      <c r="S376" s="78">
        <f t="shared" si="70"/>
        <v>0</v>
      </c>
      <c r="T376" s="78">
        <f t="shared" si="71"/>
        <v>0</v>
      </c>
      <c r="U376" s="78">
        <f t="shared" si="72"/>
        <v>0</v>
      </c>
      <c r="V376" s="78">
        <f t="shared" si="80"/>
        <v>0</v>
      </c>
      <c r="W376" s="78">
        <f t="shared" si="73"/>
        <v>660199.77047640004</v>
      </c>
      <c r="X376" s="78">
        <f t="shared" si="74"/>
        <v>680969.33519999997</v>
      </c>
      <c r="Y376" s="78">
        <f t="shared" si="75"/>
        <v>340484.66759999999</v>
      </c>
      <c r="Z376" s="78">
        <f t="shared" si="81"/>
        <v>1429406</v>
      </c>
      <c r="AA376" s="78">
        <f t="shared" si="76"/>
        <v>2237470.6727999998</v>
      </c>
      <c r="AB376" s="78">
        <f t="shared" si="82"/>
        <v>1901850</v>
      </c>
      <c r="AC376" s="78">
        <f t="shared" si="77"/>
        <v>0</v>
      </c>
      <c r="AD376" s="78">
        <f t="shared" si="83"/>
        <v>0</v>
      </c>
      <c r="AE376" s="82">
        <f t="shared" si="78"/>
        <v>3331256</v>
      </c>
      <c r="AF376" s="82"/>
      <c r="AG376" s="82"/>
      <c r="AH376" s="82"/>
      <c r="AI376" s="82"/>
      <c r="AJ376" s="82"/>
      <c r="AK376" s="83"/>
      <c r="AL376" s="83"/>
      <c r="AM376" s="78"/>
      <c r="AN376" s="84">
        <v>369</v>
      </c>
      <c r="AO376" s="85"/>
      <c r="AP376" s="86" t="s">
        <v>1747</v>
      </c>
    </row>
    <row r="377" spans="1:42" ht="48" customHeight="1" x14ac:dyDescent="0.4">
      <c r="A377" s="70" t="s">
        <v>1798</v>
      </c>
      <c r="B377" s="90" t="s">
        <v>1799</v>
      </c>
      <c r="C377" s="87" t="s">
        <v>1800</v>
      </c>
      <c r="D377" s="88" t="s">
        <v>420</v>
      </c>
      <c r="E377" s="30" t="s">
        <v>980</v>
      </c>
      <c r="F377" s="29" t="s">
        <v>54</v>
      </c>
      <c r="G377" s="29">
        <v>6</v>
      </c>
      <c r="H377" s="30"/>
      <c r="I377" s="74">
        <f>VLOOKUP(G377,'Basic TPP'!$A$2:$B$16,2,0)</f>
        <v>4864066.68</v>
      </c>
      <c r="J377" s="75">
        <v>0</v>
      </c>
      <c r="K377" s="76">
        <v>0.35</v>
      </c>
      <c r="L377" s="77">
        <v>0.46</v>
      </c>
      <c r="M377" s="77">
        <v>0</v>
      </c>
      <c r="N377" s="78">
        <f t="shared" si="79"/>
        <v>3348910</v>
      </c>
      <c r="O377" s="79">
        <v>0.92779999999999996</v>
      </c>
      <c r="P377" s="80">
        <v>9310</v>
      </c>
      <c r="Q377" s="80" t="s">
        <v>862</v>
      </c>
      <c r="R377" s="81"/>
      <c r="S377" s="78">
        <f t="shared" si="70"/>
        <v>0</v>
      </c>
      <c r="T377" s="78">
        <f t="shared" si="71"/>
        <v>0</v>
      </c>
      <c r="U377" s="78">
        <f t="shared" si="72"/>
        <v>0</v>
      </c>
      <c r="V377" s="78">
        <f t="shared" si="80"/>
        <v>0</v>
      </c>
      <c r="W377" s="78">
        <f t="shared" si="73"/>
        <v>631803.34919856</v>
      </c>
      <c r="X377" s="78">
        <f t="shared" si="74"/>
        <v>680969.33519999997</v>
      </c>
      <c r="Y377" s="78">
        <f t="shared" si="75"/>
        <v>340484.66759999999</v>
      </c>
      <c r="Z377" s="78">
        <f t="shared" si="81"/>
        <v>1405269</v>
      </c>
      <c r="AA377" s="78">
        <f t="shared" si="76"/>
        <v>2237470.6727999998</v>
      </c>
      <c r="AB377" s="78">
        <f t="shared" si="82"/>
        <v>1901850</v>
      </c>
      <c r="AC377" s="78">
        <f t="shared" si="77"/>
        <v>0</v>
      </c>
      <c r="AD377" s="78">
        <f t="shared" si="83"/>
        <v>0</v>
      </c>
      <c r="AE377" s="82">
        <f t="shared" si="78"/>
        <v>3307119</v>
      </c>
      <c r="AF377" s="82"/>
      <c r="AG377" s="82"/>
      <c r="AH377" s="82"/>
      <c r="AI377" s="82"/>
      <c r="AJ377" s="82"/>
      <c r="AK377" s="83"/>
      <c r="AL377" s="83"/>
      <c r="AM377" s="78"/>
      <c r="AN377" s="84">
        <v>370</v>
      </c>
      <c r="AO377" s="91"/>
      <c r="AP377" s="86" t="s">
        <v>1747</v>
      </c>
    </row>
    <row r="378" spans="1:42" ht="48" customHeight="1" x14ac:dyDescent="0.4">
      <c r="A378" s="70" t="s">
        <v>1801</v>
      </c>
      <c r="B378" s="90" t="s">
        <v>1200</v>
      </c>
      <c r="C378" s="87" t="s">
        <v>1802</v>
      </c>
      <c r="D378" s="88" t="s">
        <v>420</v>
      </c>
      <c r="E378" s="30" t="s">
        <v>432</v>
      </c>
      <c r="F378" s="29" t="s">
        <v>54</v>
      </c>
      <c r="G378" s="29">
        <v>6</v>
      </c>
      <c r="H378" s="30"/>
      <c r="I378" s="74">
        <f>VLOOKUP(G378,'Basic TPP'!$A$2:$B$16,2,0)</f>
        <v>4864066.68</v>
      </c>
      <c r="J378" s="75">
        <v>0</v>
      </c>
      <c r="K378" s="76">
        <v>0.35</v>
      </c>
      <c r="L378" s="77">
        <v>0.46</v>
      </c>
      <c r="M378" s="77">
        <v>0</v>
      </c>
      <c r="N378" s="78">
        <f t="shared" si="79"/>
        <v>3348910</v>
      </c>
      <c r="O378" s="79">
        <v>1</v>
      </c>
      <c r="P378" s="80">
        <v>8045</v>
      </c>
      <c r="Q378" s="80" t="s">
        <v>862</v>
      </c>
      <c r="R378" s="81"/>
      <c r="S378" s="78">
        <f t="shared" si="70"/>
        <v>0</v>
      </c>
      <c r="T378" s="78">
        <f t="shared" si="71"/>
        <v>0</v>
      </c>
      <c r="U378" s="78">
        <f t="shared" si="72"/>
        <v>0</v>
      </c>
      <c r="V378" s="78">
        <f t="shared" si="80"/>
        <v>0</v>
      </c>
      <c r="W378" s="78">
        <f t="shared" si="73"/>
        <v>680969.33519999997</v>
      </c>
      <c r="X378" s="78">
        <f t="shared" si="74"/>
        <v>680969.33519999997</v>
      </c>
      <c r="Y378" s="78">
        <f t="shared" si="75"/>
        <v>340484.66759999999</v>
      </c>
      <c r="Z378" s="78">
        <f t="shared" si="81"/>
        <v>1447060</v>
      </c>
      <c r="AA378" s="78">
        <f t="shared" si="76"/>
        <v>2237470.6727999998</v>
      </c>
      <c r="AB378" s="78">
        <f t="shared" si="82"/>
        <v>1901850</v>
      </c>
      <c r="AC378" s="78">
        <f t="shared" si="77"/>
        <v>0</v>
      </c>
      <c r="AD378" s="78">
        <f t="shared" si="83"/>
        <v>0</v>
      </c>
      <c r="AE378" s="82">
        <f t="shared" si="78"/>
        <v>3348910</v>
      </c>
      <c r="AF378" s="82"/>
      <c r="AG378" s="82"/>
      <c r="AH378" s="82"/>
      <c r="AI378" s="82"/>
      <c r="AJ378" s="82"/>
      <c r="AK378" s="83"/>
      <c r="AL378" s="83"/>
      <c r="AM378" s="78"/>
      <c r="AN378" s="84">
        <v>371</v>
      </c>
      <c r="AO378" s="85"/>
      <c r="AP378" s="86" t="s">
        <v>1747</v>
      </c>
    </row>
    <row r="379" spans="1:42" ht="48" customHeight="1" x14ac:dyDescent="0.4">
      <c r="A379" s="70" t="s">
        <v>1803</v>
      </c>
      <c r="B379" s="90" t="s">
        <v>1804</v>
      </c>
      <c r="C379" s="87" t="s">
        <v>1805</v>
      </c>
      <c r="D379" s="88" t="s">
        <v>95</v>
      </c>
      <c r="E379" s="30" t="s">
        <v>1806</v>
      </c>
      <c r="F379" s="29" t="s">
        <v>391</v>
      </c>
      <c r="G379" s="29">
        <v>5</v>
      </c>
      <c r="H379" s="30"/>
      <c r="I379" s="74">
        <f>VLOOKUP(G379,'Basic TPP'!$A$2:$B$16,2,0)</f>
        <v>4056483.09</v>
      </c>
      <c r="J379" s="75">
        <v>0.31</v>
      </c>
      <c r="K379" s="76">
        <v>0.35</v>
      </c>
      <c r="L379" s="77">
        <v>0.15</v>
      </c>
      <c r="M379" s="77">
        <v>0</v>
      </c>
      <c r="N379" s="78">
        <f t="shared" si="79"/>
        <v>2792889</v>
      </c>
      <c r="O379" s="79">
        <v>1</v>
      </c>
      <c r="P379" s="80">
        <v>8884</v>
      </c>
      <c r="Q379" s="80" t="s">
        <v>862</v>
      </c>
      <c r="R379" s="81"/>
      <c r="S379" s="78">
        <f t="shared" si="70"/>
        <v>503003.90315999999</v>
      </c>
      <c r="T379" s="78">
        <f t="shared" si="71"/>
        <v>503003.90315999999</v>
      </c>
      <c r="U379" s="78">
        <f t="shared" si="72"/>
        <v>251501.95157999999</v>
      </c>
      <c r="V379" s="78">
        <f t="shared" si="80"/>
        <v>1068883</v>
      </c>
      <c r="W379" s="78">
        <f t="shared" si="73"/>
        <v>567907.63260000001</v>
      </c>
      <c r="X379" s="78">
        <f t="shared" si="74"/>
        <v>567907.63260000001</v>
      </c>
      <c r="Y379" s="78">
        <f t="shared" si="75"/>
        <v>283953.81630000001</v>
      </c>
      <c r="Z379" s="78">
        <f t="shared" si="81"/>
        <v>1206804</v>
      </c>
      <c r="AA379" s="78">
        <f t="shared" si="76"/>
        <v>608472.46349999995</v>
      </c>
      <c r="AB379" s="78">
        <f t="shared" si="82"/>
        <v>517202</v>
      </c>
      <c r="AC379" s="78">
        <f t="shared" si="77"/>
        <v>0</v>
      </c>
      <c r="AD379" s="78">
        <f t="shared" si="83"/>
        <v>0</v>
      </c>
      <c r="AE379" s="82">
        <f t="shared" si="78"/>
        <v>2792889</v>
      </c>
      <c r="AF379" s="82"/>
      <c r="AG379" s="82"/>
      <c r="AH379" s="82"/>
      <c r="AI379" s="82"/>
      <c r="AJ379" s="82"/>
      <c r="AK379" s="83"/>
      <c r="AL379" s="83"/>
      <c r="AM379" s="78"/>
      <c r="AN379" s="84">
        <v>372</v>
      </c>
      <c r="AO379" s="91"/>
      <c r="AP379" s="86" t="s">
        <v>1747</v>
      </c>
    </row>
    <row r="380" spans="1:42" ht="48" customHeight="1" x14ac:dyDescent="0.4">
      <c r="A380" s="70" t="s">
        <v>1807</v>
      </c>
      <c r="B380" s="90" t="s">
        <v>1808</v>
      </c>
      <c r="C380" s="87" t="s">
        <v>1809</v>
      </c>
      <c r="D380" s="88" t="s">
        <v>95</v>
      </c>
      <c r="E380" s="30" t="s">
        <v>849</v>
      </c>
      <c r="F380" s="29" t="s">
        <v>391</v>
      </c>
      <c r="G380" s="29">
        <v>5</v>
      </c>
      <c r="H380" s="30"/>
      <c r="I380" s="74">
        <f>VLOOKUP(G380,'Basic TPP'!$A$2:$B$16,2,0)</f>
        <v>4056483.09</v>
      </c>
      <c r="J380" s="75">
        <v>0.31</v>
      </c>
      <c r="K380" s="76">
        <v>0.35</v>
      </c>
      <c r="L380" s="77">
        <v>0.15</v>
      </c>
      <c r="M380" s="77">
        <v>0</v>
      </c>
      <c r="N380" s="78">
        <f t="shared" si="79"/>
        <v>2792889</v>
      </c>
      <c r="O380" s="79">
        <v>0.995</v>
      </c>
      <c r="P380" s="80">
        <v>9305</v>
      </c>
      <c r="Q380" s="80" t="s">
        <v>862</v>
      </c>
      <c r="R380" s="81"/>
      <c r="S380" s="78">
        <f t="shared" si="70"/>
        <v>500488.88364419999</v>
      </c>
      <c r="T380" s="78">
        <f t="shared" si="71"/>
        <v>503003.90315999999</v>
      </c>
      <c r="U380" s="78">
        <f t="shared" si="72"/>
        <v>251501.95157999999</v>
      </c>
      <c r="V380" s="78">
        <f t="shared" si="80"/>
        <v>1066746</v>
      </c>
      <c r="W380" s="78">
        <f t="shared" si="73"/>
        <v>565068.09443699999</v>
      </c>
      <c r="X380" s="78">
        <f t="shared" si="74"/>
        <v>567907.63260000001</v>
      </c>
      <c r="Y380" s="78">
        <f t="shared" si="75"/>
        <v>283953.81630000001</v>
      </c>
      <c r="Z380" s="78">
        <f t="shared" si="81"/>
        <v>1204390</v>
      </c>
      <c r="AA380" s="78">
        <f t="shared" si="76"/>
        <v>608472.46349999995</v>
      </c>
      <c r="AB380" s="78">
        <f t="shared" si="82"/>
        <v>517202</v>
      </c>
      <c r="AC380" s="78">
        <f t="shared" si="77"/>
        <v>0</v>
      </c>
      <c r="AD380" s="78">
        <f t="shared" si="83"/>
        <v>0</v>
      </c>
      <c r="AE380" s="82">
        <f t="shared" si="78"/>
        <v>2788338</v>
      </c>
      <c r="AF380" s="82"/>
      <c r="AG380" s="82"/>
      <c r="AH380" s="82"/>
      <c r="AI380" s="82"/>
      <c r="AJ380" s="82"/>
      <c r="AK380" s="83"/>
      <c r="AL380" s="83"/>
      <c r="AM380" s="78"/>
      <c r="AN380" s="84">
        <v>373</v>
      </c>
      <c r="AO380" s="85"/>
      <c r="AP380" s="86" t="s">
        <v>1747</v>
      </c>
    </row>
    <row r="381" spans="1:42" ht="48" customHeight="1" x14ac:dyDescent="0.4">
      <c r="A381" s="70" t="s">
        <v>1810</v>
      </c>
      <c r="B381" s="71" t="s">
        <v>1811</v>
      </c>
      <c r="C381" s="72" t="s">
        <v>1812</v>
      </c>
      <c r="D381" s="73" t="s">
        <v>45</v>
      </c>
      <c r="E381" s="37" t="s">
        <v>1813</v>
      </c>
      <c r="F381" s="38" t="s">
        <v>54</v>
      </c>
      <c r="G381" s="38">
        <v>12</v>
      </c>
      <c r="H381" s="93" t="s">
        <v>2659</v>
      </c>
      <c r="I381" s="74">
        <f>VLOOKUP(G381,'Basic TPP'!$A$2:$B$16,2,0)</f>
        <v>13501920</v>
      </c>
      <c r="J381" s="75">
        <v>0</v>
      </c>
      <c r="K381" s="76">
        <v>0.35</v>
      </c>
      <c r="L381" s="77">
        <v>0.56999999999999995</v>
      </c>
      <c r="M381" s="77">
        <v>0</v>
      </c>
      <c r="N381" s="78">
        <f t="shared" si="79"/>
        <v>10558501</v>
      </c>
      <c r="O381" s="79">
        <v>0.95830000000000004</v>
      </c>
      <c r="P381" s="80">
        <v>10278</v>
      </c>
      <c r="Q381" s="80" t="s">
        <v>862</v>
      </c>
      <c r="R381" s="81"/>
      <c r="S381" s="78">
        <f t="shared" si="70"/>
        <v>0</v>
      </c>
      <c r="T381" s="78">
        <f t="shared" si="71"/>
        <v>0</v>
      </c>
      <c r="U381" s="78">
        <f t="shared" si="72"/>
        <v>0</v>
      </c>
      <c r="V381" s="78">
        <f t="shared" si="80"/>
        <v>0</v>
      </c>
      <c r="W381" s="78">
        <f t="shared" si="73"/>
        <v>1811444.5910400001</v>
      </c>
      <c r="X381" s="78">
        <f t="shared" si="74"/>
        <v>1890268.8</v>
      </c>
      <c r="Y381" s="78">
        <f t="shared" si="75"/>
        <v>945134.4</v>
      </c>
      <c r="Z381" s="78">
        <f t="shared" si="81"/>
        <v>3949821</v>
      </c>
      <c r="AA381" s="78">
        <f t="shared" si="76"/>
        <v>7696094.3999999994</v>
      </c>
      <c r="AB381" s="78">
        <f t="shared" si="82"/>
        <v>6541680</v>
      </c>
      <c r="AC381" s="78">
        <f t="shared" si="77"/>
        <v>0</v>
      </c>
      <c r="AD381" s="78">
        <f t="shared" si="83"/>
        <v>0</v>
      </c>
      <c r="AE381" s="82">
        <f t="shared" si="78"/>
        <v>10491501</v>
      </c>
      <c r="AF381" s="82"/>
      <c r="AG381" s="82"/>
      <c r="AH381" s="82"/>
      <c r="AI381" s="82"/>
      <c r="AJ381" s="82"/>
      <c r="AK381" s="83"/>
      <c r="AL381" s="83"/>
      <c r="AM381" s="78"/>
      <c r="AN381" s="84">
        <v>374</v>
      </c>
      <c r="AO381" s="85"/>
      <c r="AP381" s="86" t="s">
        <v>1814</v>
      </c>
    </row>
    <row r="382" spans="1:42" ht="48" customHeight="1" x14ac:dyDescent="0.4">
      <c r="A382" s="70" t="s">
        <v>1815</v>
      </c>
      <c r="B382" s="37" t="s">
        <v>1816</v>
      </c>
      <c r="C382" s="87" t="s">
        <v>1817</v>
      </c>
      <c r="D382" s="88" t="s">
        <v>108</v>
      </c>
      <c r="E382" s="37" t="s">
        <v>929</v>
      </c>
      <c r="F382" s="29"/>
      <c r="G382" s="29">
        <v>10</v>
      </c>
      <c r="H382" s="30"/>
      <c r="I382" s="74">
        <f>VLOOKUP(G382,'Basic TPP'!$A$2:$B$16,2,0)</f>
        <v>9080041.1999999993</v>
      </c>
      <c r="J382" s="75">
        <v>0</v>
      </c>
      <c r="K382" s="76">
        <v>0.35</v>
      </c>
      <c r="L382" s="77">
        <v>0.46</v>
      </c>
      <c r="M382" s="77">
        <v>0</v>
      </c>
      <c r="N382" s="78">
        <f t="shared" si="79"/>
        <v>6251608</v>
      </c>
      <c r="O382" s="79">
        <v>1</v>
      </c>
      <c r="P382" s="80">
        <v>9965</v>
      </c>
      <c r="Q382" s="89" t="s">
        <v>862</v>
      </c>
      <c r="R382" s="81"/>
      <c r="S382" s="78">
        <f t="shared" si="70"/>
        <v>0</v>
      </c>
      <c r="T382" s="78">
        <f t="shared" si="71"/>
        <v>0</v>
      </c>
      <c r="U382" s="78">
        <f t="shared" si="72"/>
        <v>0</v>
      </c>
      <c r="V382" s="78">
        <f t="shared" si="80"/>
        <v>0</v>
      </c>
      <c r="W382" s="78">
        <f t="shared" si="73"/>
        <v>1271205.7679999999</v>
      </c>
      <c r="X382" s="78">
        <f t="shared" si="74"/>
        <v>1271205.7679999999</v>
      </c>
      <c r="Y382" s="78">
        <f t="shared" si="75"/>
        <v>635602.88399999996</v>
      </c>
      <c r="Z382" s="78">
        <f t="shared" si="81"/>
        <v>2701312</v>
      </c>
      <c r="AA382" s="78">
        <f t="shared" si="76"/>
        <v>4176818.952</v>
      </c>
      <c r="AB382" s="78">
        <f t="shared" si="82"/>
        <v>3550296</v>
      </c>
      <c r="AC382" s="78">
        <f t="shared" si="77"/>
        <v>0</v>
      </c>
      <c r="AD382" s="78">
        <f t="shared" si="83"/>
        <v>0</v>
      </c>
      <c r="AE382" s="82">
        <f t="shared" si="78"/>
        <v>6251608</v>
      </c>
      <c r="AF382" s="82"/>
      <c r="AG382" s="82"/>
      <c r="AH382" s="82"/>
      <c r="AI382" s="82"/>
      <c r="AJ382" s="82"/>
      <c r="AK382" s="83"/>
      <c r="AL382" s="83"/>
      <c r="AM382" s="78"/>
      <c r="AN382" s="84">
        <v>375</v>
      </c>
      <c r="AO382" s="85"/>
      <c r="AP382" s="86" t="s">
        <v>1814</v>
      </c>
    </row>
    <row r="383" spans="1:42" ht="48" customHeight="1" x14ac:dyDescent="0.4">
      <c r="A383" s="70" t="s">
        <v>1818</v>
      </c>
      <c r="B383" s="37" t="s">
        <v>1819</v>
      </c>
      <c r="C383" s="87" t="s">
        <v>1820</v>
      </c>
      <c r="D383" s="88" t="s">
        <v>108</v>
      </c>
      <c r="E383" s="30" t="s">
        <v>1154</v>
      </c>
      <c r="F383" s="29" t="s">
        <v>54</v>
      </c>
      <c r="G383" s="29">
        <v>10</v>
      </c>
      <c r="H383" s="30"/>
      <c r="I383" s="74">
        <f>VLOOKUP(G383,'Basic TPP'!$A$2:$B$16,2,0)</f>
        <v>9080041.1999999993</v>
      </c>
      <c r="J383" s="75">
        <v>0</v>
      </c>
      <c r="K383" s="76">
        <v>0.35</v>
      </c>
      <c r="L383" s="77">
        <v>0.46</v>
      </c>
      <c r="M383" s="77">
        <v>0</v>
      </c>
      <c r="N383" s="78">
        <f t="shared" si="79"/>
        <v>6251608</v>
      </c>
      <c r="O383" s="79">
        <v>1</v>
      </c>
      <c r="P383" s="80">
        <v>9118</v>
      </c>
      <c r="Q383" s="80" t="s">
        <v>862</v>
      </c>
      <c r="R383" s="81"/>
      <c r="S383" s="78">
        <f t="shared" si="70"/>
        <v>0</v>
      </c>
      <c r="T383" s="78">
        <f t="shared" si="71"/>
        <v>0</v>
      </c>
      <c r="U383" s="78">
        <f t="shared" si="72"/>
        <v>0</v>
      </c>
      <c r="V383" s="78">
        <f t="shared" si="80"/>
        <v>0</v>
      </c>
      <c r="W383" s="78">
        <f t="shared" si="73"/>
        <v>1271205.7679999999</v>
      </c>
      <c r="X383" s="78">
        <f t="shared" si="74"/>
        <v>1271205.7679999999</v>
      </c>
      <c r="Y383" s="78">
        <f t="shared" si="75"/>
        <v>635602.88399999996</v>
      </c>
      <c r="Z383" s="78">
        <f t="shared" si="81"/>
        <v>2701312</v>
      </c>
      <c r="AA383" s="78">
        <f t="shared" si="76"/>
        <v>4176818.952</v>
      </c>
      <c r="AB383" s="78">
        <f t="shared" si="82"/>
        <v>3550296</v>
      </c>
      <c r="AC383" s="78">
        <f t="shared" si="77"/>
        <v>0</v>
      </c>
      <c r="AD383" s="78">
        <f t="shared" si="83"/>
        <v>0</v>
      </c>
      <c r="AE383" s="82">
        <f t="shared" si="78"/>
        <v>6251608</v>
      </c>
      <c r="AF383" s="82"/>
      <c r="AG383" s="82"/>
      <c r="AH383" s="82"/>
      <c r="AI383" s="82"/>
      <c r="AJ383" s="82"/>
      <c r="AK383" s="83"/>
      <c r="AL383" s="83"/>
      <c r="AM383" s="78"/>
      <c r="AN383" s="84">
        <v>376</v>
      </c>
      <c r="AO383" s="85"/>
      <c r="AP383" s="86" t="s">
        <v>1814</v>
      </c>
    </row>
    <row r="384" spans="1:42" ht="48" customHeight="1" x14ac:dyDescent="0.4">
      <c r="A384" s="70" t="s">
        <v>1821</v>
      </c>
      <c r="B384" s="90" t="s">
        <v>1822</v>
      </c>
      <c r="C384" s="87" t="s">
        <v>1823</v>
      </c>
      <c r="D384" s="88" t="s">
        <v>108</v>
      </c>
      <c r="E384" s="30" t="s">
        <v>1053</v>
      </c>
      <c r="F384" s="29" t="s">
        <v>54</v>
      </c>
      <c r="G384" s="29">
        <v>9</v>
      </c>
      <c r="H384" s="30"/>
      <c r="I384" s="74">
        <f>VLOOKUP(G384,'Basic TPP'!$A$2:$B$16,2,0)</f>
        <v>7898623.2000000002</v>
      </c>
      <c r="J384" s="75">
        <v>0</v>
      </c>
      <c r="K384" s="76">
        <v>0.35</v>
      </c>
      <c r="L384" s="77">
        <v>0.46</v>
      </c>
      <c r="M384" s="77">
        <v>0</v>
      </c>
      <c r="N384" s="78">
        <f t="shared" si="79"/>
        <v>5438202</v>
      </c>
      <c r="O384" s="79">
        <v>0.99</v>
      </c>
      <c r="P384" s="80">
        <v>8368</v>
      </c>
      <c r="Q384" s="80" t="s">
        <v>862</v>
      </c>
      <c r="R384" s="81"/>
      <c r="S384" s="78">
        <f t="shared" si="70"/>
        <v>0</v>
      </c>
      <c r="T384" s="78">
        <f t="shared" si="71"/>
        <v>0</v>
      </c>
      <c r="U384" s="78">
        <f t="shared" si="72"/>
        <v>0</v>
      </c>
      <c r="V384" s="78">
        <f t="shared" si="80"/>
        <v>0</v>
      </c>
      <c r="W384" s="78">
        <f t="shared" si="73"/>
        <v>1094749.17552</v>
      </c>
      <c r="X384" s="78">
        <f t="shared" si="74"/>
        <v>1105807.2480000001</v>
      </c>
      <c r="Y384" s="78">
        <f t="shared" si="75"/>
        <v>552903.62400000007</v>
      </c>
      <c r="Z384" s="78">
        <f t="shared" si="81"/>
        <v>2340441</v>
      </c>
      <c r="AA384" s="78">
        <f t="shared" si="76"/>
        <v>3633366.6720000003</v>
      </c>
      <c r="AB384" s="78">
        <f t="shared" si="82"/>
        <v>3088362</v>
      </c>
      <c r="AC384" s="78">
        <f t="shared" si="77"/>
        <v>0</v>
      </c>
      <c r="AD384" s="78">
        <f t="shared" si="83"/>
        <v>0</v>
      </c>
      <c r="AE384" s="82">
        <f t="shared" si="78"/>
        <v>5428803</v>
      </c>
      <c r="AF384" s="82"/>
      <c r="AG384" s="82"/>
      <c r="AH384" s="82"/>
      <c r="AI384" s="82"/>
      <c r="AJ384" s="82"/>
      <c r="AK384" s="83"/>
      <c r="AL384" s="83"/>
      <c r="AM384" s="78"/>
      <c r="AN384" s="84">
        <v>377</v>
      </c>
      <c r="AO384" s="85"/>
      <c r="AP384" s="86" t="s">
        <v>1814</v>
      </c>
    </row>
    <row r="385" spans="1:42" ht="48" customHeight="1" x14ac:dyDescent="0.4">
      <c r="A385" s="70" t="s">
        <v>1824</v>
      </c>
      <c r="B385" s="90" t="s">
        <v>1825</v>
      </c>
      <c r="C385" s="87" t="s">
        <v>1826</v>
      </c>
      <c r="D385" s="88" t="s">
        <v>95</v>
      </c>
      <c r="E385" s="30" t="s">
        <v>888</v>
      </c>
      <c r="F385" s="29" t="s">
        <v>54</v>
      </c>
      <c r="G385" s="29">
        <v>8</v>
      </c>
      <c r="H385" s="30"/>
      <c r="I385" s="74">
        <f>VLOOKUP(G385,'Basic TPP'!$A$2:$B$16,2,0)</f>
        <v>6348434.0099999998</v>
      </c>
      <c r="J385" s="75">
        <v>0</v>
      </c>
      <c r="K385" s="76">
        <v>0.35</v>
      </c>
      <c r="L385" s="77">
        <v>0.46</v>
      </c>
      <c r="M385" s="77">
        <v>0</v>
      </c>
      <c r="N385" s="78">
        <f t="shared" si="79"/>
        <v>4370897</v>
      </c>
      <c r="O385" s="79">
        <v>0.995</v>
      </c>
      <c r="P385" s="80">
        <v>8966</v>
      </c>
      <c r="Q385" s="80" t="s">
        <v>862</v>
      </c>
      <c r="R385" s="81"/>
      <c r="S385" s="78">
        <f t="shared" si="70"/>
        <v>0</v>
      </c>
      <c r="T385" s="78">
        <f t="shared" si="71"/>
        <v>0</v>
      </c>
      <c r="U385" s="78">
        <f t="shared" si="72"/>
        <v>0</v>
      </c>
      <c r="V385" s="78">
        <f t="shared" si="80"/>
        <v>0</v>
      </c>
      <c r="W385" s="78">
        <f t="shared" si="73"/>
        <v>884336.85759299982</v>
      </c>
      <c r="X385" s="78">
        <f t="shared" si="74"/>
        <v>888780.76139999984</v>
      </c>
      <c r="Y385" s="78">
        <f t="shared" si="75"/>
        <v>444390.38069999992</v>
      </c>
      <c r="Z385" s="78">
        <f t="shared" si="81"/>
        <v>1884882</v>
      </c>
      <c r="AA385" s="78">
        <f t="shared" si="76"/>
        <v>2920279.6446000002</v>
      </c>
      <c r="AB385" s="78">
        <f t="shared" si="82"/>
        <v>2482238</v>
      </c>
      <c r="AC385" s="78">
        <f t="shared" si="77"/>
        <v>0</v>
      </c>
      <c r="AD385" s="78">
        <f t="shared" si="83"/>
        <v>0</v>
      </c>
      <c r="AE385" s="82">
        <f t="shared" si="78"/>
        <v>4367120</v>
      </c>
      <c r="AF385" s="82"/>
      <c r="AG385" s="82"/>
      <c r="AH385" s="82"/>
      <c r="AI385" s="82"/>
      <c r="AJ385" s="82"/>
      <c r="AK385" s="83"/>
      <c r="AL385" s="83"/>
      <c r="AM385" s="78"/>
      <c r="AN385" s="84">
        <v>378</v>
      </c>
      <c r="AO385" s="85"/>
      <c r="AP385" s="86" t="s">
        <v>1814</v>
      </c>
    </row>
    <row r="386" spans="1:42" ht="48" customHeight="1" x14ac:dyDescent="0.4">
      <c r="A386" s="70" t="s">
        <v>1827</v>
      </c>
      <c r="B386" s="90" t="s">
        <v>1828</v>
      </c>
      <c r="C386" s="87" t="s">
        <v>1829</v>
      </c>
      <c r="D386" s="88" t="s">
        <v>95</v>
      </c>
      <c r="E386" s="30" t="s">
        <v>891</v>
      </c>
      <c r="F386" s="29" t="s">
        <v>54</v>
      </c>
      <c r="G386" s="29">
        <v>8</v>
      </c>
      <c r="H386" s="30"/>
      <c r="I386" s="74">
        <f>VLOOKUP(G386,'Basic TPP'!$A$2:$B$16,2,0)</f>
        <v>6348434.0099999998</v>
      </c>
      <c r="J386" s="75">
        <v>0</v>
      </c>
      <c r="K386" s="76">
        <v>0.35</v>
      </c>
      <c r="L386" s="77">
        <v>0.46</v>
      </c>
      <c r="M386" s="77">
        <v>0</v>
      </c>
      <c r="N386" s="78">
        <f t="shared" si="79"/>
        <v>4370897</v>
      </c>
      <c r="O386" s="79">
        <v>1</v>
      </c>
      <c r="P386" s="80">
        <v>8301</v>
      </c>
      <c r="Q386" s="80" t="s">
        <v>862</v>
      </c>
      <c r="R386" s="81"/>
      <c r="S386" s="78">
        <f t="shared" si="70"/>
        <v>0</v>
      </c>
      <c r="T386" s="78">
        <f t="shared" si="71"/>
        <v>0</v>
      </c>
      <c r="U386" s="78">
        <f t="shared" si="72"/>
        <v>0</v>
      </c>
      <c r="V386" s="78">
        <f t="shared" si="80"/>
        <v>0</v>
      </c>
      <c r="W386" s="78">
        <f t="shared" si="73"/>
        <v>888780.76139999984</v>
      </c>
      <c r="X386" s="78">
        <f t="shared" si="74"/>
        <v>888780.76139999984</v>
      </c>
      <c r="Y386" s="78">
        <f t="shared" si="75"/>
        <v>444390.38069999992</v>
      </c>
      <c r="Z386" s="78">
        <f t="shared" si="81"/>
        <v>1888659</v>
      </c>
      <c r="AA386" s="78">
        <f t="shared" si="76"/>
        <v>2920279.6446000002</v>
      </c>
      <c r="AB386" s="78">
        <f t="shared" si="82"/>
        <v>2482238</v>
      </c>
      <c r="AC386" s="78">
        <f t="shared" si="77"/>
        <v>0</v>
      </c>
      <c r="AD386" s="78">
        <f t="shared" si="83"/>
        <v>0</v>
      </c>
      <c r="AE386" s="82">
        <f t="shared" si="78"/>
        <v>4370897</v>
      </c>
      <c r="AF386" s="82"/>
      <c r="AG386" s="82"/>
      <c r="AH386" s="82"/>
      <c r="AI386" s="82"/>
      <c r="AJ386" s="82"/>
      <c r="AK386" s="83"/>
      <c r="AL386" s="83"/>
      <c r="AM386" s="78"/>
      <c r="AN386" s="84">
        <v>379</v>
      </c>
      <c r="AO386" s="85"/>
      <c r="AP386" s="86" t="s">
        <v>1814</v>
      </c>
    </row>
    <row r="387" spans="1:42" ht="48" customHeight="1" x14ac:dyDescent="0.4">
      <c r="A387" s="70" t="s">
        <v>1830</v>
      </c>
      <c r="B387" s="90" t="s">
        <v>1831</v>
      </c>
      <c r="C387" s="87" t="s">
        <v>1832</v>
      </c>
      <c r="D387" s="88" t="s">
        <v>95</v>
      </c>
      <c r="E387" s="30" t="s">
        <v>347</v>
      </c>
      <c r="F387" s="29" t="s">
        <v>54</v>
      </c>
      <c r="G387" s="29">
        <v>8</v>
      </c>
      <c r="H387" s="30"/>
      <c r="I387" s="74">
        <f>VLOOKUP(G387,'Basic TPP'!$A$2:$B$16,2,0)</f>
        <v>6348434.0099999998</v>
      </c>
      <c r="J387" s="75">
        <v>0</v>
      </c>
      <c r="K387" s="76">
        <v>0.35</v>
      </c>
      <c r="L387" s="77">
        <v>0.46</v>
      </c>
      <c r="M387" s="77">
        <v>0</v>
      </c>
      <c r="N387" s="78">
        <f t="shared" si="79"/>
        <v>4370897</v>
      </c>
      <c r="O387" s="79">
        <v>0.995</v>
      </c>
      <c r="P387" s="80">
        <v>11963</v>
      </c>
      <c r="Q387" s="80" t="s">
        <v>862</v>
      </c>
      <c r="R387" s="81"/>
      <c r="S387" s="78">
        <f t="shared" si="70"/>
        <v>0</v>
      </c>
      <c r="T387" s="78">
        <f t="shared" si="71"/>
        <v>0</v>
      </c>
      <c r="U387" s="78">
        <f t="shared" si="72"/>
        <v>0</v>
      </c>
      <c r="V387" s="78">
        <f t="shared" si="80"/>
        <v>0</v>
      </c>
      <c r="W387" s="78">
        <f t="shared" si="73"/>
        <v>884336.85759299982</v>
      </c>
      <c r="X387" s="78">
        <f t="shared" si="74"/>
        <v>888780.76139999984</v>
      </c>
      <c r="Y387" s="78">
        <f t="shared" si="75"/>
        <v>444390.38069999992</v>
      </c>
      <c r="Z387" s="78">
        <f t="shared" si="81"/>
        <v>1884882</v>
      </c>
      <c r="AA387" s="78">
        <f t="shared" si="76"/>
        <v>2920279.6446000002</v>
      </c>
      <c r="AB387" s="78">
        <f t="shared" si="82"/>
        <v>2482238</v>
      </c>
      <c r="AC387" s="78">
        <f t="shared" si="77"/>
        <v>0</v>
      </c>
      <c r="AD387" s="78">
        <f t="shared" si="83"/>
        <v>0</v>
      </c>
      <c r="AE387" s="82">
        <f t="shared" si="78"/>
        <v>4367120</v>
      </c>
      <c r="AF387" s="82"/>
      <c r="AG387" s="82"/>
      <c r="AH387" s="82"/>
      <c r="AI387" s="82"/>
      <c r="AJ387" s="82"/>
      <c r="AK387" s="83"/>
      <c r="AL387" s="83"/>
      <c r="AM387" s="78"/>
      <c r="AN387" s="84">
        <v>380</v>
      </c>
      <c r="AO387" s="85"/>
      <c r="AP387" s="86" t="s">
        <v>1814</v>
      </c>
    </row>
    <row r="388" spans="1:42" ht="48" customHeight="1" x14ac:dyDescent="0.4">
      <c r="A388" s="70" t="s">
        <v>1833</v>
      </c>
      <c r="B388" s="90" t="s">
        <v>1834</v>
      </c>
      <c r="C388" s="87" t="s">
        <v>1835</v>
      </c>
      <c r="D388" s="88" t="s">
        <v>108</v>
      </c>
      <c r="E388" s="30" t="s">
        <v>885</v>
      </c>
      <c r="F388" s="29" t="s">
        <v>54</v>
      </c>
      <c r="G388" s="29">
        <v>8</v>
      </c>
      <c r="H388" s="30"/>
      <c r="I388" s="74">
        <f>VLOOKUP(G388,'Basic TPP'!$A$2:$B$16,2,0)</f>
        <v>6348434.0099999998</v>
      </c>
      <c r="J388" s="75">
        <v>0</v>
      </c>
      <c r="K388" s="76">
        <v>0.35</v>
      </c>
      <c r="L388" s="77">
        <v>0.46</v>
      </c>
      <c r="M388" s="77">
        <v>0</v>
      </c>
      <c r="N388" s="78">
        <f t="shared" si="79"/>
        <v>4370897</v>
      </c>
      <c r="O388" s="79">
        <v>0.995</v>
      </c>
      <c r="P388" s="80">
        <v>8824</v>
      </c>
      <c r="Q388" s="80" t="s">
        <v>862</v>
      </c>
      <c r="R388" s="81"/>
      <c r="S388" s="78">
        <f t="shared" si="70"/>
        <v>0</v>
      </c>
      <c r="T388" s="78">
        <f t="shared" si="71"/>
        <v>0</v>
      </c>
      <c r="U388" s="78">
        <f t="shared" si="72"/>
        <v>0</v>
      </c>
      <c r="V388" s="78">
        <f t="shared" si="80"/>
        <v>0</v>
      </c>
      <c r="W388" s="78">
        <f t="shared" si="73"/>
        <v>884336.85759299982</v>
      </c>
      <c r="X388" s="78">
        <f t="shared" si="74"/>
        <v>888780.76139999984</v>
      </c>
      <c r="Y388" s="78">
        <f t="shared" si="75"/>
        <v>444390.38069999992</v>
      </c>
      <c r="Z388" s="78">
        <f t="shared" si="81"/>
        <v>1884882</v>
      </c>
      <c r="AA388" s="78">
        <f t="shared" si="76"/>
        <v>2920279.6446000002</v>
      </c>
      <c r="AB388" s="78">
        <f t="shared" si="82"/>
        <v>2482238</v>
      </c>
      <c r="AC388" s="78">
        <f t="shared" si="77"/>
        <v>0</v>
      </c>
      <c r="AD388" s="78">
        <f t="shared" si="83"/>
        <v>0</v>
      </c>
      <c r="AE388" s="82">
        <f t="shared" si="78"/>
        <v>4367120</v>
      </c>
      <c r="AF388" s="82"/>
      <c r="AG388" s="82"/>
      <c r="AH388" s="82"/>
      <c r="AI388" s="82"/>
      <c r="AJ388" s="82"/>
      <c r="AK388" s="83"/>
      <c r="AL388" s="83"/>
      <c r="AM388" s="78"/>
      <c r="AN388" s="84">
        <v>381</v>
      </c>
      <c r="AO388" s="85"/>
      <c r="AP388" s="86" t="s">
        <v>1814</v>
      </c>
    </row>
    <row r="389" spans="1:42" ht="48" customHeight="1" x14ac:dyDescent="0.4">
      <c r="A389" s="70" t="s">
        <v>1836</v>
      </c>
      <c r="B389" s="90" t="s">
        <v>1837</v>
      </c>
      <c r="C389" s="87" t="s">
        <v>1838</v>
      </c>
      <c r="D389" s="88" t="s">
        <v>95</v>
      </c>
      <c r="E389" s="30" t="s">
        <v>1006</v>
      </c>
      <c r="F389" s="29" t="s">
        <v>54</v>
      </c>
      <c r="G389" s="29">
        <v>8</v>
      </c>
      <c r="H389" s="30"/>
      <c r="I389" s="74">
        <f>VLOOKUP(G389,'Basic TPP'!$A$2:$B$16,2,0)</f>
        <v>6348434.0099999998</v>
      </c>
      <c r="J389" s="75">
        <v>0</v>
      </c>
      <c r="K389" s="76">
        <v>0.35</v>
      </c>
      <c r="L389" s="77">
        <v>0.46</v>
      </c>
      <c r="M389" s="77">
        <v>0</v>
      </c>
      <c r="N389" s="78">
        <f t="shared" si="79"/>
        <v>4370897</v>
      </c>
      <c r="O389" s="79">
        <v>1</v>
      </c>
      <c r="P389" s="80">
        <v>8903</v>
      </c>
      <c r="Q389" s="80" t="s">
        <v>862</v>
      </c>
      <c r="R389" s="81"/>
      <c r="S389" s="78">
        <f t="shared" si="70"/>
        <v>0</v>
      </c>
      <c r="T389" s="78">
        <f t="shared" si="71"/>
        <v>0</v>
      </c>
      <c r="U389" s="78">
        <f t="shared" si="72"/>
        <v>0</v>
      </c>
      <c r="V389" s="78">
        <f t="shared" si="80"/>
        <v>0</v>
      </c>
      <c r="W389" s="78">
        <f t="shared" si="73"/>
        <v>888780.76139999984</v>
      </c>
      <c r="X389" s="78">
        <f t="shared" si="74"/>
        <v>888780.76139999984</v>
      </c>
      <c r="Y389" s="78">
        <f t="shared" si="75"/>
        <v>444390.38069999992</v>
      </c>
      <c r="Z389" s="78">
        <f t="shared" si="81"/>
        <v>1888659</v>
      </c>
      <c r="AA389" s="78">
        <f t="shared" si="76"/>
        <v>2920279.6446000002</v>
      </c>
      <c r="AB389" s="78">
        <f t="shared" si="82"/>
        <v>2482238</v>
      </c>
      <c r="AC389" s="78">
        <f t="shared" si="77"/>
        <v>0</v>
      </c>
      <c r="AD389" s="78">
        <f t="shared" si="83"/>
        <v>0</v>
      </c>
      <c r="AE389" s="82">
        <f t="shared" si="78"/>
        <v>4370897</v>
      </c>
      <c r="AF389" s="82"/>
      <c r="AG389" s="82"/>
      <c r="AH389" s="82"/>
      <c r="AI389" s="82"/>
      <c r="AJ389" s="82"/>
      <c r="AK389" s="83"/>
      <c r="AL389" s="83"/>
      <c r="AM389" s="78"/>
      <c r="AN389" s="84">
        <v>382</v>
      </c>
      <c r="AO389" s="91"/>
      <c r="AP389" s="86" t="s">
        <v>1814</v>
      </c>
    </row>
    <row r="390" spans="1:42" ht="48" customHeight="1" x14ac:dyDescent="0.4">
      <c r="A390" s="70" t="s">
        <v>1839</v>
      </c>
      <c r="B390" s="90" t="s">
        <v>1840</v>
      </c>
      <c r="C390" s="87" t="s">
        <v>1841</v>
      </c>
      <c r="D390" s="88" t="s">
        <v>95</v>
      </c>
      <c r="E390" s="30" t="s">
        <v>272</v>
      </c>
      <c r="F390" s="29" t="s">
        <v>54</v>
      </c>
      <c r="G390" s="29">
        <v>8</v>
      </c>
      <c r="H390" s="30"/>
      <c r="I390" s="74">
        <f>VLOOKUP(G390,'Basic TPP'!$A$2:$B$16,2,0)</f>
        <v>6348434.0099999998</v>
      </c>
      <c r="J390" s="75">
        <v>0</v>
      </c>
      <c r="K390" s="76">
        <v>0.35</v>
      </c>
      <c r="L390" s="77">
        <v>0.46</v>
      </c>
      <c r="M390" s="77">
        <v>0</v>
      </c>
      <c r="N390" s="78">
        <f t="shared" si="79"/>
        <v>4370897</v>
      </c>
      <c r="O390" s="79">
        <v>1</v>
      </c>
      <c r="P390" s="80">
        <v>10818</v>
      </c>
      <c r="Q390" s="80" t="s">
        <v>862</v>
      </c>
      <c r="R390" s="81"/>
      <c r="S390" s="78">
        <f t="shared" si="70"/>
        <v>0</v>
      </c>
      <c r="T390" s="78">
        <f t="shared" si="71"/>
        <v>0</v>
      </c>
      <c r="U390" s="78">
        <f t="shared" si="72"/>
        <v>0</v>
      </c>
      <c r="V390" s="78">
        <f t="shared" si="80"/>
        <v>0</v>
      </c>
      <c r="W390" s="78">
        <f t="shared" si="73"/>
        <v>888780.76139999984</v>
      </c>
      <c r="X390" s="78">
        <f t="shared" si="74"/>
        <v>888780.76139999984</v>
      </c>
      <c r="Y390" s="78">
        <f t="shared" si="75"/>
        <v>444390.38069999992</v>
      </c>
      <c r="Z390" s="78">
        <f t="shared" si="81"/>
        <v>1888659</v>
      </c>
      <c r="AA390" s="78">
        <f t="shared" si="76"/>
        <v>2920279.6446000002</v>
      </c>
      <c r="AB390" s="78">
        <f t="shared" si="82"/>
        <v>2482238</v>
      </c>
      <c r="AC390" s="78">
        <f t="shared" si="77"/>
        <v>0</v>
      </c>
      <c r="AD390" s="78">
        <f t="shared" si="83"/>
        <v>0</v>
      </c>
      <c r="AE390" s="82">
        <f t="shared" si="78"/>
        <v>4370897</v>
      </c>
      <c r="AF390" s="82"/>
      <c r="AG390" s="82"/>
      <c r="AH390" s="82"/>
      <c r="AI390" s="82"/>
      <c r="AJ390" s="82"/>
      <c r="AK390" s="83"/>
      <c r="AL390" s="83"/>
      <c r="AM390" s="78"/>
      <c r="AN390" s="84">
        <v>383</v>
      </c>
      <c r="AO390" s="85"/>
      <c r="AP390" s="86" t="s">
        <v>1814</v>
      </c>
    </row>
    <row r="391" spans="1:42" ht="48" customHeight="1" x14ac:dyDescent="0.4">
      <c r="A391" s="70" t="s">
        <v>1842</v>
      </c>
      <c r="B391" s="90" t="s">
        <v>1843</v>
      </c>
      <c r="C391" s="87" t="s">
        <v>1844</v>
      </c>
      <c r="D391" s="88" t="s">
        <v>108</v>
      </c>
      <c r="E391" s="30" t="s">
        <v>272</v>
      </c>
      <c r="F391" s="29" t="s">
        <v>54</v>
      </c>
      <c r="G391" s="29">
        <v>8</v>
      </c>
      <c r="H391" s="30"/>
      <c r="I391" s="74">
        <f>VLOOKUP(G391,'Basic TPP'!$A$2:$B$16,2,0)</f>
        <v>6348434.0099999998</v>
      </c>
      <c r="J391" s="75">
        <v>0</v>
      </c>
      <c r="K391" s="76">
        <v>0.35</v>
      </c>
      <c r="L391" s="77">
        <v>0.46</v>
      </c>
      <c r="M391" s="77">
        <v>0</v>
      </c>
      <c r="N391" s="78">
        <f t="shared" si="79"/>
        <v>4370897</v>
      </c>
      <c r="O391" s="79">
        <v>1</v>
      </c>
      <c r="P391" s="80">
        <v>14291</v>
      </c>
      <c r="Q391" s="80" t="s">
        <v>862</v>
      </c>
      <c r="R391" s="81"/>
      <c r="S391" s="78">
        <f t="shared" si="70"/>
        <v>0</v>
      </c>
      <c r="T391" s="78">
        <f t="shared" si="71"/>
        <v>0</v>
      </c>
      <c r="U391" s="78">
        <f t="shared" si="72"/>
        <v>0</v>
      </c>
      <c r="V391" s="78">
        <f t="shared" si="80"/>
        <v>0</v>
      </c>
      <c r="W391" s="78">
        <f t="shared" si="73"/>
        <v>888780.76139999984</v>
      </c>
      <c r="X391" s="78">
        <f t="shared" si="74"/>
        <v>888780.76139999984</v>
      </c>
      <c r="Y391" s="78">
        <f t="shared" si="75"/>
        <v>444390.38069999992</v>
      </c>
      <c r="Z391" s="78">
        <f t="shared" si="81"/>
        <v>1888659</v>
      </c>
      <c r="AA391" s="78">
        <f t="shared" si="76"/>
        <v>2920279.6446000002</v>
      </c>
      <c r="AB391" s="78">
        <f t="shared" si="82"/>
        <v>2482238</v>
      </c>
      <c r="AC391" s="78">
        <f t="shared" si="77"/>
        <v>0</v>
      </c>
      <c r="AD391" s="78">
        <f t="shared" si="83"/>
        <v>0</v>
      </c>
      <c r="AE391" s="82">
        <f t="shared" si="78"/>
        <v>4370897</v>
      </c>
      <c r="AF391" s="82"/>
      <c r="AG391" s="82"/>
      <c r="AH391" s="82"/>
      <c r="AI391" s="82"/>
      <c r="AJ391" s="82"/>
      <c r="AK391" s="83"/>
      <c r="AL391" s="83"/>
      <c r="AM391" s="78"/>
      <c r="AN391" s="84">
        <v>384</v>
      </c>
      <c r="AO391" s="91"/>
      <c r="AP391" s="86" t="s">
        <v>1814</v>
      </c>
    </row>
    <row r="392" spans="1:42" ht="48" customHeight="1" x14ac:dyDescent="0.4">
      <c r="A392" s="70" t="s">
        <v>1845</v>
      </c>
      <c r="B392" s="90" t="s">
        <v>1846</v>
      </c>
      <c r="C392" s="87" t="s">
        <v>1847</v>
      </c>
      <c r="D392" s="88" t="s">
        <v>95</v>
      </c>
      <c r="E392" s="30" t="s">
        <v>272</v>
      </c>
      <c r="F392" s="29" t="s">
        <v>54</v>
      </c>
      <c r="G392" s="29">
        <v>8</v>
      </c>
      <c r="H392" s="30"/>
      <c r="I392" s="74">
        <f>VLOOKUP(G392,'Basic TPP'!$A$2:$B$16,2,0)</f>
        <v>6348434.0099999998</v>
      </c>
      <c r="J392" s="75">
        <v>0</v>
      </c>
      <c r="K392" s="76">
        <v>0.35</v>
      </c>
      <c r="L392" s="77">
        <v>0.46</v>
      </c>
      <c r="M392" s="77">
        <v>0</v>
      </c>
      <c r="N392" s="78">
        <f t="shared" si="79"/>
        <v>4370897</v>
      </c>
      <c r="O392" s="79">
        <v>1</v>
      </c>
      <c r="P392" s="80">
        <v>10786</v>
      </c>
      <c r="Q392" s="80" t="s">
        <v>862</v>
      </c>
      <c r="R392" s="81"/>
      <c r="S392" s="78">
        <f t="shared" ref="S392:S455" si="84">I392*J392*40%*O392</f>
        <v>0</v>
      </c>
      <c r="T392" s="78">
        <f t="shared" ref="T392:T455" si="85">IF(P392&gt;=6750,(I392*J392*40%),0)</f>
        <v>0</v>
      </c>
      <c r="U392" s="78">
        <f t="shared" ref="U392:U455" si="86">IF(P392&lt;6750,0,IF(Q392="kurang",I392*J392*10%,I392*J392*20%))</f>
        <v>0</v>
      </c>
      <c r="V392" s="78">
        <f t="shared" si="80"/>
        <v>0</v>
      </c>
      <c r="W392" s="78">
        <f t="shared" ref="W392:W455" si="87">I392*K392*40%*O392</f>
        <v>888780.76139999984</v>
      </c>
      <c r="X392" s="78">
        <f t="shared" ref="X392:X455" si="88">IF(P392&gt;=6750,(I392*K392*40%),0)</f>
        <v>888780.76139999984</v>
      </c>
      <c r="Y392" s="78">
        <f t="shared" ref="Y392:Y455" si="89">IF(P392&lt;6750,0,IF(Q392="kurang",I392*K392*10%,I392*K392*20%))</f>
        <v>444390.38069999992</v>
      </c>
      <c r="Z392" s="78">
        <f t="shared" si="81"/>
        <v>1888659</v>
      </c>
      <c r="AA392" s="78">
        <f t="shared" ref="AA392:AA455" si="90">I392*L392</f>
        <v>2920279.6446000002</v>
      </c>
      <c r="AB392" s="78">
        <f t="shared" si="82"/>
        <v>2482238</v>
      </c>
      <c r="AC392" s="78">
        <f t="shared" ref="AC392:AC455" si="91">I392*M392</f>
        <v>0</v>
      </c>
      <c r="AD392" s="78">
        <f t="shared" si="83"/>
        <v>0</v>
      </c>
      <c r="AE392" s="82">
        <f t="shared" ref="AE392:AE455" si="92">ROUND((V392+Z392+AB392+AD392),0)</f>
        <v>4370897</v>
      </c>
      <c r="AF392" s="82"/>
      <c r="AG392" s="82"/>
      <c r="AH392" s="82"/>
      <c r="AI392" s="82"/>
      <c r="AJ392" s="82"/>
      <c r="AK392" s="83"/>
      <c r="AL392" s="83"/>
      <c r="AM392" s="78"/>
      <c r="AN392" s="84">
        <v>385</v>
      </c>
      <c r="AO392" s="85"/>
      <c r="AP392" s="86" t="s">
        <v>1814</v>
      </c>
    </row>
    <row r="393" spans="1:42" ht="48" customHeight="1" x14ac:dyDescent="0.4">
      <c r="A393" s="70" t="s">
        <v>1848</v>
      </c>
      <c r="B393" s="90" t="s">
        <v>1849</v>
      </c>
      <c r="C393" s="87" t="s">
        <v>1850</v>
      </c>
      <c r="D393" s="88" t="s">
        <v>138</v>
      </c>
      <c r="E393" s="30" t="s">
        <v>1184</v>
      </c>
      <c r="F393" s="29" t="s">
        <v>54</v>
      </c>
      <c r="G393" s="29">
        <v>8</v>
      </c>
      <c r="H393" s="30"/>
      <c r="I393" s="74">
        <f>VLOOKUP(G393,'Basic TPP'!$A$2:$B$16,2,0)</f>
        <v>6348434.0099999998</v>
      </c>
      <c r="J393" s="75">
        <v>0</v>
      </c>
      <c r="K393" s="76">
        <v>0.35</v>
      </c>
      <c r="L393" s="77">
        <v>0.46</v>
      </c>
      <c r="M393" s="77">
        <v>0</v>
      </c>
      <c r="N393" s="78">
        <f t="shared" ref="N393:N456" si="93">ROUND(I393*(SUM(J393:M393))*85%,0)</f>
        <v>4370897</v>
      </c>
      <c r="O393" s="79">
        <v>1</v>
      </c>
      <c r="P393" s="80">
        <v>8046</v>
      </c>
      <c r="Q393" s="80" t="s">
        <v>862</v>
      </c>
      <c r="R393" s="81"/>
      <c r="S393" s="78">
        <f t="shared" si="84"/>
        <v>0</v>
      </c>
      <c r="T393" s="78">
        <f t="shared" si="85"/>
        <v>0</v>
      </c>
      <c r="U393" s="78">
        <f t="shared" si="86"/>
        <v>0</v>
      </c>
      <c r="V393" s="78">
        <f t="shared" ref="V393:V456" si="94">ROUND(SUM(S393:U393)*85%,0)</f>
        <v>0</v>
      </c>
      <c r="W393" s="78">
        <f t="shared" si="87"/>
        <v>888780.76139999984</v>
      </c>
      <c r="X393" s="78">
        <f t="shared" si="88"/>
        <v>888780.76139999984</v>
      </c>
      <c r="Y393" s="78">
        <f t="shared" si="89"/>
        <v>444390.38069999992</v>
      </c>
      <c r="Z393" s="78">
        <f t="shared" ref="Z393:Z456" si="95">ROUND(SUM(W393:Y393)*85%,0)</f>
        <v>1888659</v>
      </c>
      <c r="AA393" s="78">
        <f t="shared" si="90"/>
        <v>2920279.6446000002</v>
      </c>
      <c r="AB393" s="78">
        <f t="shared" ref="AB393:AB456" si="96">ROUND(AA393 * 85%,0)</f>
        <v>2482238</v>
      </c>
      <c r="AC393" s="78">
        <f t="shared" si="91"/>
        <v>0</v>
      </c>
      <c r="AD393" s="78">
        <f t="shared" ref="AD393:AD456" si="97">ROUND(AC393*85%,0)</f>
        <v>0</v>
      </c>
      <c r="AE393" s="82">
        <f t="shared" si="92"/>
        <v>4370897</v>
      </c>
      <c r="AF393" s="82"/>
      <c r="AG393" s="82"/>
      <c r="AH393" s="82"/>
      <c r="AI393" s="82"/>
      <c r="AJ393" s="82"/>
      <c r="AK393" s="83"/>
      <c r="AL393" s="83"/>
      <c r="AM393" s="78"/>
      <c r="AN393" s="84">
        <v>386</v>
      </c>
      <c r="AO393" s="85"/>
      <c r="AP393" s="86" t="s">
        <v>1814</v>
      </c>
    </row>
    <row r="394" spans="1:42" ht="48" customHeight="1" x14ac:dyDescent="0.4">
      <c r="A394" s="70" t="s">
        <v>1851</v>
      </c>
      <c r="B394" s="90" t="s">
        <v>1852</v>
      </c>
      <c r="C394" s="87" t="s">
        <v>1853</v>
      </c>
      <c r="D394" s="88" t="s">
        <v>108</v>
      </c>
      <c r="E394" s="30" t="s">
        <v>370</v>
      </c>
      <c r="F394" s="29" t="s">
        <v>54</v>
      </c>
      <c r="G394" s="29">
        <v>8</v>
      </c>
      <c r="H394" s="30"/>
      <c r="I394" s="74">
        <f>VLOOKUP(G394,'Basic TPP'!$A$2:$B$16,2,0)</f>
        <v>6348434.0099999998</v>
      </c>
      <c r="J394" s="75">
        <v>0</v>
      </c>
      <c r="K394" s="76">
        <v>0.35</v>
      </c>
      <c r="L394" s="77">
        <v>0.46</v>
      </c>
      <c r="M394" s="77">
        <v>0</v>
      </c>
      <c r="N394" s="78">
        <f t="shared" si="93"/>
        <v>4370897</v>
      </c>
      <c r="O394" s="79">
        <v>0.81830000000000003</v>
      </c>
      <c r="P394" s="80">
        <v>7946</v>
      </c>
      <c r="Q394" s="80" t="s">
        <v>862</v>
      </c>
      <c r="R394" s="81"/>
      <c r="S394" s="78">
        <f t="shared" si="84"/>
        <v>0</v>
      </c>
      <c r="T394" s="78">
        <f t="shared" si="85"/>
        <v>0</v>
      </c>
      <c r="U394" s="78">
        <f t="shared" si="86"/>
        <v>0</v>
      </c>
      <c r="V394" s="78">
        <f t="shared" si="94"/>
        <v>0</v>
      </c>
      <c r="W394" s="78">
        <f t="shared" si="87"/>
        <v>727289.29705361987</v>
      </c>
      <c r="X394" s="78">
        <f t="shared" si="88"/>
        <v>888780.76139999984</v>
      </c>
      <c r="Y394" s="78">
        <f t="shared" si="89"/>
        <v>444390.38069999992</v>
      </c>
      <c r="Z394" s="78">
        <f t="shared" si="95"/>
        <v>1751391</v>
      </c>
      <c r="AA394" s="78">
        <f t="shared" si="90"/>
        <v>2920279.6446000002</v>
      </c>
      <c r="AB394" s="78">
        <f t="shared" si="96"/>
        <v>2482238</v>
      </c>
      <c r="AC394" s="78">
        <f t="shared" si="91"/>
        <v>0</v>
      </c>
      <c r="AD394" s="78">
        <f t="shared" si="97"/>
        <v>0</v>
      </c>
      <c r="AE394" s="82">
        <f t="shared" si="92"/>
        <v>4233629</v>
      </c>
      <c r="AF394" s="82"/>
      <c r="AG394" s="82"/>
      <c r="AH394" s="82"/>
      <c r="AI394" s="82"/>
      <c r="AJ394" s="82"/>
      <c r="AK394" s="83"/>
      <c r="AL394" s="83"/>
      <c r="AM394" s="78"/>
      <c r="AN394" s="84">
        <v>387</v>
      </c>
      <c r="AO394" s="85"/>
      <c r="AP394" s="86" t="s">
        <v>1814</v>
      </c>
    </row>
    <row r="395" spans="1:42" ht="48" customHeight="1" x14ac:dyDescent="0.4">
      <c r="A395" s="70" t="s">
        <v>1854</v>
      </c>
      <c r="B395" s="90" t="s">
        <v>1855</v>
      </c>
      <c r="C395" s="87" t="s">
        <v>1856</v>
      </c>
      <c r="D395" s="88" t="s">
        <v>328</v>
      </c>
      <c r="E395" s="30" t="s">
        <v>395</v>
      </c>
      <c r="F395" s="29" t="s">
        <v>54</v>
      </c>
      <c r="G395" s="29">
        <v>7</v>
      </c>
      <c r="H395" s="30"/>
      <c r="I395" s="74">
        <f>VLOOKUP(G395,'Basic TPP'!$A$2:$B$16,2,0)</f>
        <v>5597389.71</v>
      </c>
      <c r="J395" s="75">
        <v>0</v>
      </c>
      <c r="K395" s="76">
        <v>0.35</v>
      </c>
      <c r="L395" s="77">
        <v>0.46</v>
      </c>
      <c r="M395" s="77">
        <v>0</v>
      </c>
      <c r="N395" s="78">
        <f t="shared" si="93"/>
        <v>3853803</v>
      </c>
      <c r="O395" s="79">
        <v>1</v>
      </c>
      <c r="P395" s="80">
        <v>10196</v>
      </c>
      <c r="Q395" s="80" t="s">
        <v>862</v>
      </c>
      <c r="R395" s="81"/>
      <c r="S395" s="78">
        <f t="shared" si="84"/>
        <v>0</v>
      </c>
      <c r="T395" s="78">
        <f t="shared" si="85"/>
        <v>0</v>
      </c>
      <c r="U395" s="78">
        <f t="shared" si="86"/>
        <v>0</v>
      </c>
      <c r="V395" s="78">
        <f t="shared" si="94"/>
        <v>0</v>
      </c>
      <c r="W395" s="78">
        <f t="shared" si="87"/>
        <v>783634.55940000003</v>
      </c>
      <c r="X395" s="78">
        <f t="shared" si="88"/>
        <v>783634.55940000003</v>
      </c>
      <c r="Y395" s="78">
        <f t="shared" si="89"/>
        <v>391817.27970000001</v>
      </c>
      <c r="Z395" s="78">
        <f t="shared" si="95"/>
        <v>1665223</v>
      </c>
      <c r="AA395" s="78">
        <f t="shared" si="90"/>
        <v>2574799.2666000002</v>
      </c>
      <c r="AB395" s="78">
        <f t="shared" si="96"/>
        <v>2188579</v>
      </c>
      <c r="AC395" s="78">
        <f t="shared" si="91"/>
        <v>0</v>
      </c>
      <c r="AD395" s="78">
        <f t="shared" si="97"/>
        <v>0</v>
      </c>
      <c r="AE395" s="82">
        <f t="shared" si="92"/>
        <v>3853802</v>
      </c>
      <c r="AF395" s="82"/>
      <c r="AG395" s="82"/>
      <c r="AH395" s="82"/>
      <c r="AI395" s="82"/>
      <c r="AJ395" s="82"/>
      <c r="AK395" s="83"/>
      <c r="AL395" s="83"/>
      <c r="AM395" s="78"/>
      <c r="AN395" s="84">
        <v>388</v>
      </c>
      <c r="AO395" s="85"/>
      <c r="AP395" s="86" t="s">
        <v>1814</v>
      </c>
    </row>
    <row r="396" spans="1:42" ht="48" customHeight="1" x14ac:dyDescent="0.4">
      <c r="A396" s="70" t="s">
        <v>1857</v>
      </c>
      <c r="B396" s="90" t="s">
        <v>1858</v>
      </c>
      <c r="C396" s="87" t="s">
        <v>1859</v>
      </c>
      <c r="D396" s="88" t="s">
        <v>138</v>
      </c>
      <c r="E396" s="30" t="s">
        <v>903</v>
      </c>
      <c r="F396" s="29" t="s">
        <v>54</v>
      </c>
      <c r="G396" s="29">
        <v>7</v>
      </c>
      <c r="H396" s="30"/>
      <c r="I396" s="74">
        <f>VLOOKUP(G396,'Basic TPP'!$A$2:$B$16,2,0)</f>
        <v>5597389.71</v>
      </c>
      <c r="J396" s="75">
        <v>0</v>
      </c>
      <c r="K396" s="76">
        <v>0.35</v>
      </c>
      <c r="L396" s="77">
        <v>0.46</v>
      </c>
      <c r="M396" s="77">
        <v>0</v>
      </c>
      <c r="N396" s="78">
        <f t="shared" si="93"/>
        <v>3853803</v>
      </c>
      <c r="O396" s="79">
        <v>1</v>
      </c>
      <c r="P396" s="80">
        <v>9781</v>
      </c>
      <c r="Q396" s="80" t="s">
        <v>862</v>
      </c>
      <c r="R396" s="81"/>
      <c r="S396" s="78">
        <f t="shared" si="84"/>
        <v>0</v>
      </c>
      <c r="T396" s="78">
        <f t="shared" si="85"/>
        <v>0</v>
      </c>
      <c r="U396" s="78">
        <f t="shared" si="86"/>
        <v>0</v>
      </c>
      <c r="V396" s="78">
        <f t="shared" si="94"/>
        <v>0</v>
      </c>
      <c r="W396" s="78">
        <f t="shared" si="87"/>
        <v>783634.55940000003</v>
      </c>
      <c r="X396" s="78">
        <f t="shared" si="88"/>
        <v>783634.55940000003</v>
      </c>
      <c r="Y396" s="78">
        <f t="shared" si="89"/>
        <v>391817.27970000001</v>
      </c>
      <c r="Z396" s="78">
        <f t="shared" si="95"/>
        <v>1665223</v>
      </c>
      <c r="AA396" s="78">
        <f t="shared" si="90"/>
        <v>2574799.2666000002</v>
      </c>
      <c r="AB396" s="78">
        <f t="shared" si="96"/>
        <v>2188579</v>
      </c>
      <c r="AC396" s="78">
        <f t="shared" si="91"/>
        <v>0</v>
      </c>
      <c r="AD396" s="78">
        <f t="shared" si="97"/>
        <v>0</v>
      </c>
      <c r="AE396" s="82">
        <f t="shared" si="92"/>
        <v>3853802</v>
      </c>
      <c r="AF396" s="82"/>
      <c r="AG396" s="82"/>
      <c r="AH396" s="82"/>
      <c r="AI396" s="82"/>
      <c r="AJ396" s="82"/>
      <c r="AK396" s="83"/>
      <c r="AL396" s="83"/>
      <c r="AM396" s="78"/>
      <c r="AN396" s="84">
        <v>389</v>
      </c>
      <c r="AO396" s="85"/>
      <c r="AP396" s="86" t="s">
        <v>1814</v>
      </c>
    </row>
    <row r="397" spans="1:42" ht="48" customHeight="1" x14ac:dyDescent="0.4">
      <c r="A397" s="70" t="s">
        <v>1860</v>
      </c>
      <c r="B397" s="90" t="s">
        <v>1861</v>
      </c>
      <c r="C397" s="87" t="s">
        <v>1862</v>
      </c>
      <c r="D397" s="88" t="s">
        <v>138</v>
      </c>
      <c r="E397" s="30" t="s">
        <v>903</v>
      </c>
      <c r="F397" s="29" t="s">
        <v>54</v>
      </c>
      <c r="G397" s="29">
        <v>7</v>
      </c>
      <c r="H397" s="30"/>
      <c r="I397" s="74">
        <f>VLOOKUP(G397,'Basic TPP'!$A$2:$B$16,2,0)</f>
        <v>5597389.71</v>
      </c>
      <c r="J397" s="75">
        <v>0</v>
      </c>
      <c r="K397" s="76">
        <v>0.35</v>
      </c>
      <c r="L397" s="77">
        <v>0.46</v>
      </c>
      <c r="M397" s="77">
        <v>0</v>
      </c>
      <c r="N397" s="78">
        <f t="shared" si="93"/>
        <v>3853803</v>
      </c>
      <c r="O397" s="79">
        <v>1</v>
      </c>
      <c r="P397" s="80">
        <v>10254</v>
      </c>
      <c r="Q397" s="80" t="s">
        <v>862</v>
      </c>
      <c r="R397" s="81"/>
      <c r="S397" s="78">
        <f t="shared" si="84"/>
        <v>0</v>
      </c>
      <c r="T397" s="78">
        <f t="shared" si="85"/>
        <v>0</v>
      </c>
      <c r="U397" s="78">
        <f t="shared" si="86"/>
        <v>0</v>
      </c>
      <c r="V397" s="78">
        <f t="shared" si="94"/>
        <v>0</v>
      </c>
      <c r="W397" s="78">
        <f t="shared" si="87"/>
        <v>783634.55940000003</v>
      </c>
      <c r="X397" s="78">
        <f t="shared" si="88"/>
        <v>783634.55940000003</v>
      </c>
      <c r="Y397" s="78">
        <f t="shared" si="89"/>
        <v>391817.27970000001</v>
      </c>
      <c r="Z397" s="78">
        <f t="shared" si="95"/>
        <v>1665223</v>
      </c>
      <c r="AA397" s="78">
        <f t="shared" si="90"/>
        <v>2574799.2666000002</v>
      </c>
      <c r="AB397" s="78">
        <f t="shared" si="96"/>
        <v>2188579</v>
      </c>
      <c r="AC397" s="78">
        <f t="shared" si="91"/>
        <v>0</v>
      </c>
      <c r="AD397" s="78">
        <f t="shared" si="97"/>
        <v>0</v>
      </c>
      <c r="AE397" s="82">
        <f t="shared" si="92"/>
        <v>3853802</v>
      </c>
      <c r="AF397" s="82"/>
      <c r="AG397" s="82"/>
      <c r="AH397" s="82"/>
      <c r="AI397" s="82"/>
      <c r="AJ397" s="82"/>
      <c r="AK397" s="83"/>
      <c r="AL397" s="83"/>
      <c r="AM397" s="78"/>
      <c r="AN397" s="84">
        <v>390</v>
      </c>
      <c r="AO397" s="85"/>
      <c r="AP397" s="86" t="s">
        <v>1814</v>
      </c>
    </row>
    <row r="398" spans="1:42" ht="48" customHeight="1" x14ac:dyDescent="0.4">
      <c r="A398" s="70" t="s">
        <v>1863</v>
      </c>
      <c r="B398" s="90" t="s">
        <v>1864</v>
      </c>
      <c r="C398" s="87" t="s">
        <v>1865</v>
      </c>
      <c r="D398" s="88" t="s">
        <v>138</v>
      </c>
      <c r="E398" s="30" t="s">
        <v>903</v>
      </c>
      <c r="F398" s="29"/>
      <c r="G398" s="29">
        <v>7</v>
      </c>
      <c r="H398" s="30"/>
      <c r="I398" s="74">
        <f>VLOOKUP(G398,'Basic TPP'!$A$2:$B$16,2,0)</f>
        <v>5597389.71</v>
      </c>
      <c r="J398" s="75">
        <v>0</v>
      </c>
      <c r="K398" s="76">
        <v>0.35</v>
      </c>
      <c r="L398" s="77">
        <v>0.46</v>
      </c>
      <c r="M398" s="77">
        <v>0</v>
      </c>
      <c r="N398" s="78">
        <f t="shared" si="93"/>
        <v>3853803</v>
      </c>
      <c r="O398" s="79">
        <v>1</v>
      </c>
      <c r="P398" s="80">
        <v>11958</v>
      </c>
      <c r="Q398" s="80" t="s">
        <v>862</v>
      </c>
      <c r="R398" s="81"/>
      <c r="S398" s="78">
        <f t="shared" si="84"/>
        <v>0</v>
      </c>
      <c r="T398" s="78">
        <f t="shared" si="85"/>
        <v>0</v>
      </c>
      <c r="U398" s="78">
        <f t="shared" si="86"/>
        <v>0</v>
      </c>
      <c r="V398" s="78">
        <f t="shared" si="94"/>
        <v>0</v>
      </c>
      <c r="W398" s="78">
        <f t="shared" si="87"/>
        <v>783634.55940000003</v>
      </c>
      <c r="X398" s="78">
        <f t="shared" si="88"/>
        <v>783634.55940000003</v>
      </c>
      <c r="Y398" s="78">
        <f t="shared" si="89"/>
        <v>391817.27970000001</v>
      </c>
      <c r="Z398" s="78">
        <f t="shared" si="95"/>
        <v>1665223</v>
      </c>
      <c r="AA398" s="78">
        <f t="shared" si="90"/>
        <v>2574799.2666000002</v>
      </c>
      <c r="AB398" s="78">
        <f t="shared" si="96"/>
        <v>2188579</v>
      </c>
      <c r="AC398" s="78">
        <f t="shared" si="91"/>
        <v>0</v>
      </c>
      <c r="AD398" s="78">
        <f t="shared" si="97"/>
        <v>0</v>
      </c>
      <c r="AE398" s="82">
        <f t="shared" si="92"/>
        <v>3853802</v>
      </c>
      <c r="AF398" s="82"/>
      <c r="AG398" s="82"/>
      <c r="AH398" s="82"/>
      <c r="AI398" s="82"/>
      <c r="AJ398" s="82"/>
      <c r="AK398" s="83"/>
      <c r="AL398" s="83"/>
      <c r="AM398" s="78"/>
      <c r="AN398" s="84">
        <v>391</v>
      </c>
      <c r="AO398" s="91"/>
      <c r="AP398" s="86" t="s">
        <v>1814</v>
      </c>
    </row>
    <row r="399" spans="1:42" ht="48" customHeight="1" x14ac:dyDescent="0.4">
      <c r="A399" s="70" t="s">
        <v>1866</v>
      </c>
      <c r="B399" s="90" t="s">
        <v>1867</v>
      </c>
      <c r="C399" s="87" t="s">
        <v>1868</v>
      </c>
      <c r="D399" s="88" t="s">
        <v>420</v>
      </c>
      <c r="E399" s="30" t="s">
        <v>526</v>
      </c>
      <c r="F399" s="29" t="s">
        <v>54</v>
      </c>
      <c r="G399" s="29">
        <v>6</v>
      </c>
      <c r="H399" s="30"/>
      <c r="I399" s="74">
        <f>VLOOKUP(G399,'Basic TPP'!$A$2:$B$16,2,0)</f>
        <v>4864066.68</v>
      </c>
      <c r="J399" s="75">
        <v>0</v>
      </c>
      <c r="K399" s="76">
        <v>0.35</v>
      </c>
      <c r="L399" s="77">
        <v>0.46</v>
      </c>
      <c r="M399" s="77">
        <v>0</v>
      </c>
      <c r="N399" s="78">
        <f t="shared" si="93"/>
        <v>3348910</v>
      </c>
      <c r="O399" s="79">
        <v>1</v>
      </c>
      <c r="P399" s="80">
        <v>15866</v>
      </c>
      <c r="Q399" s="80" t="s">
        <v>862</v>
      </c>
      <c r="R399" s="81"/>
      <c r="S399" s="78">
        <f t="shared" si="84"/>
        <v>0</v>
      </c>
      <c r="T399" s="78">
        <f t="shared" si="85"/>
        <v>0</v>
      </c>
      <c r="U399" s="78">
        <f t="shared" si="86"/>
        <v>0</v>
      </c>
      <c r="V399" s="78">
        <f t="shared" si="94"/>
        <v>0</v>
      </c>
      <c r="W399" s="78">
        <f t="shared" si="87"/>
        <v>680969.33519999997</v>
      </c>
      <c r="X399" s="78">
        <f t="shared" si="88"/>
        <v>680969.33519999997</v>
      </c>
      <c r="Y399" s="78">
        <f t="shared" si="89"/>
        <v>340484.66759999999</v>
      </c>
      <c r="Z399" s="78">
        <f t="shared" si="95"/>
        <v>1447060</v>
      </c>
      <c r="AA399" s="78">
        <f t="shared" si="90"/>
        <v>2237470.6727999998</v>
      </c>
      <c r="AB399" s="78">
        <f t="shared" si="96"/>
        <v>1901850</v>
      </c>
      <c r="AC399" s="78">
        <f t="shared" si="91"/>
        <v>0</v>
      </c>
      <c r="AD399" s="78">
        <f t="shared" si="97"/>
        <v>0</v>
      </c>
      <c r="AE399" s="82">
        <f t="shared" si="92"/>
        <v>3348910</v>
      </c>
      <c r="AF399" s="82"/>
      <c r="AG399" s="82"/>
      <c r="AH399" s="82"/>
      <c r="AI399" s="82"/>
      <c r="AJ399" s="82"/>
      <c r="AK399" s="83"/>
      <c r="AL399" s="83"/>
      <c r="AM399" s="78"/>
      <c r="AN399" s="84">
        <v>392</v>
      </c>
      <c r="AO399" s="85"/>
      <c r="AP399" s="86" t="s">
        <v>1814</v>
      </c>
    </row>
    <row r="400" spans="1:42" ht="48" customHeight="1" x14ac:dyDescent="0.4">
      <c r="A400" s="70" t="s">
        <v>1869</v>
      </c>
      <c r="B400" s="71" t="s">
        <v>1870</v>
      </c>
      <c r="C400" s="72" t="s">
        <v>1871</v>
      </c>
      <c r="D400" s="73" t="s">
        <v>45</v>
      </c>
      <c r="E400" s="37" t="s">
        <v>861</v>
      </c>
      <c r="F400" s="38" t="s">
        <v>54</v>
      </c>
      <c r="G400" s="38">
        <v>12</v>
      </c>
      <c r="H400" s="37"/>
      <c r="I400" s="74">
        <f>VLOOKUP(G400,'Basic TPP'!$A$2:$B$16,2,0)</f>
        <v>13501920</v>
      </c>
      <c r="J400" s="75">
        <v>0</v>
      </c>
      <c r="K400" s="76">
        <v>0.35</v>
      </c>
      <c r="L400" s="77">
        <v>0.46</v>
      </c>
      <c r="M400" s="77">
        <v>0</v>
      </c>
      <c r="N400" s="78">
        <f t="shared" si="93"/>
        <v>9296072</v>
      </c>
      <c r="O400" s="79">
        <v>0.96950000000000003</v>
      </c>
      <c r="P400" s="80">
        <v>7828</v>
      </c>
      <c r="Q400" s="80" t="s">
        <v>862</v>
      </c>
      <c r="R400" s="81"/>
      <c r="S400" s="78">
        <f t="shared" si="84"/>
        <v>0</v>
      </c>
      <c r="T400" s="78">
        <f t="shared" si="85"/>
        <v>0</v>
      </c>
      <c r="U400" s="78">
        <f t="shared" si="86"/>
        <v>0</v>
      </c>
      <c r="V400" s="78">
        <f t="shared" si="94"/>
        <v>0</v>
      </c>
      <c r="W400" s="78">
        <f t="shared" si="87"/>
        <v>1832615.6016000002</v>
      </c>
      <c r="X400" s="78">
        <f t="shared" si="88"/>
        <v>1890268.8</v>
      </c>
      <c r="Y400" s="78">
        <f t="shared" si="89"/>
        <v>945134.4</v>
      </c>
      <c r="Z400" s="78">
        <f t="shared" si="95"/>
        <v>3967816</v>
      </c>
      <c r="AA400" s="78">
        <f t="shared" si="90"/>
        <v>6210883.2000000002</v>
      </c>
      <c r="AB400" s="78">
        <f t="shared" si="96"/>
        <v>5279251</v>
      </c>
      <c r="AC400" s="78">
        <f t="shared" si="91"/>
        <v>0</v>
      </c>
      <c r="AD400" s="78">
        <f t="shared" si="97"/>
        <v>0</v>
      </c>
      <c r="AE400" s="82">
        <f t="shared" si="92"/>
        <v>9247067</v>
      </c>
      <c r="AF400" s="82"/>
      <c r="AG400" s="82"/>
      <c r="AH400" s="82"/>
      <c r="AI400" s="82"/>
      <c r="AJ400" s="82"/>
      <c r="AK400" s="83"/>
      <c r="AL400" s="83"/>
      <c r="AM400" s="78"/>
      <c r="AN400" s="84">
        <v>393</v>
      </c>
      <c r="AO400" s="85"/>
      <c r="AP400" s="86" t="s">
        <v>1872</v>
      </c>
    </row>
    <row r="401" spans="1:42" ht="48" customHeight="1" x14ac:dyDescent="0.4">
      <c r="A401" s="70" t="s">
        <v>1873</v>
      </c>
      <c r="B401" s="37" t="s">
        <v>1874</v>
      </c>
      <c r="C401" s="87" t="s">
        <v>1875</v>
      </c>
      <c r="D401" s="88" t="s">
        <v>45</v>
      </c>
      <c r="E401" s="37" t="s">
        <v>1876</v>
      </c>
      <c r="F401" s="29" t="s">
        <v>54</v>
      </c>
      <c r="G401" s="29">
        <v>12</v>
      </c>
      <c r="H401" s="93" t="s">
        <v>2659</v>
      </c>
      <c r="I401" s="74">
        <f>VLOOKUP(G401,'Basic TPP'!$A$2:$B$16,2,0)</f>
        <v>13501920</v>
      </c>
      <c r="J401" s="75">
        <v>0</v>
      </c>
      <c r="K401" s="76">
        <v>0.35</v>
      </c>
      <c r="L401" s="77">
        <v>0.56999999999999995</v>
      </c>
      <c r="M401" s="77">
        <v>0</v>
      </c>
      <c r="N401" s="78">
        <f t="shared" si="93"/>
        <v>10558501</v>
      </c>
      <c r="O401" s="79">
        <v>0.98499999999999999</v>
      </c>
      <c r="P401" s="80">
        <v>10283</v>
      </c>
      <c r="Q401" s="89" t="s">
        <v>862</v>
      </c>
      <c r="R401" s="81"/>
      <c r="S401" s="78">
        <f t="shared" si="84"/>
        <v>0</v>
      </c>
      <c r="T401" s="78">
        <f t="shared" si="85"/>
        <v>0</v>
      </c>
      <c r="U401" s="78">
        <f t="shared" si="86"/>
        <v>0</v>
      </c>
      <c r="V401" s="78">
        <f t="shared" si="94"/>
        <v>0</v>
      </c>
      <c r="W401" s="78">
        <f t="shared" si="87"/>
        <v>1861914.7679999999</v>
      </c>
      <c r="X401" s="78">
        <f t="shared" si="88"/>
        <v>1890268.8</v>
      </c>
      <c r="Y401" s="78">
        <f t="shared" si="89"/>
        <v>945134.4</v>
      </c>
      <c r="Z401" s="78">
        <f t="shared" si="95"/>
        <v>3992720</v>
      </c>
      <c r="AA401" s="78">
        <f t="shared" si="90"/>
        <v>7696094.3999999994</v>
      </c>
      <c r="AB401" s="78">
        <f t="shared" si="96"/>
        <v>6541680</v>
      </c>
      <c r="AC401" s="78">
        <f t="shared" si="91"/>
        <v>0</v>
      </c>
      <c r="AD401" s="78">
        <f t="shared" si="97"/>
        <v>0</v>
      </c>
      <c r="AE401" s="82">
        <f t="shared" si="92"/>
        <v>10534400</v>
      </c>
      <c r="AF401" s="82"/>
      <c r="AG401" s="82"/>
      <c r="AH401" s="82"/>
      <c r="AI401" s="82"/>
      <c r="AJ401" s="82"/>
      <c r="AK401" s="83"/>
      <c r="AL401" s="83"/>
      <c r="AM401" s="78"/>
      <c r="AN401" s="84">
        <v>394</v>
      </c>
      <c r="AO401" s="85"/>
      <c r="AP401" s="86" t="s">
        <v>1872</v>
      </c>
    </row>
    <row r="402" spans="1:42" ht="48" customHeight="1" x14ac:dyDescent="0.4">
      <c r="A402" s="70" t="s">
        <v>1877</v>
      </c>
      <c r="B402" s="37" t="s">
        <v>1878</v>
      </c>
      <c r="C402" s="87" t="s">
        <v>1879</v>
      </c>
      <c r="D402" s="88" t="s">
        <v>108</v>
      </c>
      <c r="E402" s="30" t="s">
        <v>929</v>
      </c>
      <c r="F402" s="29"/>
      <c r="G402" s="29">
        <v>10</v>
      </c>
      <c r="H402" s="30"/>
      <c r="I402" s="74">
        <f>VLOOKUP(G402,'Basic TPP'!$A$2:$B$16,2,0)</f>
        <v>9080041.1999999993</v>
      </c>
      <c r="J402" s="75">
        <v>0</v>
      </c>
      <c r="K402" s="76">
        <v>0.35</v>
      </c>
      <c r="L402" s="77">
        <v>0.46</v>
      </c>
      <c r="M402" s="77">
        <v>0</v>
      </c>
      <c r="N402" s="78">
        <f t="shared" si="93"/>
        <v>6251608</v>
      </c>
      <c r="O402" s="79">
        <v>0.94330000000000003</v>
      </c>
      <c r="P402" s="80">
        <v>8673</v>
      </c>
      <c r="Q402" s="80" t="s">
        <v>862</v>
      </c>
      <c r="R402" s="81"/>
      <c r="S402" s="78">
        <f t="shared" si="84"/>
        <v>0</v>
      </c>
      <c r="T402" s="78">
        <f t="shared" si="85"/>
        <v>0</v>
      </c>
      <c r="U402" s="78">
        <f t="shared" si="86"/>
        <v>0</v>
      </c>
      <c r="V402" s="78">
        <f t="shared" si="94"/>
        <v>0</v>
      </c>
      <c r="W402" s="78">
        <f t="shared" si="87"/>
        <v>1199128.4009544</v>
      </c>
      <c r="X402" s="78">
        <f t="shared" si="88"/>
        <v>1271205.7679999999</v>
      </c>
      <c r="Y402" s="78">
        <f t="shared" si="89"/>
        <v>635602.88399999996</v>
      </c>
      <c r="Z402" s="78">
        <f t="shared" si="95"/>
        <v>2640046</v>
      </c>
      <c r="AA402" s="78">
        <f t="shared" si="90"/>
        <v>4176818.952</v>
      </c>
      <c r="AB402" s="78">
        <f t="shared" si="96"/>
        <v>3550296</v>
      </c>
      <c r="AC402" s="78">
        <f t="shared" si="91"/>
        <v>0</v>
      </c>
      <c r="AD402" s="78">
        <f t="shared" si="97"/>
        <v>0</v>
      </c>
      <c r="AE402" s="82">
        <f t="shared" si="92"/>
        <v>6190342</v>
      </c>
      <c r="AF402" s="82"/>
      <c r="AG402" s="82"/>
      <c r="AH402" s="82"/>
      <c r="AI402" s="82"/>
      <c r="AJ402" s="82"/>
      <c r="AK402" s="83"/>
      <c r="AL402" s="83"/>
      <c r="AM402" s="78"/>
      <c r="AN402" s="84">
        <v>395</v>
      </c>
      <c r="AO402" s="85"/>
      <c r="AP402" s="86" t="s">
        <v>1872</v>
      </c>
    </row>
    <row r="403" spans="1:42" ht="48" customHeight="1" x14ac:dyDescent="0.4">
      <c r="A403" s="70" t="s">
        <v>1880</v>
      </c>
      <c r="B403" s="90" t="s">
        <v>1881</v>
      </c>
      <c r="C403" s="87" t="s">
        <v>1882</v>
      </c>
      <c r="D403" s="88" t="s">
        <v>108</v>
      </c>
      <c r="E403" s="30" t="s">
        <v>874</v>
      </c>
      <c r="F403" s="29" t="s">
        <v>54</v>
      </c>
      <c r="G403" s="29">
        <v>10</v>
      </c>
      <c r="H403" s="30"/>
      <c r="I403" s="74">
        <f>VLOOKUP(G403,'Basic TPP'!$A$2:$B$16,2,0)</f>
        <v>9080041.1999999993</v>
      </c>
      <c r="J403" s="75">
        <v>0</v>
      </c>
      <c r="K403" s="76">
        <v>0.35</v>
      </c>
      <c r="L403" s="77">
        <v>0.46</v>
      </c>
      <c r="M403" s="77">
        <v>0</v>
      </c>
      <c r="N403" s="78">
        <f t="shared" si="93"/>
        <v>6251608</v>
      </c>
      <c r="O403" s="79">
        <v>1</v>
      </c>
      <c r="P403" s="80">
        <v>8697</v>
      </c>
      <c r="Q403" s="80" t="s">
        <v>862</v>
      </c>
      <c r="R403" s="81"/>
      <c r="S403" s="78">
        <f t="shared" si="84"/>
        <v>0</v>
      </c>
      <c r="T403" s="78">
        <f t="shared" si="85"/>
        <v>0</v>
      </c>
      <c r="U403" s="78">
        <f t="shared" si="86"/>
        <v>0</v>
      </c>
      <c r="V403" s="78">
        <f t="shared" si="94"/>
        <v>0</v>
      </c>
      <c r="W403" s="78">
        <f t="shared" si="87"/>
        <v>1271205.7679999999</v>
      </c>
      <c r="X403" s="78">
        <f t="shared" si="88"/>
        <v>1271205.7679999999</v>
      </c>
      <c r="Y403" s="78">
        <f t="shared" si="89"/>
        <v>635602.88399999996</v>
      </c>
      <c r="Z403" s="78">
        <f t="shared" si="95"/>
        <v>2701312</v>
      </c>
      <c r="AA403" s="78">
        <f t="shared" si="90"/>
        <v>4176818.952</v>
      </c>
      <c r="AB403" s="78">
        <f t="shared" si="96"/>
        <v>3550296</v>
      </c>
      <c r="AC403" s="78">
        <f t="shared" si="91"/>
        <v>0</v>
      </c>
      <c r="AD403" s="78">
        <f t="shared" si="97"/>
        <v>0</v>
      </c>
      <c r="AE403" s="82">
        <f t="shared" si="92"/>
        <v>6251608</v>
      </c>
      <c r="AF403" s="82"/>
      <c r="AG403" s="82"/>
      <c r="AH403" s="82"/>
      <c r="AI403" s="82"/>
      <c r="AJ403" s="82"/>
      <c r="AK403" s="83"/>
      <c r="AL403" s="83"/>
      <c r="AM403" s="78"/>
      <c r="AN403" s="84">
        <v>396</v>
      </c>
      <c r="AO403" s="85"/>
      <c r="AP403" s="86" t="s">
        <v>1872</v>
      </c>
    </row>
    <row r="404" spans="1:42" ht="48" customHeight="1" x14ac:dyDescent="0.4">
      <c r="A404" s="70" t="s">
        <v>1883</v>
      </c>
      <c r="B404" s="90" t="s">
        <v>1884</v>
      </c>
      <c r="C404" s="87" t="s">
        <v>1885</v>
      </c>
      <c r="D404" s="88" t="s">
        <v>95</v>
      </c>
      <c r="E404" s="30" t="s">
        <v>1266</v>
      </c>
      <c r="F404" s="29" t="s">
        <v>54</v>
      </c>
      <c r="G404" s="29">
        <v>9</v>
      </c>
      <c r="H404" s="30"/>
      <c r="I404" s="74">
        <f>VLOOKUP(G404,'Basic TPP'!$A$2:$B$16,2,0)</f>
        <v>7898623.2000000002</v>
      </c>
      <c r="J404" s="75">
        <v>0</v>
      </c>
      <c r="K404" s="76">
        <v>0.35</v>
      </c>
      <c r="L404" s="77">
        <v>0.46</v>
      </c>
      <c r="M404" s="77">
        <v>0</v>
      </c>
      <c r="N404" s="78">
        <f t="shared" si="93"/>
        <v>5438202</v>
      </c>
      <c r="O404" s="79">
        <v>1</v>
      </c>
      <c r="P404" s="80">
        <v>9549</v>
      </c>
      <c r="Q404" s="80" t="s">
        <v>862</v>
      </c>
      <c r="R404" s="81"/>
      <c r="S404" s="78">
        <f t="shared" si="84"/>
        <v>0</v>
      </c>
      <c r="T404" s="78">
        <f t="shared" si="85"/>
        <v>0</v>
      </c>
      <c r="U404" s="78">
        <f t="shared" si="86"/>
        <v>0</v>
      </c>
      <c r="V404" s="78">
        <f t="shared" si="94"/>
        <v>0</v>
      </c>
      <c r="W404" s="78">
        <f t="shared" si="87"/>
        <v>1105807.2480000001</v>
      </c>
      <c r="X404" s="78">
        <f t="shared" si="88"/>
        <v>1105807.2480000001</v>
      </c>
      <c r="Y404" s="78">
        <f t="shared" si="89"/>
        <v>552903.62400000007</v>
      </c>
      <c r="Z404" s="78">
        <f t="shared" si="95"/>
        <v>2349840</v>
      </c>
      <c r="AA404" s="78">
        <f t="shared" si="90"/>
        <v>3633366.6720000003</v>
      </c>
      <c r="AB404" s="78">
        <f t="shared" si="96"/>
        <v>3088362</v>
      </c>
      <c r="AC404" s="78">
        <f t="shared" si="91"/>
        <v>0</v>
      </c>
      <c r="AD404" s="78">
        <f t="shared" si="97"/>
        <v>0</v>
      </c>
      <c r="AE404" s="82">
        <f t="shared" si="92"/>
        <v>5438202</v>
      </c>
      <c r="AF404" s="82"/>
      <c r="AG404" s="82"/>
      <c r="AH404" s="82"/>
      <c r="AI404" s="82"/>
      <c r="AJ404" s="82"/>
      <c r="AK404" s="83"/>
      <c r="AL404" s="83"/>
      <c r="AM404" s="78"/>
      <c r="AN404" s="84">
        <v>397</v>
      </c>
      <c r="AO404" s="85"/>
      <c r="AP404" s="86" t="s">
        <v>1872</v>
      </c>
    </row>
    <row r="405" spans="1:42" ht="48" customHeight="1" x14ac:dyDescent="0.4">
      <c r="A405" s="70" t="s">
        <v>1886</v>
      </c>
      <c r="B405" s="90" t="s">
        <v>1887</v>
      </c>
      <c r="C405" s="87" t="s">
        <v>1888</v>
      </c>
      <c r="D405" s="88" t="s">
        <v>328</v>
      </c>
      <c r="E405" s="30" t="s">
        <v>1184</v>
      </c>
      <c r="F405" s="29" t="s">
        <v>54</v>
      </c>
      <c r="G405" s="29">
        <v>8</v>
      </c>
      <c r="H405" s="30"/>
      <c r="I405" s="74">
        <f>VLOOKUP(G405,'Basic TPP'!$A$2:$B$16,2,0)</f>
        <v>6348434.0099999998</v>
      </c>
      <c r="J405" s="75">
        <v>0</v>
      </c>
      <c r="K405" s="76">
        <v>0.35</v>
      </c>
      <c r="L405" s="77">
        <v>0.46</v>
      </c>
      <c r="M405" s="77">
        <v>0</v>
      </c>
      <c r="N405" s="78">
        <f t="shared" si="93"/>
        <v>4370897</v>
      </c>
      <c r="O405" s="79">
        <v>0.995</v>
      </c>
      <c r="P405" s="80">
        <v>8290</v>
      </c>
      <c r="Q405" s="80" t="s">
        <v>862</v>
      </c>
      <c r="R405" s="81"/>
      <c r="S405" s="78">
        <f t="shared" si="84"/>
        <v>0</v>
      </c>
      <c r="T405" s="78">
        <f t="shared" si="85"/>
        <v>0</v>
      </c>
      <c r="U405" s="78">
        <f t="shared" si="86"/>
        <v>0</v>
      </c>
      <c r="V405" s="78">
        <f t="shared" si="94"/>
        <v>0</v>
      </c>
      <c r="W405" s="78">
        <f t="shared" si="87"/>
        <v>884336.85759299982</v>
      </c>
      <c r="X405" s="78">
        <f t="shared" si="88"/>
        <v>888780.76139999984</v>
      </c>
      <c r="Y405" s="78">
        <f t="shared" si="89"/>
        <v>444390.38069999992</v>
      </c>
      <c r="Z405" s="78">
        <f t="shared" si="95"/>
        <v>1884882</v>
      </c>
      <c r="AA405" s="78">
        <f t="shared" si="90"/>
        <v>2920279.6446000002</v>
      </c>
      <c r="AB405" s="78">
        <f t="shared" si="96"/>
        <v>2482238</v>
      </c>
      <c r="AC405" s="78">
        <f t="shared" si="91"/>
        <v>0</v>
      </c>
      <c r="AD405" s="78">
        <f t="shared" si="97"/>
        <v>0</v>
      </c>
      <c r="AE405" s="82">
        <f t="shared" si="92"/>
        <v>4367120</v>
      </c>
      <c r="AF405" s="82"/>
      <c r="AG405" s="82"/>
      <c r="AH405" s="82"/>
      <c r="AI405" s="82"/>
      <c r="AJ405" s="82"/>
      <c r="AK405" s="83"/>
      <c r="AL405" s="83"/>
      <c r="AM405" s="78"/>
      <c r="AN405" s="84">
        <v>398</v>
      </c>
      <c r="AO405" s="85"/>
      <c r="AP405" s="86" t="s">
        <v>1872</v>
      </c>
    </row>
    <row r="406" spans="1:42" ht="48" customHeight="1" x14ac:dyDescent="0.4">
      <c r="A406" s="70" t="s">
        <v>1889</v>
      </c>
      <c r="B406" s="90" t="s">
        <v>1890</v>
      </c>
      <c r="C406" s="87" t="s">
        <v>1891</v>
      </c>
      <c r="D406" s="88" t="s">
        <v>95</v>
      </c>
      <c r="E406" s="30" t="s">
        <v>272</v>
      </c>
      <c r="F406" s="29" t="s">
        <v>54</v>
      </c>
      <c r="G406" s="29">
        <v>8</v>
      </c>
      <c r="H406" s="30"/>
      <c r="I406" s="74">
        <f>VLOOKUP(G406,'Basic TPP'!$A$2:$B$16,2,0)</f>
        <v>6348434.0099999998</v>
      </c>
      <c r="J406" s="75">
        <v>0</v>
      </c>
      <c r="K406" s="76">
        <v>0.35</v>
      </c>
      <c r="L406" s="77">
        <v>0.46</v>
      </c>
      <c r="M406" s="77">
        <v>0</v>
      </c>
      <c r="N406" s="78">
        <f t="shared" si="93"/>
        <v>4370897</v>
      </c>
      <c r="O406" s="79">
        <v>0.98499999999999999</v>
      </c>
      <c r="P406" s="80">
        <v>10212</v>
      </c>
      <c r="Q406" s="80" t="s">
        <v>862</v>
      </c>
      <c r="R406" s="81"/>
      <c r="S406" s="78">
        <f t="shared" si="84"/>
        <v>0</v>
      </c>
      <c r="T406" s="78">
        <f t="shared" si="85"/>
        <v>0</v>
      </c>
      <c r="U406" s="78">
        <f t="shared" si="86"/>
        <v>0</v>
      </c>
      <c r="V406" s="78">
        <f t="shared" si="94"/>
        <v>0</v>
      </c>
      <c r="W406" s="78">
        <f t="shared" si="87"/>
        <v>875449.04997899989</v>
      </c>
      <c r="X406" s="78">
        <f t="shared" si="88"/>
        <v>888780.76139999984</v>
      </c>
      <c r="Y406" s="78">
        <f t="shared" si="89"/>
        <v>444390.38069999992</v>
      </c>
      <c r="Z406" s="78">
        <f t="shared" si="95"/>
        <v>1877327</v>
      </c>
      <c r="AA406" s="78">
        <f t="shared" si="90"/>
        <v>2920279.6446000002</v>
      </c>
      <c r="AB406" s="78">
        <f t="shared" si="96"/>
        <v>2482238</v>
      </c>
      <c r="AC406" s="78">
        <f t="shared" si="91"/>
        <v>0</v>
      </c>
      <c r="AD406" s="78">
        <f t="shared" si="97"/>
        <v>0</v>
      </c>
      <c r="AE406" s="82">
        <f t="shared" si="92"/>
        <v>4359565</v>
      </c>
      <c r="AF406" s="82"/>
      <c r="AG406" s="82"/>
      <c r="AH406" s="82"/>
      <c r="AI406" s="82"/>
      <c r="AJ406" s="82"/>
      <c r="AK406" s="83"/>
      <c r="AL406" s="83"/>
      <c r="AM406" s="78"/>
      <c r="AN406" s="84">
        <v>399</v>
      </c>
      <c r="AO406" s="85"/>
      <c r="AP406" s="86" t="s">
        <v>1872</v>
      </c>
    </row>
    <row r="407" spans="1:42" ht="48" customHeight="1" x14ac:dyDescent="0.4">
      <c r="A407" s="70" t="s">
        <v>1892</v>
      </c>
      <c r="B407" s="90" t="s">
        <v>1893</v>
      </c>
      <c r="C407" s="87" t="s">
        <v>1894</v>
      </c>
      <c r="D407" s="88" t="s">
        <v>95</v>
      </c>
      <c r="E407" s="30" t="s">
        <v>885</v>
      </c>
      <c r="F407" s="29" t="s">
        <v>54</v>
      </c>
      <c r="G407" s="29">
        <v>8</v>
      </c>
      <c r="H407" s="30"/>
      <c r="I407" s="74">
        <f>VLOOKUP(G407,'Basic TPP'!$A$2:$B$16,2,0)</f>
        <v>6348434.0099999998</v>
      </c>
      <c r="J407" s="75">
        <v>0</v>
      </c>
      <c r="K407" s="76">
        <v>0.35</v>
      </c>
      <c r="L407" s="77">
        <v>0.46</v>
      </c>
      <c r="M407" s="77">
        <v>0</v>
      </c>
      <c r="N407" s="78">
        <f t="shared" si="93"/>
        <v>4370897</v>
      </c>
      <c r="O407" s="79">
        <v>1</v>
      </c>
      <c r="P407" s="80">
        <v>8700</v>
      </c>
      <c r="Q407" s="80" t="s">
        <v>862</v>
      </c>
      <c r="R407" s="81"/>
      <c r="S407" s="78">
        <f t="shared" si="84"/>
        <v>0</v>
      </c>
      <c r="T407" s="78">
        <f t="shared" si="85"/>
        <v>0</v>
      </c>
      <c r="U407" s="78">
        <f t="shared" si="86"/>
        <v>0</v>
      </c>
      <c r="V407" s="78">
        <f t="shared" si="94"/>
        <v>0</v>
      </c>
      <c r="W407" s="78">
        <f t="shared" si="87"/>
        <v>888780.76139999984</v>
      </c>
      <c r="X407" s="78">
        <f t="shared" si="88"/>
        <v>888780.76139999984</v>
      </c>
      <c r="Y407" s="78">
        <f t="shared" si="89"/>
        <v>444390.38069999992</v>
      </c>
      <c r="Z407" s="78">
        <f t="shared" si="95"/>
        <v>1888659</v>
      </c>
      <c r="AA407" s="78">
        <f t="shared" si="90"/>
        <v>2920279.6446000002</v>
      </c>
      <c r="AB407" s="78">
        <f t="shared" si="96"/>
        <v>2482238</v>
      </c>
      <c r="AC407" s="78">
        <f t="shared" si="91"/>
        <v>0</v>
      </c>
      <c r="AD407" s="78">
        <f t="shared" si="97"/>
        <v>0</v>
      </c>
      <c r="AE407" s="82">
        <f t="shared" si="92"/>
        <v>4370897</v>
      </c>
      <c r="AF407" s="82"/>
      <c r="AG407" s="82"/>
      <c r="AH407" s="82"/>
      <c r="AI407" s="82"/>
      <c r="AJ407" s="82"/>
      <c r="AK407" s="83"/>
      <c r="AL407" s="83"/>
      <c r="AM407" s="78"/>
      <c r="AN407" s="84">
        <v>400</v>
      </c>
      <c r="AO407" s="85"/>
      <c r="AP407" s="86" t="s">
        <v>1872</v>
      </c>
    </row>
    <row r="408" spans="1:42" ht="48" customHeight="1" x14ac:dyDescent="0.4">
      <c r="A408" s="70" t="s">
        <v>1895</v>
      </c>
      <c r="B408" s="90" t="s">
        <v>1896</v>
      </c>
      <c r="C408" s="87" t="s">
        <v>1897</v>
      </c>
      <c r="D408" s="88" t="s">
        <v>95</v>
      </c>
      <c r="E408" s="30" t="s">
        <v>370</v>
      </c>
      <c r="F408" s="29" t="s">
        <v>54</v>
      </c>
      <c r="G408" s="29">
        <v>8</v>
      </c>
      <c r="H408" s="30"/>
      <c r="I408" s="74">
        <f>VLOOKUP(G408,'Basic TPP'!$A$2:$B$16,2,0)</f>
        <v>6348434.0099999998</v>
      </c>
      <c r="J408" s="75">
        <v>0</v>
      </c>
      <c r="K408" s="76">
        <v>0.35</v>
      </c>
      <c r="L408" s="77">
        <v>0.46</v>
      </c>
      <c r="M408" s="77">
        <v>0</v>
      </c>
      <c r="N408" s="78">
        <f t="shared" si="93"/>
        <v>4370897</v>
      </c>
      <c r="O408" s="79">
        <v>0.93030000000000002</v>
      </c>
      <c r="P408" s="80">
        <v>9615</v>
      </c>
      <c r="Q408" s="80" t="s">
        <v>862</v>
      </c>
      <c r="R408" s="81"/>
      <c r="S408" s="78">
        <f t="shared" si="84"/>
        <v>0</v>
      </c>
      <c r="T408" s="78">
        <f t="shared" si="85"/>
        <v>0</v>
      </c>
      <c r="U408" s="78">
        <f t="shared" si="86"/>
        <v>0</v>
      </c>
      <c r="V408" s="78">
        <f t="shared" si="94"/>
        <v>0</v>
      </c>
      <c r="W408" s="78">
        <f t="shared" si="87"/>
        <v>826832.74233041983</v>
      </c>
      <c r="X408" s="78">
        <f t="shared" si="88"/>
        <v>888780.76139999984</v>
      </c>
      <c r="Y408" s="78">
        <f t="shared" si="89"/>
        <v>444390.38069999992</v>
      </c>
      <c r="Z408" s="78">
        <f t="shared" si="95"/>
        <v>1836003</v>
      </c>
      <c r="AA408" s="78">
        <f t="shared" si="90"/>
        <v>2920279.6446000002</v>
      </c>
      <c r="AB408" s="78">
        <f t="shared" si="96"/>
        <v>2482238</v>
      </c>
      <c r="AC408" s="78">
        <f t="shared" si="91"/>
        <v>0</v>
      </c>
      <c r="AD408" s="78">
        <f t="shared" si="97"/>
        <v>0</v>
      </c>
      <c r="AE408" s="82">
        <f t="shared" si="92"/>
        <v>4318241</v>
      </c>
      <c r="AF408" s="82"/>
      <c r="AG408" s="82"/>
      <c r="AH408" s="82"/>
      <c r="AI408" s="82"/>
      <c r="AJ408" s="82"/>
      <c r="AK408" s="83"/>
      <c r="AL408" s="83"/>
      <c r="AM408" s="78"/>
      <c r="AN408" s="84">
        <v>401</v>
      </c>
      <c r="AO408" s="91"/>
      <c r="AP408" s="86" t="s">
        <v>1872</v>
      </c>
    </row>
    <row r="409" spans="1:42" ht="48" customHeight="1" x14ac:dyDescent="0.4">
      <c r="A409" s="70" t="s">
        <v>1898</v>
      </c>
      <c r="B409" s="90" t="s">
        <v>1899</v>
      </c>
      <c r="C409" s="87" t="s">
        <v>1900</v>
      </c>
      <c r="D409" s="88" t="s">
        <v>95</v>
      </c>
      <c r="E409" s="30" t="s">
        <v>272</v>
      </c>
      <c r="F409" s="29" t="s">
        <v>54</v>
      </c>
      <c r="G409" s="29">
        <v>8</v>
      </c>
      <c r="H409" s="30"/>
      <c r="I409" s="74">
        <f>VLOOKUP(G409,'Basic TPP'!$A$2:$B$16,2,0)</f>
        <v>6348434.0099999998</v>
      </c>
      <c r="J409" s="75">
        <v>0</v>
      </c>
      <c r="K409" s="76">
        <v>0.35</v>
      </c>
      <c r="L409" s="77">
        <v>0.46</v>
      </c>
      <c r="M409" s="77">
        <v>0</v>
      </c>
      <c r="N409" s="78">
        <f t="shared" si="93"/>
        <v>4370897</v>
      </c>
      <c r="O409" s="79">
        <v>0.995</v>
      </c>
      <c r="P409" s="80">
        <v>10482</v>
      </c>
      <c r="Q409" s="80" t="s">
        <v>862</v>
      </c>
      <c r="R409" s="81"/>
      <c r="S409" s="78">
        <f t="shared" si="84"/>
        <v>0</v>
      </c>
      <c r="T409" s="78">
        <f t="shared" si="85"/>
        <v>0</v>
      </c>
      <c r="U409" s="78">
        <f t="shared" si="86"/>
        <v>0</v>
      </c>
      <c r="V409" s="78">
        <f t="shared" si="94"/>
        <v>0</v>
      </c>
      <c r="W409" s="78">
        <f t="shared" si="87"/>
        <v>884336.85759299982</v>
      </c>
      <c r="X409" s="78">
        <f t="shared" si="88"/>
        <v>888780.76139999984</v>
      </c>
      <c r="Y409" s="78">
        <f t="shared" si="89"/>
        <v>444390.38069999992</v>
      </c>
      <c r="Z409" s="78">
        <f t="shared" si="95"/>
        <v>1884882</v>
      </c>
      <c r="AA409" s="78">
        <f t="shared" si="90"/>
        <v>2920279.6446000002</v>
      </c>
      <c r="AB409" s="78">
        <f t="shared" si="96"/>
        <v>2482238</v>
      </c>
      <c r="AC409" s="78">
        <f t="shared" si="91"/>
        <v>0</v>
      </c>
      <c r="AD409" s="78">
        <f t="shared" si="97"/>
        <v>0</v>
      </c>
      <c r="AE409" s="82">
        <f t="shared" si="92"/>
        <v>4367120</v>
      </c>
      <c r="AF409" s="82"/>
      <c r="AG409" s="82"/>
      <c r="AH409" s="82"/>
      <c r="AI409" s="82"/>
      <c r="AJ409" s="82"/>
      <c r="AK409" s="83"/>
      <c r="AL409" s="83"/>
      <c r="AM409" s="78"/>
      <c r="AN409" s="84">
        <v>402</v>
      </c>
      <c r="AO409" s="85"/>
      <c r="AP409" s="86" t="s">
        <v>1872</v>
      </c>
    </row>
    <row r="410" spans="1:42" ht="48" customHeight="1" x14ac:dyDescent="0.4">
      <c r="A410" s="70" t="s">
        <v>1901</v>
      </c>
      <c r="B410" s="90" t="s">
        <v>1902</v>
      </c>
      <c r="C410" s="87" t="s">
        <v>1903</v>
      </c>
      <c r="D410" s="88" t="s">
        <v>95</v>
      </c>
      <c r="E410" s="30" t="s">
        <v>885</v>
      </c>
      <c r="F410" s="29" t="s">
        <v>54</v>
      </c>
      <c r="G410" s="29">
        <v>8</v>
      </c>
      <c r="H410" s="30"/>
      <c r="I410" s="74">
        <f>VLOOKUP(G410,'Basic TPP'!$A$2:$B$16,2,0)</f>
        <v>6348434.0099999998</v>
      </c>
      <c r="J410" s="75">
        <v>0</v>
      </c>
      <c r="K410" s="76">
        <v>0.35</v>
      </c>
      <c r="L410" s="77">
        <v>0.46</v>
      </c>
      <c r="M410" s="77">
        <v>0</v>
      </c>
      <c r="N410" s="78">
        <f t="shared" si="93"/>
        <v>4370897</v>
      </c>
      <c r="O410" s="79">
        <v>0.98450000000000004</v>
      </c>
      <c r="P410" s="80">
        <v>11570</v>
      </c>
      <c r="Q410" s="80" t="s">
        <v>862</v>
      </c>
      <c r="R410" s="81"/>
      <c r="S410" s="78">
        <f t="shared" si="84"/>
        <v>0</v>
      </c>
      <c r="T410" s="78">
        <f t="shared" si="85"/>
        <v>0</v>
      </c>
      <c r="U410" s="78">
        <f t="shared" si="86"/>
        <v>0</v>
      </c>
      <c r="V410" s="78">
        <f t="shared" si="94"/>
        <v>0</v>
      </c>
      <c r="W410" s="78">
        <f t="shared" si="87"/>
        <v>875004.65959829988</v>
      </c>
      <c r="X410" s="78">
        <f t="shared" si="88"/>
        <v>888780.76139999984</v>
      </c>
      <c r="Y410" s="78">
        <f t="shared" si="89"/>
        <v>444390.38069999992</v>
      </c>
      <c r="Z410" s="78">
        <f t="shared" si="95"/>
        <v>1876949</v>
      </c>
      <c r="AA410" s="78">
        <f t="shared" si="90"/>
        <v>2920279.6446000002</v>
      </c>
      <c r="AB410" s="78">
        <f t="shared" si="96"/>
        <v>2482238</v>
      </c>
      <c r="AC410" s="78">
        <f t="shared" si="91"/>
        <v>0</v>
      </c>
      <c r="AD410" s="78">
        <f t="shared" si="97"/>
        <v>0</v>
      </c>
      <c r="AE410" s="82">
        <f t="shared" si="92"/>
        <v>4359187</v>
      </c>
      <c r="AF410" s="82"/>
      <c r="AG410" s="82"/>
      <c r="AH410" s="82"/>
      <c r="AI410" s="82"/>
      <c r="AJ410" s="82"/>
      <c r="AK410" s="83"/>
      <c r="AL410" s="83"/>
      <c r="AM410" s="78"/>
      <c r="AN410" s="84">
        <v>403</v>
      </c>
      <c r="AO410" s="91"/>
      <c r="AP410" s="86" t="s">
        <v>1872</v>
      </c>
    </row>
    <row r="411" spans="1:42" ht="48" customHeight="1" x14ac:dyDescent="0.4">
      <c r="A411" s="70" t="s">
        <v>1904</v>
      </c>
      <c r="B411" s="90" t="s">
        <v>1905</v>
      </c>
      <c r="C411" s="87" t="s">
        <v>1906</v>
      </c>
      <c r="D411" s="88" t="s">
        <v>95</v>
      </c>
      <c r="E411" s="30" t="s">
        <v>891</v>
      </c>
      <c r="F411" s="29" t="s">
        <v>54</v>
      </c>
      <c r="G411" s="29">
        <v>8</v>
      </c>
      <c r="H411" s="30"/>
      <c r="I411" s="74">
        <f>VLOOKUP(G411,'Basic TPP'!$A$2:$B$16,2,0)</f>
        <v>6348434.0099999998</v>
      </c>
      <c r="J411" s="75">
        <v>0</v>
      </c>
      <c r="K411" s="76">
        <v>0.35</v>
      </c>
      <c r="L411" s="77">
        <v>0.46</v>
      </c>
      <c r="M411" s="77">
        <v>0</v>
      </c>
      <c r="N411" s="78">
        <f t="shared" si="93"/>
        <v>4370897</v>
      </c>
      <c r="O411" s="79">
        <v>0.91169999999999995</v>
      </c>
      <c r="P411" s="80">
        <v>8068</v>
      </c>
      <c r="Q411" s="80" t="s">
        <v>862</v>
      </c>
      <c r="R411" s="81"/>
      <c r="S411" s="78">
        <f t="shared" si="84"/>
        <v>0</v>
      </c>
      <c r="T411" s="78">
        <f t="shared" si="85"/>
        <v>0</v>
      </c>
      <c r="U411" s="78">
        <f t="shared" si="86"/>
        <v>0</v>
      </c>
      <c r="V411" s="78">
        <f t="shared" si="94"/>
        <v>0</v>
      </c>
      <c r="W411" s="78">
        <f t="shared" si="87"/>
        <v>810301.42016837979</v>
      </c>
      <c r="X411" s="78">
        <f t="shared" si="88"/>
        <v>888780.76139999984</v>
      </c>
      <c r="Y411" s="78">
        <f t="shared" si="89"/>
        <v>444390.38069999992</v>
      </c>
      <c r="Z411" s="78">
        <f t="shared" si="95"/>
        <v>1821952</v>
      </c>
      <c r="AA411" s="78">
        <f t="shared" si="90"/>
        <v>2920279.6446000002</v>
      </c>
      <c r="AB411" s="78">
        <f t="shared" si="96"/>
        <v>2482238</v>
      </c>
      <c r="AC411" s="78">
        <f t="shared" si="91"/>
        <v>0</v>
      </c>
      <c r="AD411" s="78">
        <f t="shared" si="97"/>
        <v>0</v>
      </c>
      <c r="AE411" s="82">
        <f t="shared" si="92"/>
        <v>4304190</v>
      </c>
      <c r="AF411" s="82"/>
      <c r="AG411" s="82"/>
      <c r="AH411" s="82"/>
      <c r="AI411" s="82"/>
      <c r="AJ411" s="82"/>
      <c r="AK411" s="83"/>
      <c r="AL411" s="83"/>
      <c r="AM411" s="78"/>
      <c r="AN411" s="84">
        <v>404</v>
      </c>
      <c r="AO411" s="85"/>
      <c r="AP411" s="86" t="s">
        <v>1872</v>
      </c>
    </row>
    <row r="412" spans="1:42" ht="48" customHeight="1" x14ac:dyDescent="0.4">
      <c r="A412" s="70" t="s">
        <v>1907</v>
      </c>
      <c r="B412" s="90" t="s">
        <v>1908</v>
      </c>
      <c r="C412" s="87" t="s">
        <v>1909</v>
      </c>
      <c r="D412" s="88" t="s">
        <v>108</v>
      </c>
      <c r="E412" s="30" t="s">
        <v>272</v>
      </c>
      <c r="F412" s="29" t="s">
        <v>54</v>
      </c>
      <c r="G412" s="29">
        <v>8</v>
      </c>
      <c r="H412" s="30"/>
      <c r="I412" s="74">
        <f>VLOOKUP(G412,'Basic TPP'!$A$2:$B$16,2,0)</f>
        <v>6348434.0099999998</v>
      </c>
      <c r="J412" s="75">
        <v>0</v>
      </c>
      <c r="K412" s="76">
        <v>0.35</v>
      </c>
      <c r="L412" s="77">
        <v>0.46</v>
      </c>
      <c r="M412" s="77">
        <v>0</v>
      </c>
      <c r="N412" s="78">
        <f t="shared" si="93"/>
        <v>4370897</v>
      </c>
      <c r="O412" s="79">
        <v>0.99</v>
      </c>
      <c r="P412" s="80">
        <v>10547</v>
      </c>
      <c r="Q412" s="80" t="s">
        <v>862</v>
      </c>
      <c r="R412" s="81"/>
      <c r="S412" s="78">
        <f t="shared" si="84"/>
        <v>0</v>
      </c>
      <c r="T412" s="78">
        <f t="shared" si="85"/>
        <v>0</v>
      </c>
      <c r="U412" s="78">
        <f t="shared" si="86"/>
        <v>0</v>
      </c>
      <c r="V412" s="78">
        <f t="shared" si="94"/>
        <v>0</v>
      </c>
      <c r="W412" s="78">
        <f t="shared" si="87"/>
        <v>879892.95378599979</v>
      </c>
      <c r="X412" s="78">
        <f t="shared" si="88"/>
        <v>888780.76139999984</v>
      </c>
      <c r="Y412" s="78">
        <f t="shared" si="89"/>
        <v>444390.38069999992</v>
      </c>
      <c r="Z412" s="78">
        <f t="shared" si="95"/>
        <v>1881104</v>
      </c>
      <c r="AA412" s="78">
        <f t="shared" si="90"/>
        <v>2920279.6446000002</v>
      </c>
      <c r="AB412" s="78">
        <f t="shared" si="96"/>
        <v>2482238</v>
      </c>
      <c r="AC412" s="78">
        <f t="shared" si="91"/>
        <v>0</v>
      </c>
      <c r="AD412" s="78">
        <f t="shared" si="97"/>
        <v>0</v>
      </c>
      <c r="AE412" s="82">
        <f t="shared" si="92"/>
        <v>4363342</v>
      </c>
      <c r="AF412" s="82"/>
      <c r="AG412" s="82"/>
      <c r="AH412" s="82"/>
      <c r="AI412" s="82"/>
      <c r="AJ412" s="82"/>
      <c r="AK412" s="83"/>
      <c r="AL412" s="83"/>
      <c r="AM412" s="78"/>
      <c r="AN412" s="84">
        <v>405</v>
      </c>
      <c r="AO412" s="85"/>
      <c r="AP412" s="86" t="s">
        <v>1872</v>
      </c>
    </row>
    <row r="413" spans="1:42" ht="48" customHeight="1" x14ac:dyDescent="0.4">
      <c r="A413" s="70" t="s">
        <v>1910</v>
      </c>
      <c r="B413" s="90" t="s">
        <v>1911</v>
      </c>
      <c r="C413" s="87" t="s">
        <v>1912</v>
      </c>
      <c r="D413" s="88" t="s">
        <v>138</v>
      </c>
      <c r="E413" s="30" t="s">
        <v>903</v>
      </c>
      <c r="F413" s="29" t="s">
        <v>54</v>
      </c>
      <c r="G413" s="29">
        <v>7</v>
      </c>
      <c r="H413" s="30"/>
      <c r="I413" s="74">
        <f>VLOOKUP(G413,'Basic TPP'!$A$2:$B$16,2,0)</f>
        <v>5597389.71</v>
      </c>
      <c r="J413" s="75">
        <v>0</v>
      </c>
      <c r="K413" s="76">
        <v>0.35</v>
      </c>
      <c r="L413" s="77">
        <v>0.46</v>
      </c>
      <c r="M413" s="77">
        <v>0</v>
      </c>
      <c r="N413" s="78">
        <f t="shared" si="93"/>
        <v>3853803</v>
      </c>
      <c r="O413" s="79">
        <v>0.995</v>
      </c>
      <c r="P413" s="80">
        <v>8802</v>
      </c>
      <c r="Q413" s="80" t="s">
        <v>862</v>
      </c>
      <c r="R413" s="81"/>
      <c r="S413" s="78">
        <f t="shared" si="84"/>
        <v>0</v>
      </c>
      <c r="T413" s="78">
        <f t="shared" si="85"/>
        <v>0</v>
      </c>
      <c r="U413" s="78">
        <f t="shared" si="86"/>
        <v>0</v>
      </c>
      <c r="V413" s="78">
        <f t="shared" si="94"/>
        <v>0</v>
      </c>
      <c r="W413" s="78">
        <f t="shared" si="87"/>
        <v>779716.38660299999</v>
      </c>
      <c r="X413" s="78">
        <f t="shared" si="88"/>
        <v>783634.55940000003</v>
      </c>
      <c r="Y413" s="78">
        <f t="shared" si="89"/>
        <v>391817.27970000001</v>
      </c>
      <c r="Z413" s="78">
        <f t="shared" si="95"/>
        <v>1661893</v>
      </c>
      <c r="AA413" s="78">
        <f t="shared" si="90"/>
        <v>2574799.2666000002</v>
      </c>
      <c r="AB413" s="78">
        <f t="shared" si="96"/>
        <v>2188579</v>
      </c>
      <c r="AC413" s="78">
        <f t="shared" si="91"/>
        <v>0</v>
      </c>
      <c r="AD413" s="78">
        <f t="shared" si="97"/>
        <v>0</v>
      </c>
      <c r="AE413" s="82">
        <f t="shared" si="92"/>
        <v>3850472</v>
      </c>
      <c r="AF413" s="82"/>
      <c r="AG413" s="82"/>
      <c r="AH413" s="82"/>
      <c r="AI413" s="82"/>
      <c r="AJ413" s="82"/>
      <c r="AK413" s="83"/>
      <c r="AL413" s="83"/>
      <c r="AM413" s="78"/>
      <c r="AN413" s="84">
        <v>406</v>
      </c>
      <c r="AO413" s="85"/>
      <c r="AP413" s="86" t="s">
        <v>1872</v>
      </c>
    </row>
    <row r="414" spans="1:42" ht="48" customHeight="1" x14ac:dyDescent="0.4">
      <c r="A414" s="70" t="s">
        <v>1913</v>
      </c>
      <c r="B414" s="90" t="s">
        <v>1914</v>
      </c>
      <c r="C414" s="87" t="s">
        <v>1915</v>
      </c>
      <c r="D414" s="88" t="s">
        <v>138</v>
      </c>
      <c r="E414" s="30" t="s">
        <v>903</v>
      </c>
      <c r="F414" s="29" t="s">
        <v>54</v>
      </c>
      <c r="G414" s="29">
        <v>7</v>
      </c>
      <c r="H414" s="30"/>
      <c r="I414" s="74">
        <f>VLOOKUP(G414,'Basic TPP'!$A$2:$B$16,2,0)</f>
        <v>5597389.71</v>
      </c>
      <c r="J414" s="75">
        <v>0</v>
      </c>
      <c r="K414" s="76">
        <v>0.35</v>
      </c>
      <c r="L414" s="77">
        <v>0.46</v>
      </c>
      <c r="M414" s="77">
        <v>0</v>
      </c>
      <c r="N414" s="78">
        <f t="shared" si="93"/>
        <v>3853803</v>
      </c>
      <c r="O414" s="79">
        <v>0.95830000000000004</v>
      </c>
      <c r="P414" s="80">
        <v>10530</v>
      </c>
      <c r="Q414" s="80" t="s">
        <v>862</v>
      </c>
      <c r="R414" s="81"/>
      <c r="S414" s="78">
        <f t="shared" si="84"/>
        <v>0</v>
      </c>
      <c r="T414" s="78">
        <f t="shared" si="85"/>
        <v>0</v>
      </c>
      <c r="U414" s="78">
        <f t="shared" si="86"/>
        <v>0</v>
      </c>
      <c r="V414" s="78">
        <f t="shared" si="94"/>
        <v>0</v>
      </c>
      <c r="W414" s="78">
        <f t="shared" si="87"/>
        <v>750956.99827302003</v>
      </c>
      <c r="X414" s="78">
        <f t="shared" si="88"/>
        <v>783634.55940000003</v>
      </c>
      <c r="Y414" s="78">
        <f t="shared" si="89"/>
        <v>391817.27970000001</v>
      </c>
      <c r="Z414" s="78">
        <f t="shared" si="95"/>
        <v>1637448</v>
      </c>
      <c r="AA414" s="78">
        <f t="shared" si="90"/>
        <v>2574799.2666000002</v>
      </c>
      <c r="AB414" s="78">
        <f t="shared" si="96"/>
        <v>2188579</v>
      </c>
      <c r="AC414" s="78">
        <f t="shared" si="91"/>
        <v>0</v>
      </c>
      <c r="AD414" s="78">
        <f t="shared" si="97"/>
        <v>0</v>
      </c>
      <c r="AE414" s="82">
        <f t="shared" si="92"/>
        <v>3826027</v>
      </c>
      <c r="AF414" s="82"/>
      <c r="AG414" s="82"/>
      <c r="AH414" s="82"/>
      <c r="AI414" s="82"/>
      <c r="AJ414" s="82"/>
      <c r="AK414" s="83"/>
      <c r="AL414" s="83"/>
      <c r="AM414" s="78"/>
      <c r="AN414" s="84">
        <v>407</v>
      </c>
      <c r="AO414" s="85"/>
      <c r="AP414" s="86" t="s">
        <v>1872</v>
      </c>
    </row>
    <row r="415" spans="1:42" ht="48" customHeight="1" x14ac:dyDescent="0.4">
      <c r="A415" s="70" t="s">
        <v>1916</v>
      </c>
      <c r="B415" s="90" t="s">
        <v>1917</v>
      </c>
      <c r="C415" s="87" t="s">
        <v>1918</v>
      </c>
      <c r="D415" s="88" t="s">
        <v>138</v>
      </c>
      <c r="E415" s="30" t="s">
        <v>395</v>
      </c>
      <c r="F415" s="29" t="s">
        <v>54</v>
      </c>
      <c r="G415" s="29">
        <v>7</v>
      </c>
      <c r="H415" s="30"/>
      <c r="I415" s="74">
        <f>VLOOKUP(G415,'Basic TPP'!$A$2:$B$16,2,0)</f>
        <v>5597389.71</v>
      </c>
      <c r="J415" s="75">
        <v>0</v>
      </c>
      <c r="K415" s="76">
        <v>0.35</v>
      </c>
      <c r="L415" s="77">
        <v>0.46</v>
      </c>
      <c r="M415" s="77">
        <v>0</v>
      </c>
      <c r="N415" s="78">
        <f t="shared" si="93"/>
        <v>3853803</v>
      </c>
      <c r="O415" s="79">
        <v>0.94830000000000003</v>
      </c>
      <c r="P415" s="80">
        <v>7904</v>
      </c>
      <c r="Q415" s="80" t="s">
        <v>862</v>
      </c>
      <c r="R415" s="81"/>
      <c r="S415" s="78">
        <f t="shared" si="84"/>
        <v>0</v>
      </c>
      <c r="T415" s="78">
        <f t="shared" si="85"/>
        <v>0</v>
      </c>
      <c r="U415" s="78">
        <f t="shared" si="86"/>
        <v>0</v>
      </c>
      <c r="V415" s="78">
        <f t="shared" si="94"/>
        <v>0</v>
      </c>
      <c r="W415" s="78">
        <f t="shared" si="87"/>
        <v>743120.65267902007</v>
      </c>
      <c r="X415" s="78">
        <f t="shared" si="88"/>
        <v>783634.55940000003</v>
      </c>
      <c r="Y415" s="78">
        <f t="shared" si="89"/>
        <v>391817.27970000001</v>
      </c>
      <c r="Z415" s="78">
        <f t="shared" si="95"/>
        <v>1630787</v>
      </c>
      <c r="AA415" s="78">
        <f t="shared" si="90"/>
        <v>2574799.2666000002</v>
      </c>
      <c r="AB415" s="78">
        <f t="shared" si="96"/>
        <v>2188579</v>
      </c>
      <c r="AC415" s="78">
        <f t="shared" si="91"/>
        <v>0</v>
      </c>
      <c r="AD415" s="78">
        <f t="shared" si="97"/>
        <v>0</v>
      </c>
      <c r="AE415" s="82">
        <f t="shared" si="92"/>
        <v>3819366</v>
      </c>
      <c r="AF415" s="82"/>
      <c r="AG415" s="82"/>
      <c r="AH415" s="82"/>
      <c r="AI415" s="82"/>
      <c r="AJ415" s="82"/>
      <c r="AK415" s="83"/>
      <c r="AL415" s="83"/>
      <c r="AM415" s="78"/>
      <c r="AN415" s="84">
        <v>408</v>
      </c>
      <c r="AO415" s="85"/>
      <c r="AP415" s="86" t="s">
        <v>1872</v>
      </c>
    </row>
    <row r="416" spans="1:42" ht="48" customHeight="1" x14ac:dyDescent="0.4">
      <c r="A416" s="70" t="s">
        <v>1919</v>
      </c>
      <c r="B416" s="90" t="s">
        <v>1920</v>
      </c>
      <c r="C416" s="87" t="s">
        <v>1921</v>
      </c>
      <c r="D416" s="88" t="s">
        <v>138</v>
      </c>
      <c r="E416" s="30" t="s">
        <v>903</v>
      </c>
      <c r="F416" s="29" t="s">
        <v>54</v>
      </c>
      <c r="G416" s="29">
        <v>7</v>
      </c>
      <c r="H416" s="30"/>
      <c r="I416" s="74">
        <f>VLOOKUP(G416,'Basic TPP'!$A$2:$B$16,2,0)</f>
        <v>5597389.71</v>
      </c>
      <c r="J416" s="75">
        <v>0</v>
      </c>
      <c r="K416" s="76">
        <v>0.35</v>
      </c>
      <c r="L416" s="77">
        <v>0.46</v>
      </c>
      <c r="M416" s="77">
        <v>0</v>
      </c>
      <c r="N416" s="78">
        <f t="shared" si="93"/>
        <v>3853803</v>
      </c>
      <c r="O416" s="79">
        <v>0.9042</v>
      </c>
      <c r="P416" s="80">
        <v>8931</v>
      </c>
      <c r="Q416" s="80" t="s">
        <v>862</v>
      </c>
      <c r="R416" s="81"/>
      <c r="S416" s="78">
        <f t="shared" si="84"/>
        <v>0</v>
      </c>
      <c r="T416" s="78">
        <f t="shared" si="85"/>
        <v>0</v>
      </c>
      <c r="U416" s="78">
        <f t="shared" si="86"/>
        <v>0</v>
      </c>
      <c r="V416" s="78">
        <f t="shared" si="94"/>
        <v>0</v>
      </c>
      <c r="W416" s="78">
        <f t="shared" si="87"/>
        <v>708562.36860947998</v>
      </c>
      <c r="X416" s="78">
        <f t="shared" si="88"/>
        <v>783634.55940000003</v>
      </c>
      <c r="Y416" s="78">
        <f t="shared" si="89"/>
        <v>391817.27970000001</v>
      </c>
      <c r="Z416" s="78">
        <f t="shared" si="95"/>
        <v>1601412</v>
      </c>
      <c r="AA416" s="78">
        <f t="shared" si="90"/>
        <v>2574799.2666000002</v>
      </c>
      <c r="AB416" s="78">
        <f t="shared" si="96"/>
        <v>2188579</v>
      </c>
      <c r="AC416" s="78">
        <f t="shared" si="91"/>
        <v>0</v>
      </c>
      <c r="AD416" s="78">
        <f t="shared" si="97"/>
        <v>0</v>
      </c>
      <c r="AE416" s="82">
        <f t="shared" si="92"/>
        <v>3789991</v>
      </c>
      <c r="AF416" s="82"/>
      <c r="AG416" s="82"/>
      <c r="AH416" s="82"/>
      <c r="AI416" s="82"/>
      <c r="AJ416" s="82"/>
      <c r="AK416" s="83"/>
      <c r="AL416" s="83"/>
      <c r="AM416" s="78"/>
      <c r="AN416" s="84">
        <v>409</v>
      </c>
      <c r="AO416" s="85"/>
      <c r="AP416" s="86" t="s">
        <v>1872</v>
      </c>
    </row>
    <row r="417" spans="1:42" ht="48" customHeight="1" x14ac:dyDescent="0.4">
      <c r="A417" s="70" t="s">
        <v>1922</v>
      </c>
      <c r="B417" s="90" t="s">
        <v>1923</v>
      </c>
      <c r="C417" s="87" t="s">
        <v>1924</v>
      </c>
      <c r="D417" s="88" t="s">
        <v>328</v>
      </c>
      <c r="E417" s="30" t="s">
        <v>961</v>
      </c>
      <c r="F417" s="29" t="s">
        <v>54</v>
      </c>
      <c r="G417" s="29">
        <v>7</v>
      </c>
      <c r="H417" s="30"/>
      <c r="I417" s="74">
        <f>VLOOKUP(G417,'Basic TPP'!$A$2:$B$16,2,0)</f>
        <v>5597389.71</v>
      </c>
      <c r="J417" s="75">
        <v>0</v>
      </c>
      <c r="K417" s="76">
        <v>0.35</v>
      </c>
      <c r="L417" s="77">
        <v>0.46</v>
      </c>
      <c r="M417" s="77">
        <v>0</v>
      </c>
      <c r="N417" s="78">
        <f t="shared" si="93"/>
        <v>3853803</v>
      </c>
      <c r="O417" s="79">
        <v>0.98499999999999999</v>
      </c>
      <c r="P417" s="80">
        <v>11385</v>
      </c>
      <c r="Q417" s="80" t="s">
        <v>862</v>
      </c>
      <c r="R417" s="81"/>
      <c r="S417" s="78">
        <f t="shared" si="84"/>
        <v>0</v>
      </c>
      <c r="T417" s="78">
        <f t="shared" si="85"/>
        <v>0</v>
      </c>
      <c r="U417" s="78">
        <f t="shared" si="86"/>
        <v>0</v>
      </c>
      <c r="V417" s="78">
        <f t="shared" si="94"/>
        <v>0</v>
      </c>
      <c r="W417" s="78">
        <f t="shared" si="87"/>
        <v>771880.04100900004</v>
      </c>
      <c r="X417" s="78">
        <f t="shared" si="88"/>
        <v>783634.55940000003</v>
      </c>
      <c r="Y417" s="78">
        <f t="shared" si="89"/>
        <v>391817.27970000001</v>
      </c>
      <c r="Z417" s="78">
        <f t="shared" si="95"/>
        <v>1655232</v>
      </c>
      <c r="AA417" s="78">
        <f t="shared" si="90"/>
        <v>2574799.2666000002</v>
      </c>
      <c r="AB417" s="78">
        <f t="shared" si="96"/>
        <v>2188579</v>
      </c>
      <c r="AC417" s="78">
        <f t="shared" si="91"/>
        <v>0</v>
      </c>
      <c r="AD417" s="78">
        <f t="shared" si="97"/>
        <v>0</v>
      </c>
      <c r="AE417" s="82">
        <f t="shared" si="92"/>
        <v>3843811</v>
      </c>
      <c r="AF417" s="82"/>
      <c r="AG417" s="82"/>
      <c r="AH417" s="82"/>
      <c r="AI417" s="82"/>
      <c r="AJ417" s="82"/>
      <c r="AK417" s="83"/>
      <c r="AL417" s="83"/>
      <c r="AM417" s="78"/>
      <c r="AN417" s="84">
        <v>410</v>
      </c>
      <c r="AO417" s="91"/>
      <c r="AP417" s="86" t="s">
        <v>1872</v>
      </c>
    </row>
    <row r="418" spans="1:42" ht="48" customHeight="1" x14ac:dyDescent="0.4">
      <c r="A418" s="70" t="s">
        <v>1925</v>
      </c>
      <c r="B418" s="90" t="s">
        <v>1926</v>
      </c>
      <c r="C418" s="87" t="s">
        <v>1927</v>
      </c>
      <c r="D418" s="88" t="s">
        <v>138</v>
      </c>
      <c r="E418" s="30" t="s">
        <v>903</v>
      </c>
      <c r="F418" s="29" t="s">
        <v>54</v>
      </c>
      <c r="G418" s="29">
        <v>7</v>
      </c>
      <c r="H418" s="30"/>
      <c r="I418" s="74">
        <f>VLOOKUP(G418,'Basic TPP'!$A$2:$B$16,2,0)</f>
        <v>5597389.71</v>
      </c>
      <c r="J418" s="75">
        <v>0</v>
      </c>
      <c r="K418" s="76">
        <v>0.35</v>
      </c>
      <c r="L418" s="77">
        <v>0.46</v>
      </c>
      <c r="M418" s="77">
        <v>0</v>
      </c>
      <c r="N418" s="78">
        <f t="shared" si="93"/>
        <v>3853803</v>
      </c>
      <c r="O418" s="79">
        <v>0.94279999999999997</v>
      </c>
      <c r="P418" s="80">
        <v>9573</v>
      </c>
      <c r="Q418" s="80" t="s">
        <v>862</v>
      </c>
      <c r="R418" s="81"/>
      <c r="S418" s="78">
        <f t="shared" si="84"/>
        <v>0</v>
      </c>
      <c r="T418" s="78">
        <f t="shared" si="85"/>
        <v>0</v>
      </c>
      <c r="U418" s="78">
        <f t="shared" si="86"/>
        <v>0</v>
      </c>
      <c r="V418" s="78">
        <f t="shared" si="94"/>
        <v>0</v>
      </c>
      <c r="W418" s="78">
        <f t="shared" si="87"/>
        <v>738810.66260231996</v>
      </c>
      <c r="X418" s="78">
        <f t="shared" si="88"/>
        <v>783634.55940000003</v>
      </c>
      <c r="Y418" s="78">
        <f t="shared" si="89"/>
        <v>391817.27970000001</v>
      </c>
      <c r="Z418" s="78">
        <f t="shared" si="95"/>
        <v>1627123</v>
      </c>
      <c r="AA418" s="78">
        <f t="shared" si="90"/>
        <v>2574799.2666000002</v>
      </c>
      <c r="AB418" s="78">
        <f t="shared" si="96"/>
        <v>2188579</v>
      </c>
      <c r="AC418" s="78">
        <f t="shared" si="91"/>
        <v>0</v>
      </c>
      <c r="AD418" s="78">
        <f t="shared" si="97"/>
        <v>0</v>
      </c>
      <c r="AE418" s="82">
        <f t="shared" si="92"/>
        <v>3815702</v>
      </c>
      <c r="AF418" s="82"/>
      <c r="AG418" s="82"/>
      <c r="AH418" s="82"/>
      <c r="AI418" s="82"/>
      <c r="AJ418" s="82"/>
      <c r="AK418" s="83"/>
      <c r="AL418" s="83"/>
      <c r="AM418" s="78"/>
      <c r="AN418" s="84">
        <v>411</v>
      </c>
      <c r="AO418" s="85"/>
      <c r="AP418" s="86" t="s">
        <v>1872</v>
      </c>
    </row>
    <row r="419" spans="1:42" ht="48" customHeight="1" x14ac:dyDescent="0.4">
      <c r="A419" s="70" t="s">
        <v>1928</v>
      </c>
      <c r="B419" s="90" t="s">
        <v>1929</v>
      </c>
      <c r="C419" s="87" t="s">
        <v>1930</v>
      </c>
      <c r="D419" s="88" t="s">
        <v>138</v>
      </c>
      <c r="E419" s="30" t="s">
        <v>395</v>
      </c>
      <c r="F419" s="29" t="s">
        <v>54</v>
      </c>
      <c r="G419" s="29">
        <v>7</v>
      </c>
      <c r="H419" s="30"/>
      <c r="I419" s="74">
        <f>VLOOKUP(G419,'Basic TPP'!$A$2:$B$16,2,0)</f>
        <v>5597389.71</v>
      </c>
      <c r="J419" s="75">
        <v>0</v>
      </c>
      <c r="K419" s="76">
        <v>0.35</v>
      </c>
      <c r="L419" s="77">
        <v>0.46</v>
      </c>
      <c r="M419" s="77">
        <v>0</v>
      </c>
      <c r="N419" s="78">
        <f t="shared" si="93"/>
        <v>3853803</v>
      </c>
      <c r="O419" s="79">
        <v>0.98250000000000004</v>
      </c>
      <c r="P419" s="80">
        <v>9548</v>
      </c>
      <c r="Q419" s="80" t="s">
        <v>862</v>
      </c>
      <c r="R419" s="81"/>
      <c r="S419" s="78">
        <f t="shared" si="84"/>
        <v>0</v>
      </c>
      <c r="T419" s="78">
        <f t="shared" si="85"/>
        <v>0</v>
      </c>
      <c r="U419" s="78">
        <f t="shared" si="86"/>
        <v>0</v>
      </c>
      <c r="V419" s="78">
        <f t="shared" si="94"/>
        <v>0</v>
      </c>
      <c r="W419" s="78">
        <f t="shared" si="87"/>
        <v>769920.95461050002</v>
      </c>
      <c r="X419" s="78">
        <f t="shared" si="88"/>
        <v>783634.55940000003</v>
      </c>
      <c r="Y419" s="78">
        <f t="shared" si="89"/>
        <v>391817.27970000001</v>
      </c>
      <c r="Z419" s="78">
        <f t="shared" si="95"/>
        <v>1653567</v>
      </c>
      <c r="AA419" s="78">
        <f t="shared" si="90"/>
        <v>2574799.2666000002</v>
      </c>
      <c r="AB419" s="78">
        <f t="shared" si="96"/>
        <v>2188579</v>
      </c>
      <c r="AC419" s="78">
        <f t="shared" si="91"/>
        <v>0</v>
      </c>
      <c r="AD419" s="78">
        <f t="shared" si="97"/>
        <v>0</v>
      </c>
      <c r="AE419" s="82">
        <f t="shared" si="92"/>
        <v>3842146</v>
      </c>
      <c r="AF419" s="82"/>
      <c r="AG419" s="82"/>
      <c r="AH419" s="82"/>
      <c r="AI419" s="82"/>
      <c r="AJ419" s="82"/>
      <c r="AK419" s="83"/>
      <c r="AL419" s="83"/>
      <c r="AM419" s="78"/>
      <c r="AN419" s="84">
        <v>412</v>
      </c>
      <c r="AO419" s="91"/>
      <c r="AP419" s="86" t="s">
        <v>1872</v>
      </c>
    </row>
    <row r="420" spans="1:42" ht="48" customHeight="1" x14ac:dyDescent="0.4">
      <c r="A420" s="70" t="s">
        <v>1931</v>
      </c>
      <c r="B420" s="90" t="s">
        <v>1932</v>
      </c>
      <c r="C420" s="87" t="s">
        <v>1933</v>
      </c>
      <c r="D420" s="88" t="s">
        <v>138</v>
      </c>
      <c r="E420" s="30" t="s">
        <v>1089</v>
      </c>
      <c r="F420" s="29" t="s">
        <v>391</v>
      </c>
      <c r="G420" s="29">
        <v>6</v>
      </c>
      <c r="H420" s="30"/>
      <c r="I420" s="74">
        <f>VLOOKUP(G420,'Basic TPP'!$A$2:$B$16,2,0)</f>
        <v>4864066.68</v>
      </c>
      <c r="J420" s="75">
        <v>0.31</v>
      </c>
      <c r="K420" s="76">
        <v>0.35</v>
      </c>
      <c r="L420" s="77">
        <v>0.15</v>
      </c>
      <c r="M420" s="77">
        <v>0</v>
      </c>
      <c r="N420" s="78">
        <f t="shared" si="93"/>
        <v>3348910</v>
      </c>
      <c r="O420" s="79">
        <v>0.995</v>
      </c>
      <c r="P420" s="80">
        <v>8200</v>
      </c>
      <c r="Q420" s="80" t="s">
        <v>862</v>
      </c>
      <c r="R420" s="81"/>
      <c r="S420" s="78">
        <f t="shared" si="84"/>
        <v>600128.54697839997</v>
      </c>
      <c r="T420" s="78">
        <f t="shared" si="85"/>
        <v>603144.26832000003</v>
      </c>
      <c r="U420" s="78">
        <f t="shared" si="86"/>
        <v>301572.13416000002</v>
      </c>
      <c r="V420" s="78">
        <f t="shared" si="94"/>
        <v>1279118</v>
      </c>
      <c r="W420" s="78">
        <f t="shared" si="87"/>
        <v>677564.48852399993</v>
      </c>
      <c r="X420" s="78">
        <f t="shared" si="88"/>
        <v>680969.33519999997</v>
      </c>
      <c r="Y420" s="78">
        <f t="shared" si="89"/>
        <v>340484.66759999999</v>
      </c>
      <c r="Z420" s="78">
        <f t="shared" si="95"/>
        <v>1444166</v>
      </c>
      <c r="AA420" s="78">
        <f t="shared" si="90"/>
        <v>729610.00199999998</v>
      </c>
      <c r="AB420" s="78">
        <f t="shared" si="96"/>
        <v>620169</v>
      </c>
      <c r="AC420" s="78">
        <f t="shared" si="91"/>
        <v>0</v>
      </c>
      <c r="AD420" s="78">
        <f t="shared" si="97"/>
        <v>0</v>
      </c>
      <c r="AE420" s="82">
        <f t="shared" si="92"/>
        <v>3343453</v>
      </c>
      <c r="AF420" s="82"/>
      <c r="AG420" s="82"/>
      <c r="AH420" s="82"/>
      <c r="AI420" s="82"/>
      <c r="AJ420" s="82"/>
      <c r="AK420" s="83"/>
      <c r="AL420" s="83"/>
      <c r="AM420" s="78"/>
      <c r="AN420" s="84">
        <v>413</v>
      </c>
      <c r="AO420" s="85"/>
      <c r="AP420" s="86" t="s">
        <v>1872</v>
      </c>
    </row>
    <row r="421" spans="1:42" ht="48" customHeight="1" x14ac:dyDescent="0.4">
      <c r="A421" s="70" t="s">
        <v>1934</v>
      </c>
      <c r="B421" s="90" t="s">
        <v>1935</v>
      </c>
      <c r="C421" s="87" t="s">
        <v>1936</v>
      </c>
      <c r="D421" s="88" t="s">
        <v>403</v>
      </c>
      <c r="E421" s="30" t="s">
        <v>432</v>
      </c>
      <c r="F421" s="29" t="s">
        <v>54</v>
      </c>
      <c r="G421" s="29">
        <v>6</v>
      </c>
      <c r="H421" s="30"/>
      <c r="I421" s="74">
        <f>VLOOKUP(G421,'Basic TPP'!$A$2:$B$16,2,0)</f>
        <v>4864066.68</v>
      </c>
      <c r="J421" s="75">
        <v>0</v>
      </c>
      <c r="K421" s="76">
        <v>0.35</v>
      </c>
      <c r="L421" s="77">
        <v>0.46</v>
      </c>
      <c r="M421" s="77">
        <v>0</v>
      </c>
      <c r="N421" s="78">
        <f t="shared" si="93"/>
        <v>3348910</v>
      </c>
      <c r="O421" s="79">
        <v>0.995</v>
      </c>
      <c r="P421" s="80">
        <v>8654</v>
      </c>
      <c r="Q421" s="80" t="s">
        <v>862</v>
      </c>
      <c r="R421" s="81"/>
      <c r="S421" s="78">
        <f t="shared" si="84"/>
        <v>0</v>
      </c>
      <c r="T421" s="78">
        <f t="shared" si="85"/>
        <v>0</v>
      </c>
      <c r="U421" s="78">
        <f t="shared" si="86"/>
        <v>0</v>
      </c>
      <c r="V421" s="78">
        <f t="shared" si="94"/>
        <v>0</v>
      </c>
      <c r="W421" s="78">
        <f t="shared" si="87"/>
        <v>677564.48852399993</v>
      </c>
      <c r="X421" s="78">
        <f t="shared" si="88"/>
        <v>680969.33519999997</v>
      </c>
      <c r="Y421" s="78">
        <f t="shared" si="89"/>
        <v>340484.66759999999</v>
      </c>
      <c r="Z421" s="78">
        <f t="shared" si="95"/>
        <v>1444166</v>
      </c>
      <c r="AA421" s="78">
        <f t="shared" si="90"/>
        <v>2237470.6727999998</v>
      </c>
      <c r="AB421" s="78">
        <f t="shared" si="96"/>
        <v>1901850</v>
      </c>
      <c r="AC421" s="78">
        <f t="shared" si="91"/>
        <v>0</v>
      </c>
      <c r="AD421" s="78">
        <f t="shared" si="97"/>
        <v>0</v>
      </c>
      <c r="AE421" s="82">
        <f t="shared" si="92"/>
        <v>3346016</v>
      </c>
      <c r="AF421" s="82"/>
      <c r="AG421" s="82"/>
      <c r="AH421" s="82"/>
      <c r="AI421" s="82"/>
      <c r="AJ421" s="82"/>
      <c r="AK421" s="83"/>
      <c r="AL421" s="83"/>
      <c r="AM421" s="78"/>
      <c r="AN421" s="84">
        <v>414</v>
      </c>
      <c r="AO421" s="85"/>
      <c r="AP421" s="86" t="s">
        <v>1872</v>
      </c>
    </row>
    <row r="422" spans="1:42" ht="48" customHeight="1" x14ac:dyDescent="0.4">
      <c r="A422" s="70" t="s">
        <v>1937</v>
      </c>
      <c r="B422" s="90" t="s">
        <v>1938</v>
      </c>
      <c r="C422" s="87" t="s">
        <v>1939</v>
      </c>
      <c r="D422" s="88" t="s">
        <v>420</v>
      </c>
      <c r="E422" s="30" t="s">
        <v>451</v>
      </c>
      <c r="F422" s="29" t="s">
        <v>54</v>
      </c>
      <c r="G422" s="29">
        <v>6</v>
      </c>
      <c r="H422" s="30"/>
      <c r="I422" s="74">
        <f>VLOOKUP(G422,'Basic TPP'!$A$2:$B$16,2,0)</f>
        <v>4864066.68</v>
      </c>
      <c r="J422" s="75">
        <v>0</v>
      </c>
      <c r="K422" s="76">
        <v>0.35</v>
      </c>
      <c r="L422" s="77">
        <v>0.46</v>
      </c>
      <c r="M422" s="77">
        <v>0</v>
      </c>
      <c r="N422" s="78">
        <f t="shared" si="93"/>
        <v>3348910</v>
      </c>
      <c r="O422" s="79">
        <v>0.94579999999999997</v>
      </c>
      <c r="P422" s="80">
        <v>9285</v>
      </c>
      <c r="Q422" s="80" t="s">
        <v>862</v>
      </c>
      <c r="R422" s="81"/>
      <c r="S422" s="78">
        <f t="shared" si="84"/>
        <v>0</v>
      </c>
      <c r="T422" s="78">
        <f t="shared" si="85"/>
        <v>0</v>
      </c>
      <c r="U422" s="78">
        <f t="shared" si="86"/>
        <v>0</v>
      </c>
      <c r="V422" s="78">
        <f t="shared" si="94"/>
        <v>0</v>
      </c>
      <c r="W422" s="78">
        <f t="shared" si="87"/>
        <v>644060.79723216</v>
      </c>
      <c r="X422" s="78">
        <f t="shared" si="88"/>
        <v>680969.33519999997</v>
      </c>
      <c r="Y422" s="78">
        <f t="shared" si="89"/>
        <v>340484.66759999999</v>
      </c>
      <c r="Z422" s="78">
        <f t="shared" si="95"/>
        <v>1415688</v>
      </c>
      <c r="AA422" s="78">
        <f t="shared" si="90"/>
        <v>2237470.6727999998</v>
      </c>
      <c r="AB422" s="78">
        <f t="shared" si="96"/>
        <v>1901850</v>
      </c>
      <c r="AC422" s="78">
        <f t="shared" si="91"/>
        <v>0</v>
      </c>
      <c r="AD422" s="78">
        <f t="shared" si="97"/>
        <v>0</v>
      </c>
      <c r="AE422" s="82">
        <f t="shared" si="92"/>
        <v>3317538</v>
      </c>
      <c r="AF422" s="82"/>
      <c r="AG422" s="82"/>
      <c r="AH422" s="82"/>
      <c r="AI422" s="82"/>
      <c r="AJ422" s="82"/>
      <c r="AK422" s="83"/>
      <c r="AL422" s="83"/>
      <c r="AM422" s="78"/>
      <c r="AN422" s="84">
        <v>415</v>
      </c>
      <c r="AO422" s="85"/>
      <c r="AP422" s="86" t="s">
        <v>1872</v>
      </c>
    </row>
    <row r="423" spans="1:42" ht="48" customHeight="1" x14ac:dyDescent="0.4">
      <c r="A423" s="70" t="s">
        <v>1940</v>
      </c>
      <c r="B423" s="90" t="s">
        <v>1941</v>
      </c>
      <c r="C423" s="87" t="s">
        <v>1942</v>
      </c>
      <c r="D423" s="88" t="s">
        <v>420</v>
      </c>
      <c r="E423" s="30" t="s">
        <v>526</v>
      </c>
      <c r="F423" s="29" t="s">
        <v>54</v>
      </c>
      <c r="G423" s="29">
        <v>6</v>
      </c>
      <c r="H423" s="30"/>
      <c r="I423" s="74">
        <f>VLOOKUP(G423,'Basic TPP'!$A$2:$B$16,2,0)</f>
        <v>4864066.68</v>
      </c>
      <c r="J423" s="75">
        <v>0</v>
      </c>
      <c r="K423" s="76">
        <v>0.35</v>
      </c>
      <c r="L423" s="77">
        <v>0.46</v>
      </c>
      <c r="M423" s="77">
        <v>0</v>
      </c>
      <c r="N423" s="78">
        <f t="shared" si="93"/>
        <v>3348910</v>
      </c>
      <c r="O423" s="79">
        <v>0.94579999999999997</v>
      </c>
      <c r="P423" s="80">
        <v>8100</v>
      </c>
      <c r="Q423" s="80" t="s">
        <v>862</v>
      </c>
      <c r="R423" s="81"/>
      <c r="S423" s="78">
        <f t="shared" si="84"/>
        <v>0</v>
      </c>
      <c r="T423" s="78">
        <f t="shared" si="85"/>
        <v>0</v>
      </c>
      <c r="U423" s="78">
        <f t="shared" si="86"/>
        <v>0</v>
      </c>
      <c r="V423" s="78">
        <f t="shared" si="94"/>
        <v>0</v>
      </c>
      <c r="W423" s="78">
        <f t="shared" si="87"/>
        <v>644060.79723216</v>
      </c>
      <c r="X423" s="78">
        <f t="shared" si="88"/>
        <v>680969.33519999997</v>
      </c>
      <c r="Y423" s="78">
        <f t="shared" si="89"/>
        <v>340484.66759999999</v>
      </c>
      <c r="Z423" s="78">
        <f t="shared" si="95"/>
        <v>1415688</v>
      </c>
      <c r="AA423" s="78">
        <f t="shared" si="90"/>
        <v>2237470.6727999998</v>
      </c>
      <c r="AB423" s="78">
        <f t="shared" si="96"/>
        <v>1901850</v>
      </c>
      <c r="AC423" s="78">
        <f t="shared" si="91"/>
        <v>0</v>
      </c>
      <c r="AD423" s="78">
        <f t="shared" si="97"/>
        <v>0</v>
      </c>
      <c r="AE423" s="82">
        <f t="shared" si="92"/>
        <v>3317538</v>
      </c>
      <c r="AF423" s="82"/>
      <c r="AG423" s="82"/>
      <c r="AH423" s="82"/>
      <c r="AI423" s="82"/>
      <c r="AJ423" s="82"/>
      <c r="AK423" s="83"/>
      <c r="AL423" s="83"/>
      <c r="AM423" s="78"/>
      <c r="AN423" s="84">
        <v>416</v>
      </c>
      <c r="AO423" s="85"/>
      <c r="AP423" s="86" t="s">
        <v>1872</v>
      </c>
    </row>
    <row r="424" spans="1:42" ht="48" customHeight="1" x14ac:dyDescent="0.4">
      <c r="A424" s="70" t="s">
        <v>1943</v>
      </c>
      <c r="B424" s="90" t="s">
        <v>1944</v>
      </c>
      <c r="C424" s="87" t="s">
        <v>1945</v>
      </c>
      <c r="D424" s="88" t="s">
        <v>95</v>
      </c>
      <c r="E424" s="30" t="s">
        <v>1435</v>
      </c>
      <c r="F424" s="29" t="s">
        <v>391</v>
      </c>
      <c r="G424" s="29">
        <v>5</v>
      </c>
      <c r="H424" s="30"/>
      <c r="I424" s="74">
        <f>VLOOKUP(G424,'Basic TPP'!$A$2:$B$16,2,0)</f>
        <v>4056483.09</v>
      </c>
      <c r="J424" s="75">
        <v>0.31</v>
      </c>
      <c r="K424" s="76">
        <v>0.35</v>
      </c>
      <c r="L424" s="77">
        <v>0.15</v>
      </c>
      <c r="M424" s="77">
        <v>0</v>
      </c>
      <c r="N424" s="78">
        <f t="shared" si="93"/>
        <v>2792889</v>
      </c>
      <c r="O424" s="79">
        <v>0.85950000000000004</v>
      </c>
      <c r="P424" s="80">
        <v>8010</v>
      </c>
      <c r="Q424" s="80" t="s">
        <v>862</v>
      </c>
      <c r="R424" s="81"/>
      <c r="S424" s="78">
        <f t="shared" si="84"/>
        <v>432331.85476602003</v>
      </c>
      <c r="T424" s="78">
        <f t="shared" si="85"/>
        <v>503003.90315999999</v>
      </c>
      <c r="U424" s="78">
        <f t="shared" si="86"/>
        <v>251501.95157999999</v>
      </c>
      <c r="V424" s="78">
        <f t="shared" si="94"/>
        <v>1008812</v>
      </c>
      <c r="W424" s="78">
        <f t="shared" si="87"/>
        <v>488116.61021970003</v>
      </c>
      <c r="X424" s="78">
        <f t="shared" si="88"/>
        <v>567907.63260000001</v>
      </c>
      <c r="Y424" s="78">
        <f t="shared" si="89"/>
        <v>283953.81630000001</v>
      </c>
      <c r="Z424" s="78">
        <f t="shared" si="95"/>
        <v>1138981</v>
      </c>
      <c r="AA424" s="78">
        <f t="shared" si="90"/>
        <v>608472.46349999995</v>
      </c>
      <c r="AB424" s="78">
        <f t="shared" si="96"/>
        <v>517202</v>
      </c>
      <c r="AC424" s="78">
        <f t="shared" si="91"/>
        <v>0</v>
      </c>
      <c r="AD424" s="78">
        <f t="shared" si="97"/>
        <v>0</v>
      </c>
      <c r="AE424" s="82">
        <f t="shared" si="92"/>
        <v>2664995</v>
      </c>
      <c r="AF424" s="82"/>
      <c r="AG424" s="82"/>
      <c r="AH424" s="82"/>
      <c r="AI424" s="82"/>
      <c r="AJ424" s="82"/>
      <c r="AK424" s="83"/>
      <c r="AL424" s="83"/>
      <c r="AM424" s="78"/>
      <c r="AN424" s="84">
        <v>417</v>
      </c>
      <c r="AO424" s="85"/>
      <c r="AP424" s="86" t="s">
        <v>1872</v>
      </c>
    </row>
    <row r="425" spans="1:42" ht="48" customHeight="1" x14ac:dyDescent="0.4">
      <c r="A425" s="70" t="s">
        <v>1946</v>
      </c>
      <c r="B425" s="71" t="s">
        <v>1947</v>
      </c>
      <c r="C425" s="72" t="s">
        <v>1948</v>
      </c>
      <c r="D425" s="73" t="s">
        <v>52</v>
      </c>
      <c r="E425" s="37" t="s">
        <v>871</v>
      </c>
      <c r="F425" s="38" t="s">
        <v>54</v>
      </c>
      <c r="G425" s="38">
        <v>12</v>
      </c>
      <c r="H425" s="37"/>
      <c r="I425" s="74">
        <f>VLOOKUP(G425,'Basic TPP'!$A$2:$B$16,2,0)</f>
        <v>13501920</v>
      </c>
      <c r="J425" s="75">
        <v>0</v>
      </c>
      <c r="K425" s="76">
        <v>0.35</v>
      </c>
      <c r="L425" s="77">
        <v>0.46</v>
      </c>
      <c r="M425" s="77">
        <v>0</v>
      </c>
      <c r="N425" s="78">
        <f t="shared" si="93"/>
        <v>9296072</v>
      </c>
      <c r="O425" s="79">
        <v>0.995</v>
      </c>
      <c r="P425" s="80">
        <v>11014</v>
      </c>
      <c r="Q425" s="80" t="s">
        <v>862</v>
      </c>
      <c r="R425" s="81"/>
      <c r="S425" s="78">
        <f t="shared" si="84"/>
        <v>0</v>
      </c>
      <c r="T425" s="78">
        <f t="shared" si="85"/>
        <v>0</v>
      </c>
      <c r="U425" s="78">
        <f t="shared" si="86"/>
        <v>0</v>
      </c>
      <c r="V425" s="78">
        <f t="shared" si="94"/>
        <v>0</v>
      </c>
      <c r="W425" s="78">
        <f t="shared" si="87"/>
        <v>1880817.456</v>
      </c>
      <c r="X425" s="78">
        <f t="shared" si="88"/>
        <v>1890268.8</v>
      </c>
      <c r="Y425" s="78">
        <f t="shared" si="89"/>
        <v>945134.4</v>
      </c>
      <c r="Z425" s="78">
        <f t="shared" si="95"/>
        <v>4008788</v>
      </c>
      <c r="AA425" s="78">
        <f t="shared" si="90"/>
        <v>6210883.2000000002</v>
      </c>
      <c r="AB425" s="78">
        <f t="shared" si="96"/>
        <v>5279251</v>
      </c>
      <c r="AC425" s="78">
        <f t="shared" si="91"/>
        <v>0</v>
      </c>
      <c r="AD425" s="78">
        <f t="shared" si="97"/>
        <v>0</v>
      </c>
      <c r="AE425" s="82">
        <f t="shared" si="92"/>
        <v>9288039</v>
      </c>
      <c r="AF425" s="82"/>
      <c r="AG425" s="82"/>
      <c r="AH425" s="82"/>
      <c r="AI425" s="82"/>
      <c r="AJ425" s="82"/>
      <c r="AK425" s="83"/>
      <c r="AL425" s="83"/>
      <c r="AM425" s="78"/>
      <c r="AN425" s="84">
        <v>418</v>
      </c>
      <c r="AO425" s="85"/>
      <c r="AP425" s="86" t="s">
        <v>1949</v>
      </c>
    </row>
    <row r="426" spans="1:42" ht="48" customHeight="1" x14ac:dyDescent="0.4">
      <c r="A426" s="70" t="s">
        <v>1950</v>
      </c>
      <c r="B426" s="37" t="s">
        <v>1951</v>
      </c>
      <c r="C426" s="87" t="s">
        <v>1952</v>
      </c>
      <c r="D426" s="88" t="s">
        <v>45</v>
      </c>
      <c r="E426" s="37" t="s">
        <v>1953</v>
      </c>
      <c r="F426" s="29" t="s">
        <v>54</v>
      </c>
      <c r="G426" s="29">
        <v>12</v>
      </c>
      <c r="H426" s="93" t="s">
        <v>2659</v>
      </c>
      <c r="I426" s="74">
        <f>VLOOKUP(G426,'Basic TPP'!$A$2:$B$16,2,0)</f>
        <v>13501920</v>
      </c>
      <c r="J426" s="75">
        <v>0</v>
      </c>
      <c r="K426" s="76">
        <v>0.35</v>
      </c>
      <c r="L426" s="77">
        <v>0.56999999999999995</v>
      </c>
      <c r="M426" s="77">
        <v>0</v>
      </c>
      <c r="N426" s="78">
        <f t="shared" si="93"/>
        <v>10558501</v>
      </c>
      <c r="O426" s="79">
        <v>1</v>
      </c>
      <c r="P426" s="80">
        <v>9896</v>
      </c>
      <c r="Q426" s="89" t="s">
        <v>862</v>
      </c>
      <c r="R426" s="81"/>
      <c r="S426" s="78">
        <f t="shared" si="84"/>
        <v>0</v>
      </c>
      <c r="T426" s="78">
        <f t="shared" si="85"/>
        <v>0</v>
      </c>
      <c r="U426" s="78">
        <f t="shared" si="86"/>
        <v>0</v>
      </c>
      <c r="V426" s="78">
        <f t="shared" si="94"/>
        <v>0</v>
      </c>
      <c r="W426" s="78">
        <f t="shared" si="87"/>
        <v>1890268.8</v>
      </c>
      <c r="X426" s="78">
        <f t="shared" si="88"/>
        <v>1890268.8</v>
      </c>
      <c r="Y426" s="78">
        <f t="shared" si="89"/>
        <v>945134.4</v>
      </c>
      <c r="Z426" s="78">
        <f t="shared" si="95"/>
        <v>4016821</v>
      </c>
      <c r="AA426" s="78">
        <f t="shared" si="90"/>
        <v>7696094.3999999994</v>
      </c>
      <c r="AB426" s="78">
        <f t="shared" si="96"/>
        <v>6541680</v>
      </c>
      <c r="AC426" s="78">
        <f t="shared" si="91"/>
        <v>0</v>
      </c>
      <c r="AD426" s="78">
        <f t="shared" si="97"/>
        <v>0</v>
      </c>
      <c r="AE426" s="82">
        <f t="shared" si="92"/>
        <v>10558501</v>
      </c>
      <c r="AF426" s="82"/>
      <c r="AG426" s="82"/>
      <c r="AH426" s="82"/>
      <c r="AI426" s="82"/>
      <c r="AJ426" s="82"/>
      <c r="AK426" s="83"/>
      <c r="AL426" s="83"/>
      <c r="AM426" s="78"/>
      <c r="AN426" s="84">
        <v>419</v>
      </c>
      <c r="AO426" s="85"/>
      <c r="AP426" s="86" t="s">
        <v>1949</v>
      </c>
    </row>
    <row r="427" spans="1:42" ht="48" customHeight="1" x14ac:dyDescent="0.4">
      <c r="A427" s="70" t="s">
        <v>1954</v>
      </c>
      <c r="B427" s="37" t="s">
        <v>1955</v>
      </c>
      <c r="C427" s="87" t="s">
        <v>1956</v>
      </c>
      <c r="D427" s="88" t="s">
        <v>45</v>
      </c>
      <c r="E427" s="30" t="s">
        <v>861</v>
      </c>
      <c r="F427" s="29"/>
      <c r="G427" s="29">
        <v>12</v>
      </c>
      <c r="H427" s="30"/>
      <c r="I427" s="74">
        <f>VLOOKUP(G427,'Basic TPP'!$A$2:$B$16,2,0)</f>
        <v>13501920</v>
      </c>
      <c r="J427" s="75">
        <v>0</v>
      </c>
      <c r="K427" s="76">
        <v>0.35</v>
      </c>
      <c r="L427" s="77">
        <v>0.46</v>
      </c>
      <c r="M427" s="77">
        <v>0</v>
      </c>
      <c r="N427" s="78">
        <f t="shared" si="93"/>
        <v>9296072</v>
      </c>
      <c r="O427" s="79">
        <v>0.96950000000000003</v>
      </c>
      <c r="P427" s="80">
        <v>11031</v>
      </c>
      <c r="Q427" s="80" t="s">
        <v>862</v>
      </c>
      <c r="R427" s="81"/>
      <c r="S427" s="78">
        <f t="shared" si="84"/>
        <v>0</v>
      </c>
      <c r="T427" s="78">
        <f t="shared" si="85"/>
        <v>0</v>
      </c>
      <c r="U427" s="78">
        <f t="shared" si="86"/>
        <v>0</v>
      </c>
      <c r="V427" s="78">
        <f t="shared" si="94"/>
        <v>0</v>
      </c>
      <c r="W427" s="78">
        <f t="shared" si="87"/>
        <v>1832615.6016000002</v>
      </c>
      <c r="X427" s="78">
        <f t="shared" si="88"/>
        <v>1890268.8</v>
      </c>
      <c r="Y427" s="78">
        <f t="shared" si="89"/>
        <v>945134.4</v>
      </c>
      <c r="Z427" s="78">
        <f t="shared" si="95"/>
        <v>3967816</v>
      </c>
      <c r="AA427" s="78">
        <f t="shared" si="90"/>
        <v>6210883.2000000002</v>
      </c>
      <c r="AB427" s="78">
        <f t="shared" si="96"/>
        <v>5279251</v>
      </c>
      <c r="AC427" s="78">
        <f t="shared" si="91"/>
        <v>0</v>
      </c>
      <c r="AD427" s="78">
        <f t="shared" si="97"/>
        <v>0</v>
      </c>
      <c r="AE427" s="82">
        <f t="shared" si="92"/>
        <v>9247067</v>
      </c>
      <c r="AF427" s="82"/>
      <c r="AG427" s="82"/>
      <c r="AH427" s="82"/>
      <c r="AI427" s="82"/>
      <c r="AJ427" s="82"/>
      <c r="AK427" s="83"/>
      <c r="AL427" s="83"/>
      <c r="AM427" s="78"/>
      <c r="AN427" s="84">
        <v>420</v>
      </c>
      <c r="AO427" s="85"/>
      <c r="AP427" s="86" t="s">
        <v>1949</v>
      </c>
    </row>
    <row r="428" spans="1:42" ht="48" customHeight="1" x14ac:dyDescent="0.4">
      <c r="A428" s="70" t="s">
        <v>1957</v>
      </c>
      <c r="B428" s="90" t="s">
        <v>1958</v>
      </c>
      <c r="C428" s="87" t="s">
        <v>1959</v>
      </c>
      <c r="D428" s="88" t="s">
        <v>108</v>
      </c>
      <c r="E428" s="30" t="s">
        <v>929</v>
      </c>
      <c r="F428" s="29" t="s">
        <v>54</v>
      </c>
      <c r="G428" s="29">
        <v>10</v>
      </c>
      <c r="H428" s="30"/>
      <c r="I428" s="74">
        <f>VLOOKUP(G428,'Basic TPP'!$A$2:$B$16,2,0)</f>
        <v>9080041.1999999993</v>
      </c>
      <c r="J428" s="75">
        <v>0</v>
      </c>
      <c r="K428" s="76">
        <v>0.35</v>
      </c>
      <c r="L428" s="77">
        <v>0.46</v>
      </c>
      <c r="M428" s="77">
        <v>0</v>
      </c>
      <c r="N428" s="78">
        <f t="shared" si="93"/>
        <v>6251608</v>
      </c>
      <c r="O428" s="79">
        <v>0.98499999999999999</v>
      </c>
      <c r="P428" s="80">
        <v>10897</v>
      </c>
      <c r="Q428" s="80" t="s">
        <v>862</v>
      </c>
      <c r="R428" s="81"/>
      <c r="S428" s="78">
        <f t="shared" si="84"/>
        <v>0</v>
      </c>
      <c r="T428" s="78">
        <f t="shared" si="85"/>
        <v>0</v>
      </c>
      <c r="U428" s="78">
        <f t="shared" si="86"/>
        <v>0</v>
      </c>
      <c r="V428" s="78">
        <f t="shared" si="94"/>
        <v>0</v>
      </c>
      <c r="W428" s="78">
        <f t="shared" si="87"/>
        <v>1252137.6814799998</v>
      </c>
      <c r="X428" s="78">
        <f t="shared" si="88"/>
        <v>1271205.7679999999</v>
      </c>
      <c r="Y428" s="78">
        <f t="shared" si="89"/>
        <v>635602.88399999996</v>
      </c>
      <c r="Z428" s="78">
        <f t="shared" si="95"/>
        <v>2685104</v>
      </c>
      <c r="AA428" s="78">
        <f t="shared" si="90"/>
        <v>4176818.952</v>
      </c>
      <c r="AB428" s="78">
        <f t="shared" si="96"/>
        <v>3550296</v>
      </c>
      <c r="AC428" s="78">
        <f t="shared" si="91"/>
        <v>0</v>
      </c>
      <c r="AD428" s="78">
        <f t="shared" si="97"/>
        <v>0</v>
      </c>
      <c r="AE428" s="82">
        <f t="shared" si="92"/>
        <v>6235400</v>
      </c>
      <c r="AF428" s="82"/>
      <c r="AG428" s="82"/>
      <c r="AH428" s="82"/>
      <c r="AI428" s="82"/>
      <c r="AJ428" s="82"/>
      <c r="AK428" s="83"/>
      <c r="AL428" s="83"/>
      <c r="AM428" s="78"/>
      <c r="AN428" s="84">
        <v>421</v>
      </c>
      <c r="AO428" s="85"/>
      <c r="AP428" s="86" t="s">
        <v>1949</v>
      </c>
    </row>
    <row r="429" spans="1:42" ht="48" customHeight="1" x14ac:dyDescent="0.4">
      <c r="A429" s="70" t="s">
        <v>1960</v>
      </c>
      <c r="B429" s="90" t="s">
        <v>1961</v>
      </c>
      <c r="C429" s="87" t="s">
        <v>1962</v>
      </c>
      <c r="D429" s="88" t="s">
        <v>95</v>
      </c>
      <c r="E429" s="30" t="s">
        <v>1053</v>
      </c>
      <c r="F429" s="29" t="s">
        <v>54</v>
      </c>
      <c r="G429" s="29">
        <v>9</v>
      </c>
      <c r="H429" s="30"/>
      <c r="I429" s="74">
        <f>VLOOKUP(G429,'Basic TPP'!$A$2:$B$16,2,0)</f>
        <v>7898623.2000000002</v>
      </c>
      <c r="J429" s="75">
        <v>0</v>
      </c>
      <c r="K429" s="76">
        <v>0.35</v>
      </c>
      <c r="L429" s="77">
        <v>0.46</v>
      </c>
      <c r="M429" s="77">
        <v>0</v>
      </c>
      <c r="N429" s="78">
        <f t="shared" si="93"/>
        <v>5438202</v>
      </c>
      <c r="O429" s="79">
        <v>0.97199999999999998</v>
      </c>
      <c r="P429" s="80">
        <v>7897</v>
      </c>
      <c r="Q429" s="80" t="s">
        <v>862</v>
      </c>
      <c r="R429" s="81"/>
      <c r="S429" s="78">
        <f t="shared" si="84"/>
        <v>0</v>
      </c>
      <c r="T429" s="78">
        <f t="shared" si="85"/>
        <v>0</v>
      </c>
      <c r="U429" s="78">
        <f t="shared" si="86"/>
        <v>0</v>
      </c>
      <c r="V429" s="78">
        <f t="shared" si="94"/>
        <v>0</v>
      </c>
      <c r="W429" s="78">
        <f t="shared" si="87"/>
        <v>1074844.6450560002</v>
      </c>
      <c r="X429" s="78">
        <f t="shared" si="88"/>
        <v>1105807.2480000001</v>
      </c>
      <c r="Y429" s="78">
        <f t="shared" si="89"/>
        <v>552903.62400000007</v>
      </c>
      <c r="Z429" s="78">
        <f t="shared" si="95"/>
        <v>2323522</v>
      </c>
      <c r="AA429" s="78">
        <f t="shared" si="90"/>
        <v>3633366.6720000003</v>
      </c>
      <c r="AB429" s="78">
        <f t="shared" si="96"/>
        <v>3088362</v>
      </c>
      <c r="AC429" s="78">
        <f t="shared" si="91"/>
        <v>0</v>
      </c>
      <c r="AD429" s="78">
        <f t="shared" si="97"/>
        <v>0</v>
      </c>
      <c r="AE429" s="82">
        <f t="shared" si="92"/>
        <v>5411884</v>
      </c>
      <c r="AF429" s="82"/>
      <c r="AG429" s="82"/>
      <c r="AH429" s="82"/>
      <c r="AI429" s="82"/>
      <c r="AJ429" s="82"/>
      <c r="AK429" s="83"/>
      <c r="AL429" s="83"/>
      <c r="AM429" s="78"/>
      <c r="AN429" s="84">
        <v>422</v>
      </c>
      <c r="AO429" s="85"/>
      <c r="AP429" s="86" t="s">
        <v>1949</v>
      </c>
    </row>
    <row r="430" spans="1:42" ht="48" customHeight="1" x14ac:dyDescent="0.4">
      <c r="A430" s="70" t="s">
        <v>1963</v>
      </c>
      <c r="B430" s="90" t="s">
        <v>1964</v>
      </c>
      <c r="C430" s="87" t="s">
        <v>1965</v>
      </c>
      <c r="D430" s="88" t="s">
        <v>95</v>
      </c>
      <c r="E430" s="30" t="s">
        <v>1266</v>
      </c>
      <c r="F430" s="29" t="s">
        <v>54</v>
      </c>
      <c r="G430" s="29">
        <v>9</v>
      </c>
      <c r="H430" s="30"/>
      <c r="I430" s="74">
        <f>VLOOKUP(G430,'Basic TPP'!$A$2:$B$16,2,0)</f>
        <v>7898623.2000000002</v>
      </c>
      <c r="J430" s="75">
        <v>0</v>
      </c>
      <c r="K430" s="76">
        <v>0.35</v>
      </c>
      <c r="L430" s="77">
        <v>0.46</v>
      </c>
      <c r="M430" s="77">
        <v>0</v>
      </c>
      <c r="N430" s="78">
        <f t="shared" si="93"/>
        <v>5438202</v>
      </c>
      <c r="O430" s="79">
        <v>0.96950000000000003</v>
      </c>
      <c r="P430" s="80">
        <v>10281</v>
      </c>
      <c r="Q430" s="80" t="s">
        <v>862</v>
      </c>
      <c r="R430" s="81"/>
      <c r="S430" s="78">
        <f t="shared" si="84"/>
        <v>0</v>
      </c>
      <c r="T430" s="78">
        <f t="shared" si="85"/>
        <v>0</v>
      </c>
      <c r="U430" s="78">
        <f t="shared" si="86"/>
        <v>0</v>
      </c>
      <c r="V430" s="78">
        <f t="shared" si="94"/>
        <v>0</v>
      </c>
      <c r="W430" s="78">
        <f t="shared" si="87"/>
        <v>1072080.1269360001</v>
      </c>
      <c r="X430" s="78">
        <f t="shared" si="88"/>
        <v>1105807.2480000001</v>
      </c>
      <c r="Y430" s="78">
        <f t="shared" si="89"/>
        <v>552903.62400000007</v>
      </c>
      <c r="Z430" s="78">
        <f t="shared" si="95"/>
        <v>2321172</v>
      </c>
      <c r="AA430" s="78">
        <f t="shared" si="90"/>
        <v>3633366.6720000003</v>
      </c>
      <c r="AB430" s="78">
        <f t="shared" si="96"/>
        <v>3088362</v>
      </c>
      <c r="AC430" s="78">
        <f t="shared" si="91"/>
        <v>0</v>
      </c>
      <c r="AD430" s="78">
        <f t="shared" si="97"/>
        <v>0</v>
      </c>
      <c r="AE430" s="82">
        <f t="shared" si="92"/>
        <v>5409534</v>
      </c>
      <c r="AF430" s="82"/>
      <c r="AG430" s="82"/>
      <c r="AH430" s="82"/>
      <c r="AI430" s="82"/>
      <c r="AJ430" s="82"/>
      <c r="AK430" s="83"/>
      <c r="AL430" s="83"/>
      <c r="AM430" s="78"/>
      <c r="AN430" s="84">
        <v>423</v>
      </c>
      <c r="AO430" s="85"/>
      <c r="AP430" s="86" t="s">
        <v>1949</v>
      </c>
    </row>
    <row r="431" spans="1:42" ht="48" customHeight="1" x14ac:dyDescent="0.4">
      <c r="A431" s="70" t="s">
        <v>1966</v>
      </c>
      <c r="B431" s="90" t="s">
        <v>1967</v>
      </c>
      <c r="C431" s="87" t="s">
        <v>1968</v>
      </c>
      <c r="D431" s="88" t="s">
        <v>95</v>
      </c>
      <c r="E431" s="30" t="s">
        <v>347</v>
      </c>
      <c r="F431" s="29" t="s">
        <v>54</v>
      </c>
      <c r="G431" s="29">
        <v>8</v>
      </c>
      <c r="H431" s="30"/>
      <c r="I431" s="74">
        <f>VLOOKUP(G431,'Basic TPP'!$A$2:$B$16,2,0)</f>
        <v>6348434.0099999998</v>
      </c>
      <c r="J431" s="75">
        <v>0</v>
      </c>
      <c r="K431" s="76">
        <v>0.35</v>
      </c>
      <c r="L431" s="77">
        <v>0.46</v>
      </c>
      <c r="M431" s="77">
        <v>0</v>
      </c>
      <c r="N431" s="78">
        <f t="shared" si="93"/>
        <v>4370897</v>
      </c>
      <c r="O431" s="79">
        <v>0.98750000000000004</v>
      </c>
      <c r="P431" s="80">
        <v>8055</v>
      </c>
      <c r="Q431" s="80" t="s">
        <v>862</v>
      </c>
      <c r="R431" s="81"/>
      <c r="S431" s="78">
        <f t="shared" si="84"/>
        <v>0</v>
      </c>
      <c r="T431" s="78">
        <f t="shared" si="85"/>
        <v>0</v>
      </c>
      <c r="U431" s="78">
        <f t="shared" si="86"/>
        <v>0</v>
      </c>
      <c r="V431" s="78">
        <f t="shared" si="94"/>
        <v>0</v>
      </c>
      <c r="W431" s="78">
        <f t="shared" si="87"/>
        <v>877671.0018824999</v>
      </c>
      <c r="X431" s="78">
        <f t="shared" si="88"/>
        <v>888780.76139999984</v>
      </c>
      <c r="Y431" s="78">
        <f t="shared" si="89"/>
        <v>444390.38069999992</v>
      </c>
      <c r="Z431" s="78">
        <f t="shared" si="95"/>
        <v>1879216</v>
      </c>
      <c r="AA431" s="78">
        <f t="shared" si="90"/>
        <v>2920279.6446000002</v>
      </c>
      <c r="AB431" s="78">
        <f t="shared" si="96"/>
        <v>2482238</v>
      </c>
      <c r="AC431" s="78">
        <f t="shared" si="91"/>
        <v>0</v>
      </c>
      <c r="AD431" s="78">
        <f t="shared" si="97"/>
        <v>0</v>
      </c>
      <c r="AE431" s="82">
        <f t="shared" si="92"/>
        <v>4361454</v>
      </c>
      <c r="AF431" s="82"/>
      <c r="AG431" s="82"/>
      <c r="AH431" s="82"/>
      <c r="AI431" s="82"/>
      <c r="AJ431" s="82"/>
      <c r="AK431" s="83"/>
      <c r="AL431" s="83"/>
      <c r="AM431" s="78"/>
      <c r="AN431" s="84">
        <v>424</v>
      </c>
      <c r="AO431" s="85"/>
      <c r="AP431" s="86" t="s">
        <v>1949</v>
      </c>
    </row>
    <row r="432" spans="1:42" ht="48" customHeight="1" x14ac:dyDescent="0.4">
      <c r="A432" s="70" t="s">
        <v>1969</v>
      </c>
      <c r="B432" s="90" t="s">
        <v>1970</v>
      </c>
      <c r="C432" s="87" t="s">
        <v>1971</v>
      </c>
      <c r="D432" s="88" t="s">
        <v>95</v>
      </c>
      <c r="E432" s="30" t="s">
        <v>272</v>
      </c>
      <c r="F432" s="29" t="s">
        <v>54</v>
      </c>
      <c r="G432" s="29">
        <v>8</v>
      </c>
      <c r="H432" s="30"/>
      <c r="I432" s="74">
        <f>VLOOKUP(G432,'Basic TPP'!$A$2:$B$16,2,0)</f>
        <v>6348434.0099999998</v>
      </c>
      <c r="J432" s="75">
        <v>0</v>
      </c>
      <c r="K432" s="76">
        <v>0.35</v>
      </c>
      <c r="L432" s="77">
        <v>0.46</v>
      </c>
      <c r="M432" s="77">
        <v>0</v>
      </c>
      <c r="N432" s="78">
        <f t="shared" si="93"/>
        <v>4370897</v>
      </c>
      <c r="O432" s="79">
        <v>1</v>
      </c>
      <c r="P432" s="80">
        <v>8130</v>
      </c>
      <c r="Q432" s="80" t="s">
        <v>862</v>
      </c>
      <c r="R432" s="81"/>
      <c r="S432" s="78">
        <f t="shared" si="84"/>
        <v>0</v>
      </c>
      <c r="T432" s="78">
        <f t="shared" si="85"/>
        <v>0</v>
      </c>
      <c r="U432" s="78">
        <f t="shared" si="86"/>
        <v>0</v>
      </c>
      <c r="V432" s="78">
        <f t="shared" si="94"/>
        <v>0</v>
      </c>
      <c r="W432" s="78">
        <f t="shared" si="87"/>
        <v>888780.76139999984</v>
      </c>
      <c r="X432" s="78">
        <f t="shared" si="88"/>
        <v>888780.76139999984</v>
      </c>
      <c r="Y432" s="78">
        <f t="shared" si="89"/>
        <v>444390.38069999992</v>
      </c>
      <c r="Z432" s="78">
        <f t="shared" si="95"/>
        <v>1888659</v>
      </c>
      <c r="AA432" s="78">
        <f t="shared" si="90"/>
        <v>2920279.6446000002</v>
      </c>
      <c r="AB432" s="78">
        <f t="shared" si="96"/>
        <v>2482238</v>
      </c>
      <c r="AC432" s="78">
        <f t="shared" si="91"/>
        <v>0</v>
      </c>
      <c r="AD432" s="78">
        <f t="shared" si="97"/>
        <v>0</v>
      </c>
      <c r="AE432" s="82">
        <f t="shared" si="92"/>
        <v>4370897</v>
      </c>
      <c r="AF432" s="82"/>
      <c r="AG432" s="82"/>
      <c r="AH432" s="82"/>
      <c r="AI432" s="82"/>
      <c r="AJ432" s="82"/>
      <c r="AK432" s="83"/>
      <c r="AL432" s="83"/>
      <c r="AM432" s="78"/>
      <c r="AN432" s="84">
        <v>425</v>
      </c>
      <c r="AO432" s="85"/>
      <c r="AP432" s="86" t="s">
        <v>1949</v>
      </c>
    </row>
    <row r="433" spans="1:42" ht="48" customHeight="1" x14ac:dyDescent="0.4">
      <c r="A433" s="70" t="s">
        <v>1972</v>
      </c>
      <c r="B433" s="90" t="s">
        <v>1973</v>
      </c>
      <c r="C433" s="87" t="s">
        <v>1974</v>
      </c>
      <c r="D433" s="88" t="s">
        <v>95</v>
      </c>
      <c r="E433" s="30" t="s">
        <v>272</v>
      </c>
      <c r="F433" s="29" t="s">
        <v>54</v>
      </c>
      <c r="G433" s="29">
        <v>8</v>
      </c>
      <c r="H433" s="30"/>
      <c r="I433" s="74">
        <f>VLOOKUP(G433,'Basic TPP'!$A$2:$B$16,2,0)</f>
        <v>6348434.0099999998</v>
      </c>
      <c r="J433" s="75">
        <v>0</v>
      </c>
      <c r="K433" s="76">
        <v>0.35</v>
      </c>
      <c r="L433" s="77">
        <v>0.46</v>
      </c>
      <c r="M433" s="77">
        <v>0</v>
      </c>
      <c r="N433" s="78">
        <f t="shared" si="93"/>
        <v>4370897</v>
      </c>
      <c r="O433" s="79">
        <v>0.92779999999999996</v>
      </c>
      <c r="P433" s="80">
        <v>8100</v>
      </c>
      <c r="Q433" s="80" t="s">
        <v>862</v>
      </c>
      <c r="R433" s="81"/>
      <c r="S433" s="78">
        <f t="shared" si="84"/>
        <v>0</v>
      </c>
      <c r="T433" s="78">
        <f t="shared" si="85"/>
        <v>0</v>
      </c>
      <c r="U433" s="78">
        <f t="shared" si="86"/>
        <v>0</v>
      </c>
      <c r="V433" s="78">
        <f t="shared" si="94"/>
        <v>0</v>
      </c>
      <c r="W433" s="78">
        <f t="shared" si="87"/>
        <v>824610.79042691982</v>
      </c>
      <c r="X433" s="78">
        <f t="shared" si="88"/>
        <v>888780.76139999984</v>
      </c>
      <c r="Y433" s="78">
        <f t="shared" si="89"/>
        <v>444390.38069999992</v>
      </c>
      <c r="Z433" s="78">
        <f t="shared" si="95"/>
        <v>1834115</v>
      </c>
      <c r="AA433" s="78">
        <f t="shared" si="90"/>
        <v>2920279.6446000002</v>
      </c>
      <c r="AB433" s="78">
        <f t="shared" si="96"/>
        <v>2482238</v>
      </c>
      <c r="AC433" s="78">
        <f t="shared" si="91"/>
        <v>0</v>
      </c>
      <c r="AD433" s="78">
        <f t="shared" si="97"/>
        <v>0</v>
      </c>
      <c r="AE433" s="82">
        <f t="shared" si="92"/>
        <v>4316353</v>
      </c>
      <c r="AF433" s="82"/>
      <c r="AG433" s="82"/>
      <c r="AH433" s="82"/>
      <c r="AI433" s="82"/>
      <c r="AJ433" s="82"/>
      <c r="AK433" s="83"/>
      <c r="AL433" s="83"/>
      <c r="AM433" s="78"/>
      <c r="AN433" s="84">
        <v>426</v>
      </c>
      <c r="AO433" s="91"/>
      <c r="AP433" s="86" t="s">
        <v>1949</v>
      </c>
    </row>
    <row r="434" spans="1:42" ht="48" customHeight="1" x14ac:dyDescent="0.4">
      <c r="A434" s="70" t="s">
        <v>1975</v>
      </c>
      <c r="B434" s="90" t="s">
        <v>1976</v>
      </c>
      <c r="C434" s="87" t="s">
        <v>1977</v>
      </c>
      <c r="D434" s="88" t="s">
        <v>95</v>
      </c>
      <c r="E434" s="30" t="s">
        <v>885</v>
      </c>
      <c r="F434" s="29" t="s">
        <v>54</v>
      </c>
      <c r="G434" s="29">
        <v>8</v>
      </c>
      <c r="H434" s="30"/>
      <c r="I434" s="74">
        <f>VLOOKUP(G434,'Basic TPP'!$A$2:$B$16,2,0)</f>
        <v>6348434.0099999998</v>
      </c>
      <c r="J434" s="75">
        <v>0</v>
      </c>
      <c r="K434" s="76">
        <v>0.35</v>
      </c>
      <c r="L434" s="77">
        <v>0.46</v>
      </c>
      <c r="M434" s="77">
        <v>0</v>
      </c>
      <c r="N434" s="78">
        <f t="shared" si="93"/>
        <v>4370897</v>
      </c>
      <c r="O434" s="79">
        <v>1</v>
      </c>
      <c r="P434" s="80">
        <v>8467</v>
      </c>
      <c r="Q434" s="80" t="s">
        <v>862</v>
      </c>
      <c r="R434" s="81"/>
      <c r="S434" s="78">
        <f t="shared" si="84"/>
        <v>0</v>
      </c>
      <c r="T434" s="78">
        <f t="shared" si="85"/>
        <v>0</v>
      </c>
      <c r="U434" s="78">
        <f t="shared" si="86"/>
        <v>0</v>
      </c>
      <c r="V434" s="78">
        <f t="shared" si="94"/>
        <v>0</v>
      </c>
      <c r="W434" s="78">
        <f t="shared" si="87"/>
        <v>888780.76139999984</v>
      </c>
      <c r="X434" s="78">
        <f t="shared" si="88"/>
        <v>888780.76139999984</v>
      </c>
      <c r="Y434" s="78">
        <f t="shared" si="89"/>
        <v>444390.38069999992</v>
      </c>
      <c r="Z434" s="78">
        <f t="shared" si="95"/>
        <v>1888659</v>
      </c>
      <c r="AA434" s="78">
        <f t="shared" si="90"/>
        <v>2920279.6446000002</v>
      </c>
      <c r="AB434" s="78">
        <f t="shared" si="96"/>
        <v>2482238</v>
      </c>
      <c r="AC434" s="78">
        <f t="shared" si="91"/>
        <v>0</v>
      </c>
      <c r="AD434" s="78">
        <f t="shared" si="97"/>
        <v>0</v>
      </c>
      <c r="AE434" s="82">
        <f t="shared" si="92"/>
        <v>4370897</v>
      </c>
      <c r="AF434" s="82"/>
      <c r="AG434" s="82"/>
      <c r="AH434" s="82"/>
      <c r="AI434" s="82"/>
      <c r="AJ434" s="82"/>
      <c r="AK434" s="83"/>
      <c r="AL434" s="83"/>
      <c r="AM434" s="78"/>
      <c r="AN434" s="84">
        <v>427</v>
      </c>
      <c r="AO434" s="85"/>
      <c r="AP434" s="86" t="s">
        <v>1949</v>
      </c>
    </row>
    <row r="435" spans="1:42" ht="48" customHeight="1" x14ac:dyDescent="0.4">
      <c r="A435" s="70" t="s">
        <v>1978</v>
      </c>
      <c r="B435" s="90" t="s">
        <v>1979</v>
      </c>
      <c r="C435" s="87" t="s">
        <v>1980</v>
      </c>
      <c r="D435" s="88" t="s">
        <v>95</v>
      </c>
      <c r="E435" s="30" t="s">
        <v>272</v>
      </c>
      <c r="F435" s="29" t="s">
        <v>54</v>
      </c>
      <c r="G435" s="29">
        <v>8</v>
      </c>
      <c r="H435" s="30"/>
      <c r="I435" s="74">
        <f>VLOOKUP(G435,'Basic TPP'!$A$2:$B$16,2,0)</f>
        <v>6348434.0099999998</v>
      </c>
      <c r="J435" s="75">
        <v>0</v>
      </c>
      <c r="K435" s="76">
        <v>0.35</v>
      </c>
      <c r="L435" s="77">
        <v>0.46</v>
      </c>
      <c r="M435" s="77">
        <v>0</v>
      </c>
      <c r="N435" s="78">
        <f t="shared" si="93"/>
        <v>4370897</v>
      </c>
      <c r="O435" s="79">
        <v>1</v>
      </c>
      <c r="P435" s="80">
        <v>9392</v>
      </c>
      <c r="Q435" s="80" t="s">
        <v>862</v>
      </c>
      <c r="R435" s="81"/>
      <c r="S435" s="78">
        <f t="shared" si="84"/>
        <v>0</v>
      </c>
      <c r="T435" s="78">
        <f t="shared" si="85"/>
        <v>0</v>
      </c>
      <c r="U435" s="78">
        <f t="shared" si="86"/>
        <v>0</v>
      </c>
      <c r="V435" s="78">
        <f t="shared" si="94"/>
        <v>0</v>
      </c>
      <c r="W435" s="78">
        <f t="shared" si="87"/>
        <v>888780.76139999984</v>
      </c>
      <c r="X435" s="78">
        <f t="shared" si="88"/>
        <v>888780.76139999984</v>
      </c>
      <c r="Y435" s="78">
        <f t="shared" si="89"/>
        <v>444390.38069999992</v>
      </c>
      <c r="Z435" s="78">
        <f t="shared" si="95"/>
        <v>1888659</v>
      </c>
      <c r="AA435" s="78">
        <f t="shared" si="90"/>
        <v>2920279.6446000002</v>
      </c>
      <c r="AB435" s="78">
        <f t="shared" si="96"/>
        <v>2482238</v>
      </c>
      <c r="AC435" s="78">
        <f t="shared" si="91"/>
        <v>0</v>
      </c>
      <c r="AD435" s="78">
        <f t="shared" si="97"/>
        <v>0</v>
      </c>
      <c r="AE435" s="82">
        <f t="shared" si="92"/>
        <v>4370897</v>
      </c>
      <c r="AF435" s="82"/>
      <c r="AG435" s="82"/>
      <c r="AH435" s="82"/>
      <c r="AI435" s="82"/>
      <c r="AJ435" s="82"/>
      <c r="AK435" s="83"/>
      <c r="AL435" s="83"/>
      <c r="AM435" s="78"/>
      <c r="AN435" s="84">
        <v>428</v>
      </c>
      <c r="AO435" s="91"/>
      <c r="AP435" s="86" t="s">
        <v>1949</v>
      </c>
    </row>
    <row r="436" spans="1:42" ht="48" customHeight="1" x14ac:dyDescent="0.4">
      <c r="A436" s="70" t="s">
        <v>1981</v>
      </c>
      <c r="B436" s="90" t="s">
        <v>1982</v>
      </c>
      <c r="C436" s="87" t="s">
        <v>1983</v>
      </c>
      <c r="D436" s="88" t="s">
        <v>95</v>
      </c>
      <c r="E436" s="30" t="s">
        <v>885</v>
      </c>
      <c r="F436" s="29" t="s">
        <v>54</v>
      </c>
      <c r="G436" s="29">
        <v>8</v>
      </c>
      <c r="H436" s="30"/>
      <c r="I436" s="74">
        <f>VLOOKUP(G436,'Basic TPP'!$A$2:$B$16,2,0)</f>
        <v>6348434.0099999998</v>
      </c>
      <c r="J436" s="75">
        <v>0</v>
      </c>
      <c r="K436" s="76">
        <v>0.35</v>
      </c>
      <c r="L436" s="77">
        <v>0.46</v>
      </c>
      <c r="M436" s="77">
        <v>0</v>
      </c>
      <c r="N436" s="78">
        <f t="shared" si="93"/>
        <v>4370897</v>
      </c>
      <c r="O436" s="79">
        <v>0.92779999999999996</v>
      </c>
      <c r="P436" s="80">
        <v>8005</v>
      </c>
      <c r="Q436" s="80" t="s">
        <v>862</v>
      </c>
      <c r="R436" s="81"/>
      <c r="S436" s="78">
        <f t="shared" si="84"/>
        <v>0</v>
      </c>
      <c r="T436" s="78">
        <f t="shared" si="85"/>
        <v>0</v>
      </c>
      <c r="U436" s="78">
        <f t="shared" si="86"/>
        <v>0</v>
      </c>
      <c r="V436" s="78">
        <f t="shared" si="94"/>
        <v>0</v>
      </c>
      <c r="W436" s="78">
        <f t="shared" si="87"/>
        <v>824610.79042691982</v>
      </c>
      <c r="X436" s="78">
        <f t="shared" si="88"/>
        <v>888780.76139999984</v>
      </c>
      <c r="Y436" s="78">
        <f t="shared" si="89"/>
        <v>444390.38069999992</v>
      </c>
      <c r="Z436" s="78">
        <f t="shared" si="95"/>
        <v>1834115</v>
      </c>
      <c r="AA436" s="78">
        <f t="shared" si="90"/>
        <v>2920279.6446000002</v>
      </c>
      <c r="AB436" s="78">
        <f t="shared" si="96"/>
        <v>2482238</v>
      </c>
      <c r="AC436" s="78">
        <f t="shared" si="91"/>
        <v>0</v>
      </c>
      <c r="AD436" s="78">
        <f t="shared" si="97"/>
        <v>0</v>
      </c>
      <c r="AE436" s="82">
        <f t="shared" si="92"/>
        <v>4316353</v>
      </c>
      <c r="AF436" s="82"/>
      <c r="AG436" s="82"/>
      <c r="AH436" s="82"/>
      <c r="AI436" s="82"/>
      <c r="AJ436" s="82"/>
      <c r="AK436" s="83"/>
      <c r="AL436" s="83"/>
      <c r="AM436" s="78"/>
      <c r="AN436" s="84">
        <v>429</v>
      </c>
      <c r="AO436" s="85"/>
      <c r="AP436" s="86" t="s">
        <v>1949</v>
      </c>
    </row>
    <row r="437" spans="1:42" ht="48" customHeight="1" x14ac:dyDescent="0.4">
      <c r="A437" s="70" t="s">
        <v>1984</v>
      </c>
      <c r="B437" s="90" t="s">
        <v>1985</v>
      </c>
      <c r="C437" s="87" t="s">
        <v>1986</v>
      </c>
      <c r="D437" s="88" t="s">
        <v>95</v>
      </c>
      <c r="E437" s="30" t="s">
        <v>888</v>
      </c>
      <c r="F437" s="29" t="s">
        <v>54</v>
      </c>
      <c r="G437" s="29">
        <v>8</v>
      </c>
      <c r="H437" s="30"/>
      <c r="I437" s="74">
        <f>VLOOKUP(G437,'Basic TPP'!$A$2:$B$16,2,0)</f>
        <v>6348434.0099999998</v>
      </c>
      <c r="J437" s="75">
        <v>0</v>
      </c>
      <c r="K437" s="76">
        <v>0.35</v>
      </c>
      <c r="L437" s="77">
        <v>0.46</v>
      </c>
      <c r="M437" s="77">
        <v>0</v>
      </c>
      <c r="N437" s="78">
        <f t="shared" si="93"/>
        <v>4370897</v>
      </c>
      <c r="O437" s="79">
        <v>1</v>
      </c>
      <c r="P437" s="80">
        <v>9136</v>
      </c>
      <c r="Q437" s="80" t="s">
        <v>862</v>
      </c>
      <c r="R437" s="81"/>
      <c r="S437" s="78">
        <f t="shared" si="84"/>
        <v>0</v>
      </c>
      <c r="T437" s="78">
        <f t="shared" si="85"/>
        <v>0</v>
      </c>
      <c r="U437" s="78">
        <f t="shared" si="86"/>
        <v>0</v>
      </c>
      <c r="V437" s="78">
        <f t="shared" si="94"/>
        <v>0</v>
      </c>
      <c r="W437" s="78">
        <f t="shared" si="87"/>
        <v>888780.76139999984</v>
      </c>
      <c r="X437" s="78">
        <f t="shared" si="88"/>
        <v>888780.76139999984</v>
      </c>
      <c r="Y437" s="78">
        <f t="shared" si="89"/>
        <v>444390.38069999992</v>
      </c>
      <c r="Z437" s="78">
        <f t="shared" si="95"/>
        <v>1888659</v>
      </c>
      <c r="AA437" s="78">
        <f t="shared" si="90"/>
        <v>2920279.6446000002</v>
      </c>
      <c r="AB437" s="78">
        <f t="shared" si="96"/>
        <v>2482238</v>
      </c>
      <c r="AC437" s="78">
        <f t="shared" si="91"/>
        <v>0</v>
      </c>
      <c r="AD437" s="78">
        <f t="shared" si="97"/>
        <v>0</v>
      </c>
      <c r="AE437" s="82">
        <f t="shared" si="92"/>
        <v>4370897</v>
      </c>
      <c r="AF437" s="82"/>
      <c r="AG437" s="82"/>
      <c r="AH437" s="82"/>
      <c r="AI437" s="82"/>
      <c r="AJ437" s="82"/>
      <c r="AK437" s="83"/>
      <c r="AL437" s="83"/>
      <c r="AM437" s="78"/>
      <c r="AN437" s="84">
        <v>430</v>
      </c>
      <c r="AO437" s="85"/>
      <c r="AP437" s="86" t="s">
        <v>1949</v>
      </c>
    </row>
    <row r="438" spans="1:42" ht="48" customHeight="1" x14ac:dyDescent="0.4">
      <c r="A438" s="70" t="s">
        <v>1987</v>
      </c>
      <c r="B438" s="90" t="s">
        <v>1988</v>
      </c>
      <c r="C438" s="87" t="s">
        <v>1989</v>
      </c>
      <c r="D438" s="88" t="s">
        <v>95</v>
      </c>
      <c r="E438" s="30" t="s">
        <v>347</v>
      </c>
      <c r="F438" s="29" t="s">
        <v>54</v>
      </c>
      <c r="G438" s="29">
        <v>8</v>
      </c>
      <c r="H438" s="30"/>
      <c r="I438" s="74">
        <f>VLOOKUP(G438,'Basic TPP'!$A$2:$B$16,2,0)</f>
        <v>6348434.0099999998</v>
      </c>
      <c r="J438" s="75">
        <v>0</v>
      </c>
      <c r="K438" s="76">
        <v>0.35</v>
      </c>
      <c r="L438" s="77">
        <v>0.46</v>
      </c>
      <c r="M438" s="77">
        <v>0</v>
      </c>
      <c r="N438" s="78">
        <f t="shared" si="93"/>
        <v>4370897</v>
      </c>
      <c r="O438" s="79">
        <v>0.97950000000000004</v>
      </c>
      <c r="P438" s="80">
        <v>8594</v>
      </c>
      <c r="Q438" s="80" t="s">
        <v>862</v>
      </c>
      <c r="R438" s="81"/>
      <c r="S438" s="78">
        <f t="shared" si="84"/>
        <v>0</v>
      </c>
      <c r="T438" s="78">
        <f t="shared" si="85"/>
        <v>0</v>
      </c>
      <c r="U438" s="78">
        <f t="shared" si="86"/>
        <v>0</v>
      </c>
      <c r="V438" s="78">
        <f t="shared" si="94"/>
        <v>0</v>
      </c>
      <c r="W438" s="78">
        <f t="shared" si="87"/>
        <v>870560.75579129986</v>
      </c>
      <c r="X438" s="78">
        <f t="shared" si="88"/>
        <v>888780.76139999984</v>
      </c>
      <c r="Y438" s="78">
        <f t="shared" si="89"/>
        <v>444390.38069999992</v>
      </c>
      <c r="Z438" s="78">
        <f t="shared" si="95"/>
        <v>1873172</v>
      </c>
      <c r="AA438" s="78">
        <f t="shared" si="90"/>
        <v>2920279.6446000002</v>
      </c>
      <c r="AB438" s="78">
        <f t="shared" si="96"/>
        <v>2482238</v>
      </c>
      <c r="AC438" s="78">
        <f t="shared" si="91"/>
        <v>0</v>
      </c>
      <c r="AD438" s="78">
        <f t="shared" si="97"/>
        <v>0</v>
      </c>
      <c r="AE438" s="82">
        <f t="shared" si="92"/>
        <v>4355410</v>
      </c>
      <c r="AF438" s="82"/>
      <c r="AG438" s="82"/>
      <c r="AH438" s="82"/>
      <c r="AI438" s="82"/>
      <c r="AJ438" s="82"/>
      <c r="AK438" s="83"/>
      <c r="AL438" s="83"/>
      <c r="AM438" s="78"/>
      <c r="AN438" s="84">
        <v>431</v>
      </c>
      <c r="AO438" s="85"/>
      <c r="AP438" s="86" t="s">
        <v>1949</v>
      </c>
    </row>
    <row r="439" spans="1:42" ht="48" customHeight="1" x14ac:dyDescent="0.4">
      <c r="A439" s="70" t="s">
        <v>1990</v>
      </c>
      <c r="B439" s="90" t="s">
        <v>1991</v>
      </c>
      <c r="C439" s="87" t="s">
        <v>1992</v>
      </c>
      <c r="D439" s="88" t="s">
        <v>108</v>
      </c>
      <c r="E439" s="30" t="s">
        <v>347</v>
      </c>
      <c r="F439" s="29" t="s">
        <v>54</v>
      </c>
      <c r="G439" s="29">
        <v>8</v>
      </c>
      <c r="H439" s="30"/>
      <c r="I439" s="74">
        <f>VLOOKUP(G439,'Basic TPP'!$A$2:$B$16,2,0)</f>
        <v>6348434.0099999998</v>
      </c>
      <c r="J439" s="75">
        <v>0</v>
      </c>
      <c r="K439" s="76">
        <v>0.35</v>
      </c>
      <c r="L439" s="77">
        <v>0.46</v>
      </c>
      <c r="M439" s="77">
        <v>0</v>
      </c>
      <c r="N439" s="78">
        <f t="shared" si="93"/>
        <v>4370897</v>
      </c>
      <c r="O439" s="79">
        <v>0.96950000000000003</v>
      </c>
      <c r="P439" s="80">
        <v>9900</v>
      </c>
      <c r="Q439" s="80" t="s">
        <v>862</v>
      </c>
      <c r="R439" s="81"/>
      <c r="S439" s="78">
        <f t="shared" si="84"/>
        <v>0</v>
      </c>
      <c r="T439" s="78">
        <f t="shared" si="85"/>
        <v>0</v>
      </c>
      <c r="U439" s="78">
        <f t="shared" si="86"/>
        <v>0</v>
      </c>
      <c r="V439" s="78">
        <f t="shared" si="94"/>
        <v>0</v>
      </c>
      <c r="W439" s="78">
        <f t="shared" si="87"/>
        <v>861672.94817729993</v>
      </c>
      <c r="X439" s="78">
        <f t="shared" si="88"/>
        <v>888780.76139999984</v>
      </c>
      <c r="Y439" s="78">
        <f t="shared" si="89"/>
        <v>444390.38069999992</v>
      </c>
      <c r="Z439" s="78">
        <f t="shared" si="95"/>
        <v>1865617</v>
      </c>
      <c r="AA439" s="78">
        <f t="shared" si="90"/>
        <v>2920279.6446000002</v>
      </c>
      <c r="AB439" s="78">
        <f t="shared" si="96"/>
        <v>2482238</v>
      </c>
      <c r="AC439" s="78">
        <f t="shared" si="91"/>
        <v>0</v>
      </c>
      <c r="AD439" s="78">
        <f t="shared" si="97"/>
        <v>0</v>
      </c>
      <c r="AE439" s="82">
        <f t="shared" si="92"/>
        <v>4347855</v>
      </c>
      <c r="AF439" s="82"/>
      <c r="AG439" s="82"/>
      <c r="AH439" s="82"/>
      <c r="AI439" s="82"/>
      <c r="AJ439" s="82"/>
      <c r="AK439" s="83"/>
      <c r="AL439" s="83"/>
      <c r="AM439" s="78"/>
      <c r="AN439" s="84">
        <v>432</v>
      </c>
      <c r="AO439" s="85"/>
      <c r="AP439" s="86" t="s">
        <v>1949</v>
      </c>
    </row>
    <row r="440" spans="1:42" ht="48" customHeight="1" x14ac:dyDescent="0.4">
      <c r="A440" s="70" t="s">
        <v>1993</v>
      </c>
      <c r="B440" s="90" t="s">
        <v>1994</v>
      </c>
      <c r="C440" s="87" t="s">
        <v>1995</v>
      </c>
      <c r="D440" s="88" t="s">
        <v>95</v>
      </c>
      <c r="E440" s="30" t="s">
        <v>272</v>
      </c>
      <c r="F440" s="29" t="s">
        <v>54</v>
      </c>
      <c r="G440" s="29">
        <v>8</v>
      </c>
      <c r="H440" s="30"/>
      <c r="I440" s="74">
        <f>VLOOKUP(G440,'Basic TPP'!$A$2:$B$16,2,0)</f>
        <v>6348434.0099999998</v>
      </c>
      <c r="J440" s="75">
        <v>0</v>
      </c>
      <c r="K440" s="76">
        <v>0.35</v>
      </c>
      <c r="L440" s="77">
        <v>0.46</v>
      </c>
      <c r="M440" s="77">
        <v>0</v>
      </c>
      <c r="N440" s="78">
        <f t="shared" si="93"/>
        <v>4370897</v>
      </c>
      <c r="O440" s="79">
        <v>1</v>
      </c>
      <c r="P440" s="80">
        <v>8098</v>
      </c>
      <c r="Q440" s="80" t="s">
        <v>862</v>
      </c>
      <c r="R440" s="81"/>
      <c r="S440" s="78">
        <f t="shared" si="84"/>
        <v>0</v>
      </c>
      <c r="T440" s="78">
        <f t="shared" si="85"/>
        <v>0</v>
      </c>
      <c r="U440" s="78">
        <f t="shared" si="86"/>
        <v>0</v>
      </c>
      <c r="V440" s="78">
        <f t="shared" si="94"/>
        <v>0</v>
      </c>
      <c r="W440" s="78">
        <f t="shared" si="87"/>
        <v>888780.76139999984</v>
      </c>
      <c r="X440" s="78">
        <f t="shared" si="88"/>
        <v>888780.76139999984</v>
      </c>
      <c r="Y440" s="78">
        <f t="shared" si="89"/>
        <v>444390.38069999992</v>
      </c>
      <c r="Z440" s="78">
        <f t="shared" si="95"/>
        <v>1888659</v>
      </c>
      <c r="AA440" s="78">
        <f t="shared" si="90"/>
        <v>2920279.6446000002</v>
      </c>
      <c r="AB440" s="78">
        <f t="shared" si="96"/>
        <v>2482238</v>
      </c>
      <c r="AC440" s="78">
        <f t="shared" si="91"/>
        <v>0</v>
      </c>
      <c r="AD440" s="78">
        <f t="shared" si="97"/>
        <v>0</v>
      </c>
      <c r="AE440" s="82">
        <f t="shared" si="92"/>
        <v>4370897</v>
      </c>
      <c r="AF440" s="82"/>
      <c r="AG440" s="82"/>
      <c r="AH440" s="82"/>
      <c r="AI440" s="82"/>
      <c r="AJ440" s="82"/>
      <c r="AK440" s="83"/>
      <c r="AL440" s="83"/>
      <c r="AM440" s="78"/>
      <c r="AN440" s="84">
        <v>433</v>
      </c>
      <c r="AO440" s="85"/>
      <c r="AP440" s="86" t="s">
        <v>1949</v>
      </c>
    </row>
    <row r="441" spans="1:42" ht="48" customHeight="1" x14ac:dyDescent="0.4">
      <c r="A441" s="70" t="s">
        <v>1996</v>
      </c>
      <c r="B441" s="90" t="s">
        <v>1997</v>
      </c>
      <c r="C441" s="87" t="s">
        <v>1998</v>
      </c>
      <c r="D441" s="88" t="s">
        <v>95</v>
      </c>
      <c r="E441" s="30" t="s">
        <v>1006</v>
      </c>
      <c r="F441" s="29" t="s">
        <v>54</v>
      </c>
      <c r="G441" s="29">
        <v>8</v>
      </c>
      <c r="H441" s="30"/>
      <c r="I441" s="74">
        <f>VLOOKUP(G441,'Basic TPP'!$A$2:$B$16,2,0)</f>
        <v>6348434.0099999998</v>
      </c>
      <c r="J441" s="75">
        <v>0</v>
      </c>
      <c r="K441" s="76">
        <v>0.35</v>
      </c>
      <c r="L441" s="77">
        <v>0.46</v>
      </c>
      <c r="M441" s="77">
        <v>0</v>
      </c>
      <c r="N441" s="78">
        <f t="shared" si="93"/>
        <v>4370897</v>
      </c>
      <c r="O441" s="79">
        <v>1</v>
      </c>
      <c r="P441" s="80">
        <v>8922</v>
      </c>
      <c r="Q441" s="80" t="s">
        <v>862</v>
      </c>
      <c r="R441" s="81"/>
      <c r="S441" s="78">
        <f t="shared" si="84"/>
        <v>0</v>
      </c>
      <c r="T441" s="78">
        <f t="shared" si="85"/>
        <v>0</v>
      </c>
      <c r="U441" s="78">
        <f t="shared" si="86"/>
        <v>0</v>
      </c>
      <c r="V441" s="78">
        <f t="shared" si="94"/>
        <v>0</v>
      </c>
      <c r="W441" s="78">
        <f t="shared" si="87"/>
        <v>888780.76139999984</v>
      </c>
      <c r="X441" s="78">
        <f t="shared" si="88"/>
        <v>888780.76139999984</v>
      </c>
      <c r="Y441" s="78">
        <f t="shared" si="89"/>
        <v>444390.38069999992</v>
      </c>
      <c r="Z441" s="78">
        <f t="shared" si="95"/>
        <v>1888659</v>
      </c>
      <c r="AA441" s="78">
        <f t="shared" si="90"/>
        <v>2920279.6446000002</v>
      </c>
      <c r="AB441" s="78">
        <f t="shared" si="96"/>
        <v>2482238</v>
      </c>
      <c r="AC441" s="78">
        <f t="shared" si="91"/>
        <v>0</v>
      </c>
      <c r="AD441" s="78">
        <f t="shared" si="97"/>
        <v>0</v>
      </c>
      <c r="AE441" s="82">
        <f t="shared" si="92"/>
        <v>4370897</v>
      </c>
      <c r="AF441" s="82"/>
      <c r="AG441" s="82"/>
      <c r="AH441" s="82"/>
      <c r="AI441" s="82"/>
      <c r="AJ441" s="82"/>
      <c r="AK441" s="83"/>
      <c r="AL441" s="83"/>
      <c r="AM441" s="78"/>
      <c r="AN441" s="84">
        <v>434</v>
      </c>
      <c r="AO441" s="85"/>
      <c r="AP441" s="86" t="s">
        <v>1949</v>
      </c>
    </row>
    <row r="442" spans="1:42" ht="48" customHeight="1" x14ac:dyDescent="0.4">
      <c r="A442" s="70" t="s">
        <v>1999</v>
      </c>
      <c r="B442" s="90" t="s">
        <v>2000</v>
      </c>
      <c r="C442" s="87" t="s">
        <v>2001</v>
      </c>
      <c r="D442" s="88" t="s">
        <v>108</v>
      </c>
      <c r="E442" s="30" t="s">
        <v>370</v>
      </c>
      <c r="F442" s="29" t="s">
        <v>54</v>
      </c>
      <c r="G442" s="29">
        <v>8</v>
      </c>
      <c r="H442" s="30"/>
      <c r="I442" s="74">
        <f>VLOOKUP(G442,'Basic TPP'!$A$2:$B$16,2,0)</f>
        <v>6348434.0099999998</v>
      </c>
      <c r="J442" s="75">
        <v>0</v>
      </c>
      <c r="K442" s="76">
        <v>0.35</v>
      </c>
      <c r="L442" s="77">
        <v>0.46</v>
      </c>
      <c r="M442" s="77">
        <v>0</v>
      </c>
      <c r="N442" s="78">
        <f t="shared" si="93"/>
        <v>4370897</v>
      </c>
      <c r="O442" s="79">
        <v>0.96950000000000003</v>
      </c>
      <c r="P442" s="80">
        <v>11398</v>
      </c>
      <c r="Q442" s="80" t="s">
        <v>862</v>
      </c>
      <c r="R442" s="81"/>
      <c r="S442" s="78">
        <f t="shared" si="84"/>
        <v>0</v>
      </c>
      <c r="T442" s="78">
        <f t="shared" si="85"/>
        <v>0</v>
      </c>
      <c r="U442" s="78">
        <f t="shared" si="86"/>
        <v>0</v>
      </c>
      <c r="V442" s="78">
        <f t="shared" si="94"/>
        <v>0</v>
      </c>
      <c r="W442" s="78">
        <f t="shared" si="87"/>
        <v>861672.94817729993</v>
      </c>
      <c r="X442" s="78">
        <f t="shared" si="88"/>
        <v>888780.76139999984</v>
      </c>
      <c r="Y442" s="78">
        <f t="shared" si="89"/>
        <v>444390.38069999992</v>
      </c>
      <c r="Z442" s="78">
        <f t="shared" si="95"/>
        <v>1865617</v>
      </c>
      <c r="AA442" s="78">
        <f t="shared" si="90"/>
        <v>2920279.6446000002</v>
      </c>
      <c r="AB442" s="78">
        <f t="shared" si="96"/>
        <v>2482238</v>
      </c>
      <c r="AC442" s="78">
        <f t="shared" si="91"/>
        <v>0</v>
      </c>
      <c r="AD442" s="78">
        <f t="shared" si="97"/>
        <v>0</v>
      </c>
      <c r="AE442" s="82">
        <f t="shared" si="92"/>
        <v>4347855</v>
      </c>
      <c r="AF442" s="82"/>
      <c r="AG442" s="82"/>
      <c r="AH442" s="82"/>
      <c r="AI442" s="82"/>
      <c r="AJ442" s="82"/>
      <c r="AK442" s="83"/>
      <c r="AL442" s="83"/>
      <c r="AM442" s="78"/>
      <c r="AN442" s="84">
        <v>435</v>
      </c>
      <c r="AO442" s="91"/>
      <c r="AP442" s="86" t="s">
        <v>1949</v>
      </c>
    </row>
    <row r="443" spans="1:42" ht="48" customHeight="1" x14ac:dyDescent="0.4">
      <c r="A443" s="70" t="s">
        <v>2002</v>
      </c>
      <c r="B443" s="90" t="s">
        <v>2003</v>
      </c>
      <c r="C443" s="87" t="s">
        <v>2004</v>
      </c>
      <c r="D443" s="88" t="s">
        <v>138</v>
      </c>
      <c r="E443" s="30" t="s">
        <v>272</v>
      </c>
      <c r="F443" s="29"/>
      <c r="G443" s="29">
        <v>8</v>
      </c>
      <c r="H443" s="30"/>
      <c r="I443" s="74">
        <f>VLOOKUP(G443,'Basic TPP'!$A$2:$B$16,2,0)</f>
        <v>6348434.0099999998</v>
      </c>
      <c r="J443" s="75">
        <v>0</v>
      </c>
      <c r="K443" s="76">
        <v>0.35</v>
      </c>
      <c r="L443" s="77">
        <v>0.46</v>
      </c>
      <c r="M443" s="77">
        <v>0</v>
      </c>
      <c r="N443" s="78">
        <f t="shared" si="93"/>
        <v>4370897</v>
      </c>
      <c r="O443" s="79">
        <v>1</v>
      </c>
      <c r="P443" s="80">
        <v>8512</v>
      </c>
      <c r="Q443" s="80" t="s">
        <v>862</v>
      </c>
      <c r="R443" s="81"/>
      <c r="S443" s="78">
        <f t="shared" si="84"/>
        <v>0</v>
      </c>
      <c r="T443" s="78">
        <f t="shared" si="85"/>
        <v>0</v>
      </c>
      <c r="U443" s="78">
        <f t="shared" si="86"/>
        <v>0</v>
      </c>
      <c r="V443" s="78">
        <f t="shared" si="94"/>
        <v>0</v>
      </c>
      <c r="W443" s="78">
        <f t="shared" si="87"/>
        <v>888780.76139999984</v>
      </c>
      <c r="X443" s="78">
        <f t="shared" si="88"/>
        <v>888780.76139999984</v>
      </c>
      <c r="Y443" s="78">
        <f t="shared" si="89"/>
        <v>444390.38069999992</v>
      </c>
      <c r="Z443" s="78">
        <f t="shared" si="95"/>
        <v>1888659</v>
      </c>
      <c r="AA443" s="78">
        <f t="shared" si="90"/>
        <v>2920279.6446000002</v>
      </c>
      <c r="AB443" s="78">
        <f t="shared" si="96"/>
        <v>2482238</v>
      </c>
      <c r="AC443" s="78">
        <f t="shared" si="91"/>
        <v>0</v>
      </c>
      <c r="AD443" s="78">
        <f t="shared" si="97"/>
        <v>0</v>
      </c>
      <c r="AE443" s="82">
        <f t="shared" si="92"/>
        <v>4370897</v>
      </c>
      <c r="AF443" s="82"/>
      <c r="AG443" s="82"/>
      <c r="AH443" s="82"/>
      <c r="AI443" s="82"/>
      <c r="AJ443" s="82"/>
      <c r="AK443" s="83"/>
      <c r="AL443" s="83"/>
      <c r="AM443" s="78"/>
      <c r="AN443" s="84">
        <v>436</v>
      </c>
      <c r="AO443" s="85"/>
      <c r="AP443" s="86" t="s">
        <v>1949</v>
      </c>
    </row>
    <row r="444" spans="1:42" ht="48" customHeight="1" x14ac:dyDescent="0.4">
      <c r="A444" s="70" t="s">
        <v>2005</v>
      </c>
      <c r="B444" s="90" t="s">
        <v>2006</v>
      </c>
      <c r="C444" s="87" t="s">
        <v>2007</v>
      </c>
      <c r="D444" s="88" t="s">
        <v>108</v>
      </c>
      <c r="E444" s="30" t="s">
        <v>272</v>
      </c>
      <c r="F444" s="29"/>
      <c r="G444" s="29">
        <v>8</v>
      </c>
      <c r="H444" s="30"/>
      <c r="I444" s="74">
        <f>VLOOKUP(G444,'Basic TPP'!$A$2:$B$16,2,0)</f>
        <v>6348434.0099999998</v>
      </c>
      <c r="J444" s="75">
        <v>0</v>
      </c>
      <c r="K444" s="76">
        <v>0.35</v>
      </c>
      <c r="L444" s="77">
        <v>0.46</v>
      </c>
      <c r="M444" s="77">
        <v>0</v>
      </c>
      <c r="N444" s="78">
        <f t="shared" si="93"/>
        <v>4370897</v>
      </c>
      <c r="O444" s="79">
        <v>0.98499999999999999</v>
      </c>
      <c r="P444" s="80">
        <v>9355</v>
      </c>
      <c r="Q444" s="80" t="s">
        <v>862</v>
      </c>
      <c r="R444" s="81"/>
      <c r="S444" s="78">
        <f t="shared" si="84"/>
        <v>0</v>
      </c>
      <c r="T444" s="78">
        <f t="shared" si="85"/>
        <v>0</v>
      </c>
      <c r="U444" s="78">
        <f t="shared" si="86"/>
        <v>0</v>
      </c>
      <c r="V444" s="78">
        <f t="shared" si="94"/>
        <v>0</v>
      </c>
      <c r="W444" s="78">
        <f t="shared" si="87"/>
        <v>875449.04997899989</v>
      </c>
      <c r="X444" s="78">
        <f t="shared" si="88"/>
        <v>888780.76139999984</v>
      </c>
      <c r="Y444" s="78">
        <f t="shared" si="89"/>
        <v>444390.38069999992</v>
      </c>
      <c r="Z444" s="78">
        <f t="shared" si="95"/>
        <v>1877327</v>
      </c>
      <c r="AA444" s="78">
        <f t="shared" si="90"/>
        <v>2920279.6446000002</v>
      </c>
      <c r="AB444" s="78">
        <f t="shared" si="96"/>
        <v>2482238</v>
      </c>
      <c r="AC444" s="78">
        <f t="shared" si="91"/>
        <v>0</v>
      </c>
      <c r="AD444" s="78">
        <f t="shared" si="97"/>
        <v>0</v>
      </c>
      <c r="AE444" s="82">
        <f t="shared" si="92"/>
        <v>4359565</v>
      </c>
      <c r="AF444" s="82"/>
      <c r="AG444" s="82"/>
      <c r="AH444" s="82"/>
      <c r="AI444" s="82"/>
      <c r="AJ444" s="82"/>
      <c r="AK444" s="83"/>
      <c r="AL444" s="83"/>
      <c r="AM444" s="78"/>
      <c r="AN444" s="84">
        <v>437</v>
      </c>
      <c r="AO444" s="91"/>
      <c r="AP444" s="86" t="s">
        <v>1949</v>
      </c>
    </row>
    <row r="445" spans="1:42" ht="48" customHeight="1" x14ac:dyDescent="0.4">
      <c r="A445" s="70" t="s">
        <v>2008</v>
      </c>
      <c r="B445" s="90" t="s">
        <v>2009</v>
      </c>
      <c r="C445" s="87" t="s">
        <v>2010</v>
      </c>
      <c r="D445" s="88" t="s">
        <v>138</v>
      </c>
      <c r="E445" s="30" t="s">
        <v>329</v>
      </c>
      <c r="F445" s="29" t="s">
        <v>54</v>
      </c>
      <c r="G445" s="29">
        <v>8</v>
      </c>
      <c r="H445" s="30"/>
      <c r="I445" s="74">
        <f>VLOOKUP(G445,'Basic TPP'!$A$2:$B$16,2,0)</f>
        <v>6348434.0099999998</v>
      </c>
      <c r="J445" s="75">
        <v>0</v>
      </c>
      <c r="K445" s="76">
        <v>0.35</v>
      </c>
      <c r="L445" s="77">
        <v>0.46</v>
      </c>
      <c r="M445" s="77">
        <v>0</v>
      </c>
      <c r="N445" s="78">
        <f t="shared" si="93"/>
        <v>4370897</v>
      </c>
      <c r="O445" s="79">
        <v>0.98499999999999999</v>
      </c>
      <c r="P445" s="80">
        <v>8985</v>
      </c>
      <c r="Q445" s="80" t="s">
        <v>862</v>
      </c>
      <c r="R445" s="81"/>
      <c r="S445" s="78">
        <f t="shared" si="84"/>
        <v>0</v>
      </c>
      <c r="T445" s="78">
        <f t="shared" si="85"/>
        <v>0</v>
      </c>
      <c r="U445" s="78">
        <f t="shared" si="86"/>
        <v>0</v>
      </c>
      <c r="V445" s="78">
        <f t="shared" si="94"/>
        <v>0</v>
      </c>
      <c r="W445" s="78">
        <f t="shared" si="87"/>
        <v>875449.04997899989</v>
      </c>
      <c r="X445" s="78">
        <f t="shared" si="88"/>
        <v>888780.76139999984</v>
      </c>
      <c r="Y445" s="78">
        <f t="shared" si="89"/>
        <v>444390.38069999992</v>
      </c>
      <c r="Z445" s="78">
        <f t="shared" si="95"/>
        <v>1877327</v>
      </c>
      <c r="AA445" s="78">
        <f t="shared" si="90"/>
        <v>2920279.6446000002</v>
      </c>
      <c r="AB445" s="78">
        <f t="shared" si="96"/>
        <v>2482238</v>
      </c>
      <c r="AC445" s="78">
        <f t="shared" si="91"/>
        <v>0</v>
      </c>
      <c r="AD445" s="78">
        <f t="shared" si="97"/>
        <v>0</v>
      </c>
      <c r="AE445" s="82">
        <f t="shared" si="92"/>
        <v>4359565</v>
      </c>
      <c r="AF445" s="82"/>
      <c r="AG445" s="82"/>
      <c r="AH445" s="82"/>
      <c r="AI445" s="82"/>
      <c r="AJ445" s="82"/>
      <c r="AK445" s="83"/>
      <c r="AL445" s="83"/>
      <c r="AM445" s="78"/>
      <c r="AN445" s="84">
        <v>438</v>
      </c>
      <c r="AO445" s="85"/>
      <c r="AP445" s="86" t="s">
        <v>1949</v>
      </c>
    </row>
    <row r="446" spans="1:42" ht="48" customHeight="1" x14ac:dyDescent="0.4">
      <c r="A446" s="70" t="s">
        <v>2011</v>
      </c>
      <c r="B446" s="90" t="s">
        <v>2012</v>
      </c>
      <c r="C446" s="87" t="s">
        <v>2013</v>
      </c>
      <c r="D446" s="88" t="s">
        <v>328</v>
      </c>
      <c r="E446" s="30" t="s">
        <v>1184</v>
      </c>
      <c r="F446" s="29" t="s">
        <v>54</v>
      </c>
      <c r="G446" s="29">
        <v>8</v>
      </c>
      <c r="H446" s="30"/>
      <c r="I446" s="74">
        <f>VLOOKUP(G446,'Basic TPP'!$A$2:$B$16,2,0)</f>
        <v>6348434.0099999998</v>
      </c>
      <c r="J446" s="75">
        <v>0</v>
      </c>
      <c r="K446" s="76">
        <v>0.35</v>
      </c>
      <c r="L446" s="77">
        <v>0.46</v>
      </c>
      <c r="M446" s="77">
        <v>0</v>
      </c>
      <c r="N446" s="78">
        <f t="shared" si="93"/>
        <v>4370897</v>
      </c>
      <c r="O446" s="79">
        <v>0.46949999999999997</v>
      </c>
      <c r="P446" s="80">
        <v>1974</v>
      </c>
      <c r="Q446" s="80" t="s">
        <v>862</v>
      </c>
      <c r="R446" s="81"/>
      <c r="S446" s="78">
        <f t="shared" si="84"/>
        <v>0</v>
      </c>
      <c r="T446" s="78">
        <f t="shared" si="85"/>
        <v>0</v>
      </c>
      <c r="U446" s="78">
        <f t="shared" si="86"/>
        <v>0</v>
      </c>
      <c r="V446" s="78">
        <f t="shared" si="94"/>
        <v>0</v>
      </c>
      <c r="W446" s="78">
        <f t="shared" si="87"/>
        <v>417282.56747729989</v>
      </c>
      <c r="X446" s="78">
        <f t="shared" si="88"/>
        <v>0</v>
      </c>
      <c r="Y446" s="78">
        <f t="shared" si="89"/>
        <v>0</v>
      </c>
      <c r="Z446" s="78">
        <f t="shared" si="95"/>
        <v>354690</v>
      </c>
      <c r="AA446" s="78">
        <f t="shared" si="90"/>
        <v>2920279.6446000002</v>
      </c>
      <c r="AB446" s="78">
        <f t="shared" si="96"/>
        <v>2482238</v>
      </c>
      <c r="AC446" s="78">
        <f t="shared" si="91"/>
        <v>0</v>
      </c>
      <c r="AD446" s="78">
        <f t="shared" si="97"/>
        <v>0</v>
      </c>
      <c r="AE446" s="82">
        <f t="shared" si="92"/>
        <v>2836928</v>
      </c>
      <c r="AF446" s="82"/>
      <c r="AG446" s="82"/>
      <c r="AH446" s="82"/>
      <c r="AI446" s="82"/>
      <c r="AJ446" s="82"/>
      <c r="AK446" s="83"/>
      <c r="AL446" s="83"/>
      <c r="AM446" s="78"/>
      <c r="AN446" s="84">
        <v>439</v>
      </c>
      <c r="AO446" s="85"/>
      <c r="AP446" s="86" t="s">
        <v>1949</v>
      </c>
    </row>
    <row r="447" spans="1:42" ht="48" customHeight="1" x14ac:dyDescent="0.4">
      <c r="A447" s="70" t="s">
        <v>2014</v>
      </c>
      <c r="B447" s="90" t="s">
        <v>2015</v>
      </c>
      <c r="C447" s="87" t="s">
        <v>2016</v>
      </c>
      <c r="D447" s="88" t="s">
        <v>95</v>
      </c>
      <c r="E447" s="30" t="s">
        <v>272</v>
      </c>
      <c r="F447" s="29" t="s">
        <v>54</v>
      </c>
      <c r="G447" s="29">
        <v>8</v>
      </c>
      <c r="H447" s="30"/>
      <c r="I447" s="74">
        <f>VLOOKUP(G447,'Basic TPP'!$A$2:$B$16,2,0)</f>
        <v>6348434.0099999998</v>
      </c>
      <c r="J447" s="75">
        <v>0</v>
      </c>
      <c r="K447" s="76">
        <v>0.35</v>
      </c>
      <c r="L447" s="77">
        <v>0.46</v>
      </c>
      <c r="M447" s="77">
        <v>0</v>
      </c>
      <c r="N447" s="78">
        <f t="shared" si="93"/>
        <v>4370897</v>
      </c>
      <c r="O447" s="79">
        <v>1</v>
      </c>
      <c r="P447" s="80">
        <v>10176</v>
      </c>
      <c r="Q447" s="80" t="s">
        <v>862</v>
      </c>
      <c r="R447" s="81"/>
      <c r="S447" s="78">
        <f t="shared" si="84"/>
        <v>0</v>
      </c>
      <c r="T447" s="78">
        <f t="shared" si="85"/>
        <v>0</v>
      </c>
      <c r="U447" s="78">
        <f t="shared" si="86"/>
        <v>0</v>
      </c>
      <c r="V447" s="78">
        <f t="shared" si="94"/>
        <v>0</v>
      </c>
      <c r="W447" s="78">
        <f t="shared" si="87"/>
        <v>888780.76139999984</v>
      </c>
      <c r="X447" s="78">
        <f t="shared" si="88"/>
        <v>888780.76139999984</v>
      </c>
      <c r="Y447" s="78">
        <f t="shared" si="89"/>
        <v>444390.38069999992</v>
      </c>
      <c r="Z447" s="78">
        <f t="shared" si="95"/>
        <v>1888659</v>
      </c>
      <c r="AA447" s="78">
        <f t="shared" si="90"/>
        <v>2920279.6446000002</v>
      </c>
      <c r="AB447" s="78">
        <f t="shared" si="96"/>
        <v>2482238</v>
      </c>
      <c r="AC447" s="78">
        <f t="shared" si="91"/>
        <v>0</v>
      </c>
      <c r="AD447" s="78">
        <f t="shared" si="97"/>
        <v>0</v>
      </c>
      <c r="AE447" s="82">
        <f t="shared" si="92"/>
        <v>4370897</v>
      </c>
      <c r="AF447" s="82"/>
      <c r="AG447" s="82"/>
      <c r="AH447" s="82"/>
      <c r="AI447" s="82"/>
      <c r="AJ447" s="82"/>
      <c r="AK447" s="83"/>
      <c r="AL447" s="83"/>
      <c r="AM447" s="78"/>
      <c r="AN447" s="84">
        <v>440</v>
      </c>
      <c r="AO447" s="85"/>
      <c r="AP447" s="86" t="s">
        <v>1949</v>
      </c>
    </row>
    <row r="448" spans="1:42" ht="48" customHeight="1" x14ac:dyDescent="0.4">
      <c r="A448" s="70" t="s">
        <v>2017</v>
      </c>
      <c r="B448" s="90" t="s">
        <v>2018</v>
      </c>
      <c r="C448" s="87" t="s">
        <v>2019</v>
      </c>
      <c r="D448" s="88" t="s">
        <v>138</v>
      </c>
      <c r="E448" s="30" t="s">
        <v>395</v>
      </c>
      <c r="F448" s="29" t="s">
        <v>54</v>
      </c>
      <c r="G448" s="29">
        <v>7</v>
      </c>
      <c r="H448" s="30"/>
      <c r="I448" s="74">
        <f>VLOOKUP(G448,'Basic TPP'!$A$2:$B$16,2,0)</f>
        <v>5597389.71</v>
      </c>
      <c r="J448" s="75">
        <v>0</v>
      </c>
      <c r="K448" s="76">
        <v>0.35</v>
      </c>
      <c r="L448" s="77">
        <v>0.46</v>
      </c>
      <c r="M448" s="77">
        <v>0</v>
      </c>
      <c r="N448" s="78">
        <f t="shared" si="93"/>
        <v>3853803</v>
      </c>
      <c r="O448" s="79">
        <v>0.92779999999999996</v>
      </c>
      <c r="P448" s="80">
        <v>7847</v>
      </c>
      <c r="Q448" s="80" t="s">
        <v>862</v>
      </c>
      <c r="R448" s="81"/>
      <c r="S448" s="78">
        <f t="shared" si="84"/>
        <v>0</v>
      </c>
      <c r="T448" s="78">
        <f t="shared" si="85"/>
        <v>0</v>
      </c>
      <c r="U448" s="78">
        <f t="shared" si="86"/>
        <v>0</v>
      </c>
      <c r="V448" s="78">
        <f t="shared" si="94"/>
        <v>0</v>
      </c>
      <c r="W448" s="78">
        <f t="shared" si="87"/>
        <v>727056.14421131997</v>
      </c>
      <c r="X448" s="78">
        <f t="shared" si="88"/>
        <v>783634.55940000003</v>
      </c>
      <c r="Y448" s="78">
        <f t="shared" si="89"/>
        <v>391817.27970000001</v>
      </c>
      <c r="Z448" s="78">
        <f t="shared" si="95"/>
        <v>1617132</v>
      </c>
      <c r="AA448" s="78">
        <f t="shared" si="90"/>
        <v>2574799.2666000002</v>
      </c>
      <c r="AB448" s="78">
        <f t="shared" si="96"/>
        <v>2188579</v>
      </c>
      <c r="AC448" s="78">
        <f t="shared" si="91"/>
        <v>0</v>
      </c>
      <c r="AD448" s="78">
        <f t="shared" si="97"/>
        <v>0</v>
      </c>
      <c r="AE448" s="82">
        <f t="shared" si="92"/>
        <v>3805711</v>
      </c>
      <c r="AF448" s="82"/>
      <c r="AG448" s="82"/>
      <c r="AH448" s="82"/>
      <c r="AI448" s="82"/>
      <c r="AJ448" s="82"/>
      <c r="AK448" s="83"/>
      <c r="AL448" s="83"/>
      <c r="AM448" s="78"/>
      <c r="AN448" s="84">
        <v>441</v>
      </c>
      <c r="AO448" s="85"/>
      <c r="AP448" s="86" t="s">
        <v>1949</v>
      </c>
    </row>
    <row r="449" spans="1:42" ht="48" customHeight="1" x14ac:dyDescent="0.4">
      <c r="A449" s="70" t="s">
        <v>2020</v>
      </c>
      <c r="B449" s="90" t="s">
        <v>2021</v>
      </c>
      <c r="C449" s="87" t="s">
        <v>2022</v>
      </c>
      <c r="D449" s="88" t="s">
        <v>138</v>
      </c>
      <c r="E449" s="30" t="s">
        <v>395</v>
      </c>
      <c r="F449" s="29" t="s">
        <v>54</v>
      </c>
      <c r="G449" s="29">
        <v>7</v>
      </c>
      <c r="H449" s="30"/>
      <c r="I449" s="74">
        <f>VLOOKUP(G449,'Basic TPP'!$A$2:$B$16,2,0)</f>
        <v>5597389.71</v>
      </c>
      <c r="J449" s="75">
        <v>0</v>
      </c>
      <c r="K449" s="76">
        <v>0.35</v>
      </c>
      <c r="L449" s="77">
        <v>0.46</v>
      </c>
      <c r="M449" s="77">
        <v>0</v>
      </c>
      <c r="N449" s="78">
        <f t="shared" si="93"/>
        <v>3853803</v>
      </c>
      <c r="O449" s="79">
        <v>0.95830000000000004</v>
      </c>
      <c r="P449" s="80">
        <v>9810</v>
      </c>
      <c r="Q449" s="80" t="s">
        <v>862</v>
      </c>
      <c r="R449" s="81"/>
      <c r="S449" s="78">
        <f t="shared" si="84"/>
        <v>0</v>
      </c>
      <c r="T449" s="78">
        <f t="shared" si="85"/>
        <v>0</v>
      </c>
      <c r="U449" s="78">
        <f t="shared" si="86"/>
        <v>0</v>
      </c>
      <c r="V449" s="78">
        <f t="shared" si="94"/>
        <v>0</v>
      </c>
      <c r="W449" s="78">
        <f t="shared" si="87"/>
        <v>750956.99827302003</v>
      </c>
      <c r="X449" s="78">
        <f t="shared" si="88"/>
        <v>783634.55940000003</v>
      </c>
      <c r="Y449" s="78">
        <f t="shared" si="89"/>
        <v>391817.27970000001</v>
      </c>
      <c r="Z449" s="78">
        <f t="shared" si="95"/>
        <v>1637448</v>
      </c>
      <c r="AA449" s="78">
        <f t="shared" si="90"/>
        <v>2574799.2666000002</v>
      </c>
      <c r="AB449" s="78">
        <f t="shared" si="96"/>
        <v>2188579</v>
      </c>
      <c r="AC449" s="78">
        <f t="shared" si="91"/>
        <v>0</v>
      </c>
      <c r="AD449" s="78">
        <f t="shared" si="97"/>
        <v>0</v>
      </c>
      <c r="AE449" s="82">
        <f t="shared" si="92"/>
        <v>3826027</v>
      </c>
      <c r="AF449" s="82"/>
      <c r="AG449" s="82"/>
      <c r="AH449" s="82"/>
      <c r="AI449" s="82"/>
      <c r="AJ449" s="82"/>
      <c r="AK449" s="83"/>
      <c r="AL449" s="83"/>
      <c r="AM449" s="78"/>
      <c r="AN449" s="84">
        <v>442</v>
      </c>
      <c r="AO449" s="85"/>
      <c r="AP449" s="86" t="s">
        <v>1949</v>
      </c>
    </row>
    <row r="450" spans="1:42" ht="48" customHeight="1" x14ac:dyDescent="0.4">
      <c r="A450" s="70" t="s">
        <v>2023</v>
      </c>
      <c r="B450" s="90" t="s">
        <v>2024</v>
      </c>
      <c r="C450" s="87" t="s">
        <v>2025</v>
      </c>
      <c r="D450" s="88" t="s">
        <v>138</v>
      </c>
      <c r="E450" s="30" t="s">
        <v>903</v>
      </c>
      <c r="F450" s="29" t="s">
        <v>54</v>
      </c>
      <c r="G450" s="29">
        <v>7</v>
      </c>
      <c r="H450" s="30"/>
      <c r="I450" s="74">
        <f>VLOOKUP(G450,'Basic TPP'!$A$2:$B$16,2,0)</f>
        <v>5597389.71</v>
      </c>
      <c r="J450" s="75">
        <v>0</v>
      </c>
      <c r="K450" s="76">
        <v>0.35</v>
      </c>
      <c r="L450" s="77">
        <v>0.46</v>
      </c>
      <c r="M450" s="77">
        <v>0</v>
      </c>
      <c r="N450" s="78">
        <f t="shared" si="93"/>
        <v>3853803</v>
      </c>
      <c r="O450" s="79">
        <v>0.96950000000000003</v>
      </c>
      <c r="P450" s="80">
        <v>7995</v>
      </c>
      <c r="Q450" s="80" t="s">
        <v>862</v>
      </c>
      <c r="R450" s="81"/>
      <c r="S450" s="78">
        <f t="shared" si="84"/>
        <v>0</v>
      </c>
      <c r="T450" s="78">
        <f t="shared" si="85"/>
        <v>0</v>
      </c>
      <c r="U450" s="78">
        <f t="shared" si="86"/>
        <v>0</v>
      </c>
      <c r="V450" s="78">
        <f t="shared" si="94"/>
        <v>0</v>
      </c>
      <c r="W450" s="78">
        <f t="shared" si="87"/>
        <v>759733.70533830009</v>
      </c>
      <c r="X450" s="78">
        <f t="shared" si="88"/>
        <v>783634.55940000003</v>
      </c>
      <c r="Y450" s="78">
        <f t="shared" si="89"/>
        <v>391817.27970000001</v>
      </c>
      <c r="Z450" s="78">
        <f t="shared" si="95"/>
        <v>1644908</v>
      </c>
      <c r="AA450" s="78">
        <f t="shared" si="90"/>
        <v>2574799.2666000002</v>
      </c>
      <c r="AB450" s="78">
        <f t="shared" si="96"/>
        <v>2188579</v>
      </c>
      <c r="AC450" s="78">
        <f t="shared" si="91"/>
        <v>0</v>
      </c>
      <c r="AD450" s="78">
        <f t="shared" si="97"/>
        <v>0</v>
      </c>
      <c r="AE450" s="82">
        <f t="shared" si="92"/>
        <v>3833487</v>
      </c>
      <c r="AF450" s="82"/>
      <c r="AG450" s="82"/>
      <c r="AH450" s="82"/>
      <c r="AI450" s="82"/>
      <c r="AJ450" s="82"/>
      <c r="AK450" s="83"/>
      <c r="AL450" s="83"/>
      <c r="AM450" s="78"/>
      <c r="AN450" s="84">
        <v>443</v>
      </c>
      <c r="AO450" s="85"/>
      <c r="AP450" s="86" t="s">
        <v>1949</v>
      </c>
    </row>
    <row r="451" spans="1:42" ht="48" customHeight="1" x14ac:dyDescent="0.4">
      <c r="A451" s="70" t="s">
        <v>2026</v>
      </c>
      <c r="B451" s="90" t="s">
        <v>2027</v>
      </c>
      <c r="C451" s="87" t="s">
        <v>2028</v>
      </c>
      <c r="D451" s="88" t="s">
        <v>328</v>
      </c>
      <c r="E451" s="30" t="s">
        <v>961</v>
      </c>
      <c r="F451" s="29" t="s">
        <v>54</v>
      </c>
      <c r="G451" s="29">
        <v>7</v>
      </c>
      <c r="H451" s="30"/>
      <c r="I451" s="74">
        <f>VLOOKUP(G451,'Basic TPP'!$A$2:$B$16,2,0)</f>
        <v>5597389.71</v>
      </c>
      <c r="J451" s="75">
        <v>0</v>
      </c>
      <c r="K451" s="76">
        <v>0.35</v>
      </c>
      <c r="L451" s="77">
        <v>0.46</v>
      </c>
      <c r="M451" s="77">
        <v>0</v>
      </c>
      <c r="N451" s="78">
        <f t="shared" si="93"/>
        <v>3853803</v>
      </c>
      <c r="O451" s="79">
        <v>0.98499999999999999</v>
      </c>
      <c r="P451" s="80">
        <v>9135</v>
      </c>
      <c r="Q451" s="80" t="s">
        <v>862</v>
      </c>
      <c r="R451" s="81"/>
      <c r="S451" s="78">
        <f t="shared" si="84"/>
        <v>0</v>
      </c>
      <c r="T451" s="78">
        <f t="shared" si="85"/>
        <v>0</v>
      </c>
      <c r="U451" s="78">
        <f t="shared" si="86"/>
        <v>0</v>
      </c>
      <c r="V451" s="78">
        <f t="shared" si="94"/>
        <v>0</v>
      </c>
      <c r="W451" s="78">
        <f t="shared" si="87"/>
        <v>771880.04100900004</v>
      </c>
      <c r="X451" s="78">
        <f t="shared" si="88"/>
        <v>783634.55940000003</v>
      </c>
      <c r="Y451" s="78">
        <f t="shared" si="89"/>
        <v>391817.27970000001</v>
      </c>
      <c r="Z451" s="78">
        <f t="shared" si="95"/>
        <v>1655232</v>
      </c>
      <c r="AA451" s="78">
        <f t="shared" si="90"/>
        <v>2574799.2666000002</v>
      </c>
      <c r="AB451" s="78">
        <f t="shared" si="96"/>
        <v>2188579</v>
      </c>
      <c r="AC451" s="78">
        <f t="shared" si="91"/>
        <v>0</v>
      </c>
      <c r="AD451" s="78">
        <f t="shared" si="97"/>
        <v>0</v>
      </c>
      <c r="AE451" s="82">
        <f t="shared" si="92"/>
        <v>3843811</v>
      </c>
      <c r="AF451" s="82"/>
      <c r="AG451" s="82"/>
      <c r="AH451" s="82"/>
      <c r="AI451" s="82"/>
      <c r="AJ451" s="82"/>
      <c r="AK451" s="83"/>
      <c r="AL451" s="83"/>
      <c r="AM451" s="78"/>
      <c r="AN451" s="84">
        <v>444</v>
      </c>
      <c r="AO451" s="91"/>
      <c r="AP451" s="86" t="s">
        <v>1949</v>
      </c>
    </row>
    <row r="452" spans="1:42" ht="48" customHeight="1" x14ac:dyDescent="0.4">
      <c r="A452" s="70" t="s">
        <v>2029</v>
      </c>
      <c r="B452" s="90" t="s">
        <v>2030</v>
      </c>
      <c r="C452" s="87" t="s">
        <v>2031</v>
      </c>
      <c r="D452" s="88" t="s">
        <v>328</v>
      </c>
      <c r="E452" s="30" t="s">
        <v>961</v>
      </c>
      <c r="F452" s="29" t="s">
        <v>54</v>
      </c>
      <c r="G452" s="29">
        <v>7</v>
      </c>
      <c r="H452" s="30"/>
      <c r="I452" s="74">
        <f>VLOOKUP(G452,'Basic TPP'!$A$2:$B$16,2,0)</f>
        <v>5597389.71</v>
      </c>
      <c r="J452" s="75">
        <v>0</v>
      </c>
      <c r="K452" s="76">
        <v>0.35</v>
      </c>
      <c r="L452" s="77">
        <v>0.46</v>
      </c>
      <c r="M452" s="77">
        <v>0</v>
      </c>
      <c r="N452" s="78">
        <f t="shared" si="93"/>
        <v>3853803</v>
      </c>
      <c r="O452" s="79">
        <v>0.98499999999999999</v>
      </c>
      <c r="P452" s="80">
        <v>6373</v>
      </c>
      <c r="Q452" s="80" t="s">
        <v>862</v>
      </c>
      <c r="R452" s="81"/>
      <c r="S452" s="78">
        <f t="shared" si="84"/>
        <v>0</v>
      </c>
      <c r="T452" s="78">
        <f t="shared" si="85"/>
        <v>0</v>
      </c>
      <c r="U452" s="78">
        <f t="shared" si="86"/>
        <v>0</v>
      </c>
      <c r="V452" s="78">
        <f t="shared" si="94"/>
        <v>0</v>
      </c>
      <c r="W452" s="78">
        <f t="shared" si="87"/>
        <v>771880.04100900004</v>
      </c>
      <c r="X452" s="78">
        <f t="shared" si="88"/>
        <v>0</v>
      </c>
      <c r="Y452" s="78">
        <f t="shared" si="89"/>
        <v>0</v>
      </c>
      <c r="Z452" s="78">
        <f t="shared" si="95"/>
        <v>656098</v>
      </c>
      <c r="AA452" s="78">
        <f t="shared" si="90"/>
        <v>2574799.2666000002</v>
      </c>
      <c r="AB452" s="78">
        <f t="shared" si="96"/>
        <v>2188579</v>
      </c>
      <c r="AC452" s="78">
        <f t="shared" si="91"/>
        <v>0</v>
      </c>
      <c r="AD452" s="78">
        <f t="shared" si="97"/>
        <v>0</v>
      </c>
      <c r="AE452" s="82">
        <f t="shared" si="92"/>
        <v>2844677</v>
      </c>
      <c r="AF452" s="82"/>
      <c r="AG452" s="82"/>
      <c r="AH452" s="82"/>
      <c r="AI452" s="82"/>
      <c r="AJ452" s="82"/>
      <c r="AK452" s="83"/>
      <c r="AL452" s="83"/>
      <c r="AM452" s="78"/>
      <c r="AN452" s="84">
        <v>445</v>
      </c>
      <c r="AO452" s="85"/>
      <c r="AP452" s="86" t="s">
        <v>1949</v>
      </c>
    </row>
    <row r="453" spans="1:42" ht="48" customHeight="1" x14ac:dyDescent="0.4">
      <c r="A453" s="70" t="s">
        <v>2032</v>
      </c>
      <c r="B453" s="90" t="s">
        <v>2033</v>
      </c>
      <c r="C453" s="87" t="s">
        <v>2034</v>
      </c>
      <c r="D453" s="88" t="s">
        <v>328</v>
      </c>
      <c r="E453" s="30" t="s">
        <v>961</v>
      </c>
      <c r="F453" s="29" t="s">
        <v>54</v>
      </c>
      <c r="G453" s="29">
        <v>7</v>
      </c>
      <c r="H453" s="30"/>
      <c r="I453" s="74">
        <f>VLOOKUP(G453,'Basic TPP'!$A$2:$B$16,2,0)</f>
        <v>5597389.71</v>
      </c>
      <c r="J453" s="75">
        <v>0</v>
      </c>
      <c r="K453" s="76">
        <v>0.35</v>
      </c>
      <c r="L453" s="77">
        <v>0.46</v>
      </c>
      <c r="M453" s="77">
        <v>0</v>
      </c>
      <c r="N453" s="78">
        <f t="shared" si="93"/>
        <v>3853803</v>
      </c>
      <c r="O453" s="79">
        <v>0.98499999999999999</v>
      </c>
      <c r="P453" s="80">
        <v>10929</v>
      </c>
      <c r="Q453" s="80" t="s">
        <v>862</v>
      </c>
      <c r="R453" s="81"/>
      <c r="S453" s="78">
        <f t="shared" si="84"/>
        <v>0</v>
      </c>
      <c r="T453" s="78">
        <f t="shared" si="85"/>
        <v>0</v>
      </c>
      <c r="U453" s="78">
        <f t="shared" si="86"/>
        <v>0</v>
      </c>
      <c r="V453" s="78">
        <f t="shared" si="94"/>
        <v>0</v>
      </c>
      <c r="W453" s="78">
        <f t="shared" si="87"/>
        <v>771880.04100900004</v>
      </c>
      <c r="X453" s="78">
        <f t="shared" si="88"/>
        <v>783634.55940000003</v>
      </c>
      <c r="Y453" s="78">
        <f t="shared" si="89"/>
        <v>391817.27970000001</v>
      </c>
      <c r="Z453" s="78">
        <f t="shared" si="95"/>
        <v>1655232</v>
      </c>
      <c r="AA453" s="78">
        <f t="shared" si="90"/>
        <v>2574799.2666000002</v>
      </c>
      <c r="AB453" s="78">
        <f t="shared" si="96"/>
        <v>2188579</v>
      </c>
      <c r="AC453" s="78">
        <f t="shared" si="91"/>
        <v>0</v>
      </c>
      <c r="AD453" s="78">
        <f t="shared" si="97"/>
        <v>0</v>
      </c>
      <c r="AE453" s="82">
        <f t="shared" si="92"/>
        <v>3843811</v>
      </c>
      <c r="AF453" s="82"/>
      <c r="AG453" s="82"/>
      <c r="AH453" s="82"/>
      <c r="AI453" s="82"/>
      <c r="AJ453" s="82"/>
      <c r="AK453" s="83"/>
      <c r="AL453" s="83"/>
      <c r="AM453" s="78"/>
      <c r="AN453" s="84">
        <v>446</v>
      </c>
      <c r="AO453" s="91"/>
      <c r="AP453" s="86" t="s">
        <v>1949</v>
      </c>
    </row>
    <row r="454" spans="1:42" ht="48" customHeight="1" x14ac:dyDescent="0.4">
      <c r="A454" s="70" t="s">
        <v>2035</v>
      </c>
      <c r="B454" s="90" t="s">
        <v>2036</v>
      </c>
      <c r="C454" s="87" t="s">
        <v>2037</v>
      </c>
      <c r="D454" s="88" t="s">
        <v>95</v>
      </c>
      <c r="E454" s="30" t="s">
        <v>1143</v>
      </c>
      <c r="F454" s="29" t="s">
        <v>391</v>
      </c>
      <c r="G454" s="29">
        <v>6</v>
      </c>
      <c r="H454" s="30"/>
      <c r="I454" s="74">
        <f>VLOOKUP(G454,'Basic TPP'!$A$2:$B$16,2,0)</f>
        <v>4864066.68</v>
      </c>
      <c r="J454" s="75">
        <v>0.31</v>
      </c>
      <c r="K454" s="76">
        <v>0.35</v>
      </c>
      <c r="L454" s="77">
        <v>0.15</v>
      </c>
      <c r="M454" s="77">
        <v>0</v>
      </c>
      <c r="N454" s="78">
        <f t="shared" si="93"/>
        <v>3348910</v>
      </c>
      <c r="O454" s="79">
        <v>1</v>
      </c>
      <c r="P454" s="80">
        <v>10235</v>
      </c>
      <c r="Q454" s="80" t="s">
        <v>862</v>
      </c>
      <c r="R454" s="81"/>
      <c r="S454" s="78">
        <f t="shared" si="84"/>
        <v>603144.26832000003</v>
      </c>
      <c r="T454" s="78">
        <f t="shared" si="85"/>
        <v>603144.26832000003</v>
      </c>
      <c r="U454" s="78">
        <f t="shared" si="86"/>
        <v>301572.13416000002</v>
      </c>
      <c r="V454" s="78">
        <f t="shared" si="94"/>
        <v>1281682</v>
      </c>
      <c r="W454" s="78">
        <f t="shared" si="87"/>
        <v>680969.33519999997</v>
      </c>
      <c r="X454" s="78">
        <f t="shared" si="88"/>
        <v>680969.33519999997</v>
      </c>
      <c r="Y454" s="78">
        <f t="shared" si="89"/>
        <v>340484.66759999999</v>
      </c>
      <c r="Z454" s="78">
        <f t="shared" si="95"/>
        <v>1447060</v>
      </c>
      <c r="AA454" s="78">
        <f t="shared" si="90"/>
        <v>729610.00199999998</v>
      </c>
      <c r="AB454" s="78">
        <f t="shared" si="96"/>
        <v>620169</v>
      </c>
      <c r="AC454" s="78">
        <f t="shared" si="91"/>
        <v>0</v>
      </c>
      <c r="AD454" s="78">
        <f t="shared" si="97"/>
        <v>0</v>
      </c>
      <c r="AE454" s="82">
        <f t="shared" si="92"/>
        <v>3348911</v>
      </c>
      <c r="AF454" s="82"/>
      <c r="AG454" s="82"/>
      <c r="AH454" s="82"/>
      <c r="AI454" s="82"/>
      <c r="AJ454" s="82"/>
      <c r="AK454" s="83"/>
      <c r="AL454" s="83"/>
      <c r="AM454" s="78"/>
      <c r="AN454" s="84">
        <v>447</v>
      </c>
      <c r="AO454" s="85"/>
      <c r="AP454" s="86" t="s">
        <v>1949</v>
      </c>
    </row>
    <row r="455" spans="1:42" ht="48" customHeight="1" x14ac:dyDescent="0.4">
      <c r="A455" s="70" t="s">
        <v>2038</v>
      </c>
      <c r="B455" s="90" t="s">
        <v>2039</v>
      </c>
      <c r="C455" s="87" t="s">
        <v>2040</v>
      </c>
      <c r="D455" s="88" t="s">
        <v>420</v>
      </c>
      <c r="E455" s="30" t="s">
        <v>526</v>
      </c>
      <c r="F455" s="29" t="s">
        <v>54</v>
      </c>
      <c r="G455" s="29">
        <v>6</v>
      </c>
      <c r="H455" s="30"/>
      <c r="I455" s="74">
        <f>VLOOKUP(G455,'Basic TPP'!$A$2:$B$16,2,0)</f>
        <v>4864066.68</v>
      </c>
      <c r="J455" s="75">
        <v>0</v>
      </c>
      <c r="K455" s="76">
        <v>0.35</v>
      </c>
      <c r="L455" s="77">
        <v>0.46</v>
      </c>
      <c r="M455" s="77">
        <v>0</v>
      </c>
      <c r="N455" s="78">
        <f t="shared" si="93"/>
        <v>3348910</v>
      </c>
      <c r="O455" s="79">
        <v>1</v>
      </c>
      <c r="P455" s="80">
        <v>7987</v>
      </c>
      <c r="Q455" s="80" t="s">
        <v>862</v>
      </c>
      <c r="R455" s="81"/>
      <c r="S455" s="78">
        <f t="shared" si="84"/>
        <v>0</v>
      </c>
      <c r="T455" s="78">
        <f t="shared" si="85"/>
        <v>0</v>
      </c>
      <c r="U455" s="78">
        <f t="shared" si="86"/>
        <v>0</v>
      </c>
      <c r="V455" s="78">
        <f t="shared" si="94"/>
        <v>0</v>
      </c>
      <c r="W455" s="78">
        <f t="shared" si="87"/>
        <v>680969.33519999997</v>
      </c>
      <c r="X455" s="78">
        <f t="shared" si="88"/>
        <v>680969.33519999997</v>
      </c>
      <c r="Y455" s="78">
        <f t="shared" si="89"/>
        <v>340484.66759999999</v>
      </c>
      <c r="Z455" s="78">
        <f t="shared" si="95"/>
        <v>1447060</v>
      </c>
      <c r="AA455" s="78">
        <f t="shared" si="90"/>
        <v>2237470.6727999998</v>
      </c>
      <c r="AB455" s="78">
        <f t="shared" si="96"/>
        <v>1901850</v>
      </c>
      <c r="AC455" s="78">
        <f t="shared" si="91"/>
        <v>0</v>
      </c>
      <c r="AD455" s="78">
        <f t="shared" si="97"/>
        <v>0</v>
      </c>
      <c r="AE455" s="82">
        <f t="shared" si="92"/>
        <v>3348910</v>
      </c>
      <c r="AF455" s="82"/>
      <c r="AG455" s="82"/>
      <c r="AH455" s="82"/>
      <c r="AI455" s="82"/>
      <c r="AJ455" s="82"/>
      <c r="AK455" s="83"/>
      <c r="AL455" s="83"/>
      <c r="AM455" s="78"/>
      <c r="AN455" s="84">
        <v>448</v>
      </c>
      <c r="AO455" s="85"/>
      <c r="AP455" s="86" t="s">
        <v>1949</v>
      </c>
    </row>
    <row r="456" spans="1:42" ht="48" customHeight="1" x14ac:dyDescent="0.4">
      <c r="A456" s="70" t="s">
        <v>2041</v>
      </c>
      <c r="B456" s="90" t="s">
        <v>2042</v>
      </c>
      <c r="C456" s="87" t="s">
        <v>2043</v>
      </c>
      <c r="D456" s="88" t="s">
        <v>420</v>
      </c>
      <c r="E456" s="30" t="s">
        <v>526</v>
      </c>
      <c r="F456" s="29" t="s">
        <v>54</v>
      </c>
      <c r="G456" s="29">
        <v>6</v>
      </c>
      <c r="H456" s="30"/>
      <c r="I456" s="74">
        <f>VLOOKUP(G456,'Basic TPP'!$A$2:$B$16,2,0)</f>
        <v>4864066.68</v>
      </c>
      <c r="J456" s="75">
        <v>0</v>
      </c>
      <c r="K456" s="76">
        <v>0.35</v>
      </c>
      <c r="L456" s="77">
        <v>0.46</v>
      </c>
      <c r="M456" s="77">
        <v>0</v>
      </c>
      <c r="N456" s="78">
        <f t="shared" si="93"/>
        <v>3348910</v>
      </c>
      <c r="O456" s="79">
        <v>0.60950000000000004</v>
      </c>
      <c r="P456" s="80">
        <v>9513</v>
      </c>
      <c r="Q456" s="80" t="s">
        <v>862</v>
      </c>
      <c r="R456" s="81"/>
      <c r="S456" s="78">
        <f t="shared" ref="S456:S519" si="98">I456*J456*40%*O456</f>
        <v>0</v>
      </c>
      <c r="T456" s="78">
        <f t="shared" ref="T456:T519" si="99">IF(P456&gt;=6750,(I456*J456*40%),0)</f>
        <v>0</v>
      </c>
      <c r="U456" s="78">
        <f t="shared" ref="U456:U519" si="100">IF(P456&lt;6750,0,IF(Q456="kurang",I456*J456*10%,I456*J456*20%))</f>
        <v>0</v>
      </c>
      <c r="V456" s="78">
        <f t="shared" si="94"/>
        <v>0</v>
      </c>
      <c r="W456" s="78">
        <f t="shared" ref="W456:W519" si="101">I456*K456*40%*O456</f>
        <v>415050.80980440002</v>
      </c>
      <c r="X456" s="78">
        <f t="shared" ref="X456:X519" si="102">IF(P456&gt;=6750,(I456*K456*40%),0)</f>
        <v>680969.33519999997</v>
      </c>
      <c r="Y456" s="78">
        <f t="shared" ref="Y456:Y519" si="103">IF(P456&lt;6750,0,IF(Q456="kurang",I456*K456*10%,I456*K456*20%))</f>
        <v>340484.66759999999</v>
      </c>
      <c r="Z456" s="78">
        <f t="shared" si="95"/>
        <v>1221029</v>
      </c>
      <c r="AA456" s="78">
        <f t="shared" ref="AA456:AA519" si="104">I456*L456</f>
        <v>2237470.6727999998</v>
      </c>
      <c r="AB456" s="78">
        <f t="shared" si="96"/>
        <v>1901850</v>
      </c>
      <c r="AC456" s="78">
        <f t="shared" ref="AC456:AC519" si="105">I456*M456</f>
        <v>0</v>
      </c>
      <c r="AD456" s="78">
        <f t="shared" si="97"/>
        <v>0</v>
      </c>
      <c r="AE456" s="82">
        <f t="shared" ref="AE456:AE519" si="106">ROUND((V456+Z456+AB456+AD456),0)</f>
        <v>3122879</v>
      </c>
      <c r="AF456" s="82"/>
      <c r="AG456" s="82"/>
      <c r="AH456" s="82"/>
      <c r="AI456" s="82"/>
      <c r="AJ456" s="82"/>
      <c r="AK456" s="83"/>
      <c r="AL456" s="83"/>
      <c r="AM456" s="78"/>
      <c r="AN456" s="84">
        <v>449</v>
      </c>
      <c r="AO456" s="85"/>
      <c r="AP456" s="86" t="s">
        <v>1949</v>
      </c>
    </row>
    <row r="457" spans="1:42" ht="48" customHeight="1" x14ac:dyDescent="0.4">
      <c r="A457" s="70" t="s">
        <v>2044</v>
      </c>
      <c r="B457" s="90" t="s">
        <v>2045</v>
      </c>
      <c r="C457" s="87" t="s">
        <v>2046</v>
      </c>
      <c r="D457" s="88" t="s">
        <v>403</v>
      </c>
      <c r="E457" s="30" t="s">
        <v>1027</v>
      </c>
      <c r="F457" s="29" t="s">
        <v>54</v>
      </c>
      <c r="G457" s="29">
        <v>6</v>
      </c>
      <c r="H457" s="30"/>
      <c r="I457" s="74">
        <f>VLOOKUP(G457,'Basic TPP'!$A$2:$B$16,2,0)</f>
        <v>4864066.68</v>
      </c>
      <c r="J457" s="75">
        <v>0</v>
      </c>
      <c r="K457" s="76">
        <v>0.35</v>
      </c>
      <c r="L457" s="77">
        <v>0.46</v>
      </c>
      <c r="M457" s="77">
        <v>0</v>
      </c>
      <c r="N457" s="78">
        <f t="shared" ref="N457:N520" si="107">ROUND(I457*(SUM(J457:M457))*85%,0)</f>
        <v>3348910</v>
      </c>
      <c r="O457" s="79">
        <v>0.97199999999999998</v>
      </c>
      <c r="P457" s="80">
        <v>8972</v>
      </c>
      <c r="Q457" s="80" t="s">
        <v>862</v>
      </c>
      <c r="R457" s="81"/>
      <c r="S457" s="78">
        <f t="shared" si="98"/>
        <v>0</v>
      </c>
      <c r="T457" s="78">
        <f t="shared" si="99"/>
        <v>0</v>
      </c>
      <c r="U457" s="78">
        <f t="shared" si="100"/>
        <v>0</v>
      </c>
      <c r="V457" s="78">
        <f t="shared" ref="V457:V520" si="108">ROUND(SUM(S457:U457)*85%,0)</f>
        <v>0</v>
      </c>
      <c r="W457" s="78">
        <f t="shared" si="101"/>
        <v>661902.1938144</v>
      </c>
      <c r="X457" s="78">
        <f t="shared" si="102"/>
        <v>680969.33519999997</v>
      </c>
      <c r="Y457" s="78">
        <f t="shared" si="103"/>
        <v>340484.66759999999</v>
      </c>
      <c r="Z457" s="78">
        <f t="shared" ref="Z457:Z520" si="109">ROUND(SUM(W457:Y457)*85%,0)</f>
        <v>1430853</v>
      </c>
      <c r="AA457" s="78">
        <f t="shared" si="104"/>
        <v>2237470.6727999998</v>
      </c>
      <c r="AB457" s="78">
        <f t="shared" ref="AB457:AB520" si="110">ROUND(AA457 * 85%,0)</f>
        <v>1901850</v>
      </c>
      <c r="AC457" s="78">
        <f t="shared" si="105"/>
        <v>0</v>
      </c>
      <c r="AD457" s="78">
        <f t="shared" ref="AD457:AD520" si="111">ROUND(AC457*85%,0)</f>
        <v>0</v>
      </c>
      <c r="AE457" s="82">
        <f t="shared" si="106"/>
        <v>3332703</v>
      </c>
      <c r="AF457" s="82"/>
      <c r="AG457" s="82"/>
      <c r="AH457" s="82"/>
      <c r="AI457" s="82"/>
      <c r="AJ457" s="82"/>
      <c r="AK457" s="83"/>
      <c r="AL457" s="83"/>
      <c r="AM457" s="78"/>
      <c r="AN457" s="84">
        <v>450</v>
      </c>
      <c r="AO457" s="85"/>
      <c r="AP457" s="86" t="s">
        <v>1949</v>
      </c>
    </row>
    <row r="458" spans="1:42" ht="48" customHeight="1" x14ac:dyDescent="0.4">
      <c r="A458" s="70" t="s">
        <v>2047</v>
      </c>
      <c r="B458" s="90" t="s">
        <v>2048</v>
      </c>
      <c r="C458" s="87" t="s">
        <v>2049</v>
      </c>
      <c r="D458" s="88" t="s">
        <v>403</v>
      </c>
      <c r="E458" s="30" t="s">
        <v>980</v>
      </c>
      <c r="F458" s="29" t="s">
        <v>54</v>
      </c>
      <c r="G458" s="29">
        <v>6</v>
      </c>
      <c r="H458" s="30"/>
      <c r="I458" s="74">
        <f>VLOOKUP(G458,'Basic TPP'!$A$2:$B$16,2,0)</f>
        <v>4864066.68</v>
      </c>
      <c r="J458" s="75">
        <v>0</v>
      </c>
      <c r="K458" s="76">
        <v>0.35</v>
      </c>
      <c r="L458" s="77">
        <v>0.46</v>
      </c>
      <c r="M458" s="77">
        <v>0</v>
      </c>
      <c r="N458" s="78">
        <f t="shared" si="107"/>
        <v>3348910</v>
      </c>
      <c r="O458" s="79">
        <v>0.98499999999999999</v>
      </c>
      <c r="P458" s="80">
        <v>8006</v>
      </c>
      <c r="Q458" s="80" t="s">
        <v>862</v>
      </c>
      <c r="R458" s="81"/>
      <c r="S458" s="78">
        <f t="shared" si="98"/>
        <v>0</v>
      </c>
      <c r="T458" s="78">
        <f t="shared" si="99"/>
        <v>0</v>
      </c>
      <c r="U458" s="78">
        <f t="shared" si="100"/>
        <v>0</v>
      </c>
      <c r="V458" s="78">
        <f t="shared" si="108"/>
        <v>0</v>
      </c>
      <c r="W458" s="78">
        <f t="shared" si="101"/>
        <v>670754.79517199995</v>
      </c>
      <c r="X458" s="78">
        <f t="shared" si="102"/>
        <v>680969.33519999997</v>
      </c>
      <c r="Y458" s="78">
        <f t="shared" si="103"/>
        <v>340484.66759999999</v>
      </c>
      <c r="Z458" s="78">
        <f t="shared" si="109"/>
        <v>1438377</v>
      </c>
      <c r="AA458" s="78">
        <f t="shared" si="104"/>
        <v>2237470.6727999998</v>
      </c>
      <c r="AB458" s="78">
        <f t="shared" si="110"/>
        <v>1901850</v>
      </c>
      <c r="AC458" s="78">
        <f t="shared" si="105"/>
        <v>0</v>
      </c>
      <c r="AD458" s="78">
        <f t="shared" si="111"/>
        <v>0</v>
      </c>
      <c r="AE458" s="82">
        <f t="shared" si="106"/>
        <v>3340227</v>
      </c>
      <c r="AF458" s="82"/>
      <c r="AG458" s="82"/>
      <c r="AH458" s="82"/>
      <c r="AI458" s="82"/>
      <c r="AJ458" s="82"/>
      <c r="AK458" s="83"/>
      <c r="AL458" s="83"/>
      <c r="AM458" s="78"/>
      <c r="AN458" s="84">
        <v>451</v>
      </c>
      <c r="AO458" s="85"/>
      <c r="AP458" s="86" t="s">
        <v>1949</v>
      </c>
    </row>
    <row r="459" spans="1:42" ht="48" customHeight="1" x14ac:dyDescent="0.4">
      <c r="A459" s="70" t="s">
        <v>2050</v>
      </c>
      <c r="B459" s="90" t="s">
        <v>2051</v>
      </c>
      <c r="C459" s="87" t="s">
        <v>2052</v>
      </c>
      <c r="D459" s="88" t="s">
        <v>403</v>
      </c>
      <c r="E459" s="30" t="s">
        <v>465</v>
      </c>
      <c r="F459" s="29" t="s">
        <v>54</v>
      </c>
      <c r="G459" s="29">
        <v>6</v>
      </c>
      <c r="H459" s="30"/>
      <c r="I459" s="74">
        <f>VLOOKUP(G459,'Basic TPP'!$A$2:$B$16,2,0)</f>
        <v>4864066.68</v>
      </c>
      <c r="J459" s="75">
        <v>0</v>
      </c>
      <c r="K459" s="76">
        <v>0.35</v>
      </c>
      <c r="L459" s="77">
        <v>0.46</v>
      </c>
      <c r="M459" s="77">
        <v>0</v>
      </c>
      <c r="N459" s="78">
        <f t="shared" si="107"/>
        <v>3348910</v>
      </c>
      <c r="O459" s="79">
        <v>0.94330000000000003</v>
      </c>
      <c r="P459" s="80">
        <v>7903</v>
      </c>
      <c r="Q459" s="80" t="s">
        <v>862</v>
      </c>
      <c r="R459" s="81"/>
      <c r="S459" s="78">
        <f t="shared" si="98"/>
        <v>0</v>
      </c>
      <c r="T459" s="78">
        <f t="shared" si="99"/>
        <v>0</v>
      </c>
      <c r="U459" s="78">
        <f t="shared" si="100"/>
        <v>0</v>
      </c>
      <c r="V459" s="78">
        <f t="shared" si="108"/>
        <v>0</v>
      </c>
      <c r="W459" s="78">
        <f t="shared" si="101"/>
        <v>642358.37389416003</v>
      </c>
      <c r="X459" s="78">
        <f t="shared" si="102"/>
        <v>680969.33519999997</v>
      </c>
      <c r="Y459" s="78">
        <f t="shared" si="103"/>
        <v>340484.66759999999</v>
      </c>
      <c r="Z459" s="78">
        <f t="shared" si="109"/>
        <v>1414241</v>
      </c>
      <c r="AA459" s="78">
        <f t="shared" si="104"/>
        <v>2237470.6727999998</v>
      </c>
      <c r="AB459" s="78">
        <f t="shared" si="110"/>
        <v>1901850</v>
      </c>
      <c r="AC459" s="78">
        <f t="shared" si="105"/>
        <v>0</v>
      </c>
      <c r="AD459" s="78">
        <f t="shared" si="111"/>
        <v>0</v>
      </c>
      <c r="AE459" s="82">
        <f t="shared" si="106"/>
        <v>3316091</v>
      </c>
      <c r="AF459" s="82"/>
      <c r="AG459" s="82"/>
      <c r="AH459" s="82"/>
      <c r="AI459" s="82"/>
      <c r="AJ459" s="82"/>
      <c r="AK459" s="83"/>
      <c r="AL459" s="83"/>
      <c r="AM459" s="78"/>
      <c r="AN459" s="84">
        <v>452</v>
      </c>
      <c r="AO459" s="85"/>
      <c r="AP459" s="86" t="s">
        <v>1949</v>
      </c>
    </row>
    <row r="460" spans="1:42" ht="48" customHeight="1" x14ac:dyDescent="0.4">
      <c r="A460" s="70" t="s">
        <v>2053</v>
      </c>
      <c r="B460" s="90" t="s">
        <v>2054</v>
      </c>
      <c r="C460" s="87" t="s">
        <v>2055</v>
      </c>
      <c r="D460" s="88" t="s">
        <v>403</v>
      </c>
      <c r="E460" s="30" t="s">
        <v>421</v>
      </c>
      <c r="F460" s="29" t="s">
        <v>54</v>
      </c>
      <c r="G460" s="29">
        <v>6</v>
      </c>
      <c r="H460" s="30"/>
      <c r="I460" s="74">
        <f>VLOOKUP(G460,'Basic TPP'!$A$2:$B$16,2,0)</f>
        <v>4864066.68</v>
      </c>
      <c r="J460" s="75">
        <v>0</v>
      </c>
      <c r="K460" s="76">
        <v>0.35</v>
      </c>
      <c r="L460" s="77">
        <v>0.46</v>
      </c>
      <c r="M460" s="77">
        <v>0</v>
      </c>
      <c r="N460" s="78">
        <f t="shared" si="107"/>
        <v>3348910</v>
      </c>
      <c r="O460" s="79">
        <v>0.96950000000000003</v>
      </c>
      <c r="P460" s="80">
        <v>10860</v>
      </c>
      <c r="Q460" s="80" t="s">
        <v>862</v>
      </c>
      <c r="R460" s="81"/>
      <c r="S460" s="78">
        <f t="shared" si="98"/>
        <v>0</v>
      </c>
      <c r="T460" s="78">
        <f t="shared" si="99"/>
        <v>0</v>
      </c>
      <c r="U460" s="78">
        <f t="shared" si="100"/>
        <v>0</v>
      </c>
      <c r="V460" s="78">
        <f t="shared" si="108"/>
        <v>0</v>
      </c>
      <c r="W460" s="78">
        <f t="shared" si="101"/>
        <v>660199.77047640004</v>
      </c>
      <c r="X460" s="78">
        <f t="shared" si="102"/>
        <v>680969.33519999997</v>
      </c>
      <c r="Y460" s="78">
        <f t="shared" si="103"/>
        <v>340484.66759999999</v>
      </c>
      <c r="Z460" s="78">
        <f t="shared" si="109"/>
        <v>1429406</v>
      </c>
      <c r="AA460" s="78">
        <f t="shared" si="104"/>
        <v>2237470.6727999998</v>
      </c>
      <c r="AB460" s="78">
        <f t="shared" si="110"/>
        <v>1901850</v>
      </c>
      <c r="AC460" s="78">
        <f t="shared" si="105"/>
        <v>0</v>
      </c>
      <c r="AD460" s="78">
        <f t="shared" si="111"/>
        <v>0</v>
      </c>
      <c r="AE460" s="82">
        <f t="shared" si="106"/>
        <v>3331256</v>
      </c>
      <c r="AF460" s="82"/>
      <c r="AG460" s="82"/>
      <c r="AH460" s="82"/>
      <c r="AI460" s="82"/>
      <c r="AJ460" s="82"/>
      <c r="AK460" s="83"/>
      <c r="AL460" s="83"/>
      <c r="AM460" s="78"/>
      <c r="AN460" s="84">
        <v>453</v>
      </c>
      <c r="AO460" s="91"/>
      <c r="AP460" s="86" t="s">
        <v>1949</v>
      </c>
    </row>
    <row r="461" spans="1:42" ht="48" customHeight="1" x14ac:dyDescent="0.4">
      <c r="A461" s="70" t="s">
        <v>2056</v>
      </c>
      <c r="B461" s="90" t="s">
        <v>2057</v>
      </c>
      <c r="C461" s="87" t="s">
        <v>2058</v>
      </c>
      <c r="D461" s="88" t="s">
        <v>108</v>
      </c>
      <c r="E461" s="30" t="s">
        <v>1036</v>
      </c>
      <c r="F461" s="29" t="s">
        <v>391</v>
      </c>
      <c r="G461" s="29">
        <v>5</v>
      </c>
      <c r="H461" s="30"/>
      <c r="I461" s="74">
        <f>VLOOKUP(G461,'Basic TPP'!$A$2:$B$16,2,0)</f>
        <v>4056483.09</v>
      </c>
      <c r="J461" s="75">
        <v>0.31</v>
      </c>
      <c r="K461" s="76">
        <v>0.35</v>
      </c>
      <c r="L461" s="77">
        <v>0.15</v>
      </c>
      <c r="M461" s="77">
        <v>0</v>
      </c>
      <c r="N461" s="78">
        <f t="shared" si="107"/>
        <v>2792889</v>
      </c>
      <c r="O461" s="79">
        <v>0.97499999999999998</v>
      </c>
      <c r="P461" s="80">
        <v>7976</v>
      </c>
      <c r="Q461" s="80" t="s">
        <v>862</v>
      </c>
      <c r="R461" s="81"/>
      <c r="S461" s="78">
        <f t="shared" si="98"/>
        <v>490428.80558099999</v>
      </c>
      <c r="T461" s="78">
        <f t="shared" si="99"/>
        <v>503003.90315999999</v>
      </c>
      <c r="U461" s="78">
        <f t="shared" si="100"/>
        <v>251501.95157999999</v>
      </c>
      <c r="V461" s="78">
        <f t="shared" si="108"/>
        <v>1058194</v>
      </c>
      <c r="W461" s="78">
        <f t="shared" si="101"/>
        <v>553709.94178500003</v>
      </c>
      <c r="X461" s="78">
        <f t="shared" si="102"/>
        <v>567907.63260000001</v>
      </c>
      <c r="Y461" s="78">
        <f t="shared" si="103"/>
        <v>283953.81630000001</v>
      </c>
      <c r="Z461" s="78">
        <f t="shared" si="109"/>
        <v>1194736</v>
      </c>
      <c r="AA461" s="78">
        <f t="shared" si="104"/>
        <v>608472.46349999995</v>
      </c>
      <c r="AB461" s="78">
        <f t="shared" si="110"/>
        <v>517202</v>
      </c>
      <c r="AC461" s="78">
        <f t="shared" si="105"/>
        <v>0</v>
      </c>
      <c r="AD461" s="78">
        <f t="shared" si="111"/>
        <v>0</v>
      </c>
      <c r="AE461" s="82">
        <f t="shared" si="106"/>
        <v>2770132</v>
      </c>
      <c r="AF461" s="82"/>
      <c r="AG461" s="82"/>
      <c r="AH461" s="82"/>
      <c r="AI461" s="82"/>
      <c r="AJ461" s="82"/>
      <c r="AK461" s="83"/>
      <c r="AL461" s="83"/>
      <c r="AM461" s="78"/>
      <c r="AN461" s="84">
        <v>454</v>
      </c>
      <c r="AO461" s="85"/>
      <c r="AP461" s="86" t="s">
        <v>1949</v>
      </c>
    </row>
    <row r="462" spans="1:42" ht="48" customHeight="1" x14ac:dyDescent="0.4">
      <c r="A462" s="70" t="s">
        <v>2059</v>
      </c>
      <c r="B462" s="90" t="s">
        <v>2060</v>
      </c>
      <c r="C462" s="87" t="s">
        <v>2061</v>
      </c>
      <c r="D462" s="88" t="s">
        <v>420</v>
      </c>
      <c r="E462" s="30" t="s">
        <v>849</v>
      </c>
      <c r="F462" s="29" t="s">
        <v>391</v>
      </c>
      <c r="G462" s="29">
        <v>5</v>
      </c>
      <c r="H462" s="30"/>
      <c r="I462" s="74">
        <f>VLOOKUP(G462,'Basic TPP'!$A$2:$B$16,2,0)</f>
        <v>4056483.09</v>
      </c>
      <c r="J462" s="75">
        <v>0.31</v>
      </c>
      <c r="K462" s="76">
        <v>0.35</v>
      </c>
      <c r="L462" s="77">
        <v>0.15</v>
      </c>
      <c r="M462" s="77">
        <v>0</v>
      </c>
      <c r="N462" s="78">
        <f t="shared" si="107"/>
        <v>2792889</v>
      </c>
      <c r="O462" s="79">
        <v>1</v>
      </c>
      <c r="P462" s="80">
        <v>7712</v>
      </c>
      <c r="Q462" s="80" t="s">
        <v>862</v>
      </c>
      <c r="R462" s="81"/>
      <c r="S462" s="78">
        <f t="shared" si="98"/>
        <v>503003.90315999999</v>
      </c>
      <c r="T462" s="78">
        <f t="shared" si="99"/>
        <v>503003.90315999999</v>
      </c>
      <c r="U462" s="78">
        <f t="shared" si="100"/>
        <v>251501.95157999999</v>
      </c>
      <c r="V462" s="78">
        <f t="shared" si="108"/>
        <v>1068883</v>
      </c>
      <c r="W462" s="78">
        <f t="shared" si="101"/>
        <v>567907.63260000001</v>
      </c>
      <c r="X462" s="78">
        <f t="shared" si="102"/>
        <v>567907.63260000001</v>
      </c>
      <c r="Y462" s="78">
        <f t="shared" si="103"/>
        <v>283953.81630000001</v>
      </c>
      <c r="Z462" s="78">
        <f t="shared" si="109"/>
        <v>1206804</v>
      </c>
      <c r="AA462" s="78">
        <f t="shared" si="104"/>
        <v>608472.46349999995</v>
      </c>
      <c r="AB462" s="78">
        <f t="shared" si="110"/>
        <v>517202</v>
      </c>
      <c r="AC462" s="78">
        <f t="shared" si="105"/>
        <v>0</v>
      </c>
      <c r="AD462" s="78">
        <f t="shared" si="111"/>
        <v>0</v>
      </c>
      <c r="AE462" s="82">
        <f t="shared" si="106"/>
        <v>2792889</v>
      </c>
      <c r="AF462" s="82"/>
      <c r="AG462" s="82"/>
      <c r="AH462" s="82"/>
      <c r="AI462" s="82"/>
      <c r="AJ462" s="82"/>
      <c r="AK462" s="83"/>
      <c r="AL462" s="83"/>
      <c r="AM462" s="78"/>
      <c r="AN462" s="84">
        <v>455</v>
      </c>
      <c r="AO462" s="91"/>
      <c r="AP462" s="86" t="s">
        <v>1949</v>
      </c>
    </row>
    <row r="463" spans="1:42" ht="48" customHeight="1" x14ac:dyDescent="0.4">
      <c r="A463" s="70" t="s">
        <v>2062</v>
      </c>
      <c r="B463" s="71" t="s">
        <v>2063</v>
      </c>
      <c r="C463" s="72" t="s">
        <v>2064</v>
      </c>
      <c r="D463" s="73" t="s">
        <v>45</v>
      </c>
      <c r="E463" s="37" t="s">
        <v>2065</v>
      </c>
      <c r="F463" s="38" t="s">
        <v>54</v>
      </c>
      <c r="G463" s="38">
        <v>12</v>
      </c>
      <c r="H463" s="93" t="s">
        <v>2659</v>
      </c>
      <c r="I463" s="74">
        <f>VLOOKUP(G463,'Basic TPP'!$A$2:$B$16,2,0)</f>
        <v>13501920</v>
      </c>
      <c r="J463" s="75">
        <v>0</v>
      </c>
      <c r="K463" s="76">
        <v>0.35</v>
      </c>
      <c r="L463" s="77">
        <v>0.56999999999999995</v>
      </c>
      <c r="M463" s="77">
        <v>0</v>
      </c>
      <c r="N463" s="78">
        <f t="shared" si="107"/>
        <v>10558501</v>
      </c>
      <c r="O463" s="79">
        <v>1</v>
      </c>
      <c r="P463" s="80">
        <v>8886</v>
      </c>
      <c r="Q463" s="80" t="s">
        <v>862</v>
      </c>
      <c r="R463" s="81"/>
      <c r="S463" s="78">
        <f t="shared" si="98"/>
        <v>0</v>
      </c>
      <c r="T463" s="78">
        <f t="shared" si="99"/>
        <v>0</v>
      </c>
      <c r="U463" s="78">
        <f t="shared" si="100"/>
        <v>0</v>
      </c>
      <c r="V463" s="78">
        <f t="shared" si="108"/>
        <v>0</v>
      </c>
      <c r="W463" s="78">
        <f t="shared" si="101"/>
        <v>1890268.8</v>
      </c>
      <c r="X463" s="78">
        <f t="shared" si="102"/>
        <v>1890268.8</v>
      </c>
      <c r="Y463" s="78">
        <f t="shared" si="103"/>
        <v>945134.4</v>
      </c>
      <c r="Z463" s="78">
        <f t="shared" si="109"/>
        <v>4016821</v>
      </c>
      <c r="AA463" s="78">
        <f t="shared" si="104"/>
        <v>7696094.3999999994</v>
      </c>
      <c r="AB463" s="78">
        <f t="shared" si="110"/>
        <v>6541680</v>
      </c>
      <c r="AC463" s="78">
        <f t="shared" si="105"/>
        <v>0</v>
      </c>
      <c r="AD463" s="78">
        <f t="shared" si="111"/>
        <v>0</v>
      </c>
      <c r="AE463" s="82">
        <f t="shared" si="106"/>
        <v>10558501</v>
      </c>
      <c r="AF463" s="82"/>
      <c r="AG463" s="82"/>
      <c r="AH463" s="82"/>
      <c r="AI463" s="82"/>
      <c r="AJ463" s="82"/>
      <c r="AK463" s="83"/>
      <c r="AL463" s="83"/>
      <c r="AM463" s="78"/>
      <c r="AN463" s="84">
        <v>456</v>
      </c>
      <c r="AO463" s="85"/>
      <c r="AP463" s="86" t="s">
        <v>2066</v>
      </c>
    </row>
    <row r="464" spans="1:42" ht="48" customHeight="1" x14ac:dyDescent="0.4">
      <c r="A464" s="70" t="s">
        <v>2067</v>
      </c>
      <c r="B464" s="37" t="s">
        <v>2068</v>
      </c>
      <c r="C464" s="87" t="s">
        <v>2069</v>
      </c>
      <c r="D464" s="88" t="s">
        <v>45</v>
      </c>
      <c r="E464" s="37" t="s">
        <v>861</v>
      </c>
      <c r="F464" s="29" t="s">
        <v>54</v>
      </c>
      <c r="G464" s="29">
        <v>12</v>
      </c>
      <c r="H464" s="30"/>
      <c r="I464" s="74">
        <f>VLOOKUP(G464,'Basic TPP'!$A$2:$B$16,2,0)</f>
        <v>13501920</v>
      </c>
      <c r="J464" s="75">
        <v>0</v>
      </c>
      <c r="K464" s="76">
        <v>0.35</v>
      </c>
      <c r="L464" s="77">
        <v>0.46</v>
      </c>
      <c r="M464" s="77">
        <v>0</v>
      </c>
      <c r="N464" s="78">
        <f t="shared" si="107"/>
        <v>9296072</v>
      </c>
      <c r="O464" s="79">
        <v>0.995</v>
      </c>
      <c r="P464" s="80">
        <v>9512</v>
      </c>
      <c r="Q464" s="89" t="s">
        <v>862</v>
      </c>
      <c r="R464" s="81"/>
      <c r="S464" s="78">
        <f t="shared" si="98"/>
        <v>0</v>
      </c>
      <c r="T464" s="78">
        <f t="shared" si="99"/>
        <v>0</v>
      </c>
      <c r="U464" s="78">
        <f t="shared" si="100"/>
        <v>0</v>
      </c>
      <c r="V464" s="78">
        <f t="shared" si="108"/>
        <v>0</v>
      </c>
      <c r="W464" s="78">
        <f t="shared" si="101"/>
        <v>1880817.456</v>
      </c>
      <c r="X464" s="78">
        <f t="shared" si="102"/>
        <v>1890268.8</v>
      </c>
      <c r="Y464" s="78">
        <f t="shared" si="103"/>
        <v>945134.4</v>
      </c>
      <c r="Z464" s="78">
        <f t="shared" si="109"/>
        <v>4008788</v>
      </c>
      <c r="AA464" s="78">
        <f t="shared" si="104"/>
        <v>6210883.2000000002</v>
      </c>
      <c r="AB464" s="78">
        <f t="shared" si="110"/>
        <v>5279251</v>
      </c>
      <c r="AC464" s="78">
        <f t="shared" si="105"/>
        <v>0</v>
      </c>
      <c r="AD464" s="78">
        <f t="shared" si="111"/>
        <v>0</v>
      </c>
      <c r="AE464" s="82">
        <f t="shared" si="106"/>
        <v>9288039</v>
      </c>
      <c r="AF464" s="82"/>
      <c r="AG464" s="82"/>
      <c r="AH464" s="82"/>
      <c r="AI464" s="82"/>
      <c r="AJ464" s="82"/>
      <c r="AK464" s="83"/>
      <c r="AL464" s="83"/>
      <c r="AM464" s="78"/>
      <c r="AN464" s="84">
        <v>457</v>
      </c>
      <c r="AO464" s="85"/>
      <c r="AP464" s="86" t="s">
        <v>2066</v>
      </c>
    </row>
    <row r="465" spans="1:42" ht="48" customHeight="1" x14ac:dyDescent="0.4">
      <c r="A465" s="70" t="s">
        <v>2070</v>
      </c>
      <c r="B465" s="37" t="s">
        <v>2071</v>
      </c>
      <c r="C465" s="87" t="s">
        <v>2072</v>
      </c>
      <c r="D465" s="88" t="s">
        <v>45</v>
      </c>
      <c r="E465" s="30" t="s">
        <v>871</v>
      </c>
      <c r="F465" s="29" t="s">
        <v>54</v>
      </c>
      <c r="G465" s="29">
        <v>12</v>
      </c>
      <c r="H465" s="30"/>
      <c r="I465" s="74">
        <f>VLOOKUP(G465,'Basic TPP'!$A$2:$B$16,2,0)</f>
        <v>13501920</v>
      </c>
      <c r="J465" s="75">
        <v>0</v>
      </c>
      <c r="K465" s="76">
        <v>0.35</v>
      </c>
      <c r="L465" s="77">
        <v>0.46</v>
      </c>
      <c r="M465" s="77">
        <v>0</v>
      </c>
      <c r="N465" s="78">
        <f t="shared" si="107"/>
        <v>9296072</v>
      </c>
      <c r="O465" s="79">
        <v>0.98499999999999999</v>
      </c>
      <c r="P465" s="80">
        <v>10564</v>
      </c>
      <c r="Q465" s="80" t="s">
        <v>862</v>
      </c>
      <c r="R465" s="81"/>
      <c r="S465" s="78">
        <f t="shared" si="98"/>
        <v>0</v>
      </c>
      <c r="T465" s="78">
        <f t="shared" si="99"/>
        <v>0</v>
      </c>
      <c r="U465" s="78">
        <f t="shared" si="100"/>
        <v>0</v>
      </c>
      <c r="V465" s="78">
        <f t="shared" si="108"/>
        <v>0</v>
      </c>
      <c r="W465" s="78">
        <f t="shared" si="101"/>
        <v>1861914.7679999999</v>
      </c>
      <c r="X465" s="78">
        <f t="shared" si="102"/>
        <v>1890268.8</v>
      </c>
      <c r="Y465" s="78">
        <f t="shared" si="103"/>
        <v>945134.4</v>
      </c>
      <c r="Z465" s="78">
        <f t="shared" si="109"/>
        <v>3992720</v>
      </c>
      <c r="AA465" s="78">
        <f t="shared" si="104"/>
        <v>6210883.2000000002</v>
      </c>
      <c r="AB465" s="78">
        <f t="shared" si="110"/>
        <v>5279251</v>
      </c>
      <c r="AC465" s="78">
        <f t="shared" si="105"/>
        <v>0</v>
      </c>
      <c r="AD465" s="78">
        <f t="shared" si="111"/>
        <v>0</v>
      </c>
      <c r="AE465" s="82">
        <f t="shared" si="106"/>
        <v>9271971</v>
      </c>
      <c r="AF465" s="82"/>
      <c r="AG465" s="82"/>
      <c r="AH465" s="82"/>
      <c r="AI465" s="82"/>
      <c r="AJ465" s="82"/>
      <c r="AK465" s="83"/>
      <c r="AL465" s="83"/>
      <c r="AM465" s="78"/>
      <c r="AN465" s="84">
        <v>458</v>
      </c>
      <c r="AO465" s="85"/>
      <c r="AP465" s="86" t="s">
        <v>2066</v>
      </c>
    </row>
    <row r="466" spans="1:42" ht="48" customHeight="1" x14ac:dyDescent="0.4">
      <c r="A466" s="70" t="s">
        <v>2073</v>
      </c>
      <c r="B466" s="90" t="s">
        <v>2074</v>
      </c>
      <c r="C466" s="87" t="s">
        <v>2075</v>
      </c>
      <c r="D466" s="88" t="s">
        <v>95</v>
      </c>
      <c r="E466" s="30" t="s">
        <v>1157</v>
      </c>
      <c r="F466" s="29" t="s">
        <v>54</v>
      </c>
      <c r="G466" s="29">
        <v>10</v>
      </c>
      <c r="H466" s="30"/>
      <c r="I466" s="74">
        <f>VLOOKUP(G466,'Basic TPP'!$A$2:$B$16,2,0)</f>
        <v>9080041.1999999993</v>
      </c>
      <c r="J466" s="75">
        <v>0</v>
      </c>
      <c r="K466" s="76">
        <v>0.35</v>
      </c>
      <c r="L466" s="77">
        <v>0.46</v>
      </c>
      <c r="M466" s="77">
        <v>0</v>
      </c>
      <c r="N466" s="78">
        <f t="shared" si="107"/>
        <v>6251608</v>
      </c>
      <c r="O466" s="79">
        <v>1</v>
      </c>
      <c r="P466" s="80">
        <v>8756</v>
      </c>
      <c r="Q466" s="80" t="s">
        <v>862</v>
      </c>
      <c r="R466" s="81"/>
      <c r="S466" s="78">
        <f t="shared" si="98"/>
        <v>0</v>
      </c>
      <c r="T466" s="78">
        <f t="shared" si="99"/>
        <v>0</v>
      </c>
      <c r="U466" s="78">
        <f t="shared" si="100"/>
        <v>0</v>
      </c>
      <c r="V466" s="78">
        <f t="shared" si="108"/>
        <v>0</v>
      </c>
      <c r="W466" s="78">
        <f t="shared" si="101"/>
        <v>1271205.7679999999</v>
      </c>
      <c r="X466" s="78">
        <f t="shared" si="102"/>
        <v>1271205.7679999999</v>
      </c>
      <c r="Y466" s="78">
        <f t="shared" si="103"/>
        <v>635602.88399999996</v>
      </c>
      <c r="Z466" s="78">
        <f t="shared" si="109"/>
        <v>2701312</v>
      </c>
      <c r="AA466" s="78">
        <f t="shared" si="104"/>
        <v>4176818.952</v>
      </c>
      <c r="AB466" s="78">
        <f t="shared" si="110"/>
        <v>3550296</v>
      </c>
      <c r="AC466" s="78">
        <f t="shared" si="105"/>
        <v>0</v>
      </c>
      <c r="AD466" s="78">
        <f t="shared" si="111"/>
        <v>0</v>
      </c>
      <c r="AE466" s="82">
        <f t="shared" si="106"/>
        <v>6251608</v>
      </c>
      <c r="AF466" s="82"/>
      <c r="AG466" s="82"/>
      <c r="AH466" s="82"/>
      <c r="AI466" s="82"/>
      <c r="AJ466" s="82"/>
      <c r="AK466" s="83"/>
      <c r="AL466" s="83"/>
      <c r="AM466" s="78"/>
      <c r="AN466" s="84">
        <v>459</v>
      </c>
      <c r="AO466" s="85"/>
      <c r="AP466" s="86" t="s">
        <v>2066</v>
      </c>
    </row>
    <row r="467" spans="1:42" ht="48" customHeight="1" x14ac:dyDescent="0.4">
      <c r="A467" s="70" t="s">
        <v>2076</v>
      </c>
      <c r="B467" s="90" t="s">
        <v>2077</v>
      </c>
      <c r="C467" s="87" t="s">
        <v>2078</v>
      </c>
      <c r="D467" s="88" t="s">
        <v>108</v>
      </c>
      <c r="E467" s="30" t="s">
        <v>1157</v>
      </c>
      <c r="F467" s="29" t="s">
        <v>54</v>
      </c>
      <c r="G467" s="29">
        <v>10</v>
      </c>
      <c r="H467" s="30"/>
      <c r="I467" s="74">
        <f>VLOOKUP(G467,'Basic TPP'!$A$2:$B$16,2,0)</f>
        <v>9080041.1999999993</v>
      </c>
      <c r="J467" s="75">
        <v>0</v>
      </c>
      <c r="K467" s="76">
        <v>0.35</v>
      </c>
      <c r="L467" s="77">
        <v>0.46</v>
      </c>
      <c r="M467" s="77">
        <v>0</v>
      </c>
      <c r="N467" s="78">
        <f t="shared" si="107"/>
        <v>6251608</v>
      </c>
      <c r="O467" s="79">
        <v>0.99</v>
      </c>
      <c r="P467" s="80">
        <v>9465</v>
      </c>
      <c r="Q467" s="80" t="s">
        <v>862</v>
      </c>
      <c r="R467" s="81"/>
      <c r="S467" s="78">
        <f t="shared" si="98"/>
        <v>0</v>
      </c>
      <c r="T467" s="78">
        <f t="shared" si="99"/>
        <v>0</v>
      </c>
      <c r="U467" s="78">
        <f t="shared" si="100"/>
        <v>0</v>
      </c>
      <c r="V467" s="78">
        <f t="shared" si="108"/>
        <v>0</v>
      </c>
      <c r="W467" s="78">
        <f t="shared" si="101"/>
        <v>1258493.7103199998</v>
      </c>
      <c r="X467" s="78">
        <f t="shared" si="102"/>
        <v>1271205.7679999999</v>
      </c>
      <c r="Y467" s="78">
        <f t="shared" si="103"/>
        <v>635602.88399999996</v>
      </c>
      <c r="Z467" s="78">
        <f t="shared" si="109"/>
        <v>2690507</v>
      </c>
      <c r="AA467" s="78">
        <f t="shared" si="104"/>
        <v>4176818.952</v>
      </c>
      <c r="AB467" s="78">
        <f t="shared" si="110"/>
        <v>3550296</v>
      </c>
      <c r="AC467" s="78">
        <f t="shared" si="105"/>
        <v>0</v>
      </c>
      <c r="AD467" s="78">
        <f t="shared" si="111"/>
        <v>0</v>
      </c>
      <c r="AE467" s="82">
        <f t="shared" si="106"/>
        <v>6240803</v>
      </c>
      <c r="AF467" s="82"/>
      <c r="AG467" s="82"/>
      <c r="AH467" s="82"/>
      <c r="AI467" s="82"/>
      <c r="AJ467" s="82"/>
      <c r="AK467" s="83"/>
      <c r="AL467" s="83"/>
      <c r="AM467" s="78"/>
      <c r="AN467" s="84">
        <v>460</v>
      </c>
      <c r="AO467" s="85"/>
      <c r="AP467" s="86" t="s">
        <v>2066</v>
      </c>
    </row>
    <row r="468" spans="1:42" ht="48" customHeight="1" x14ac:dyDescent="0.4">
      <c r="A468" s="70" t="s">
        <v>2079</v>
      </c>
      <c r="B468" s="90" t="s">
        <v>2080</v>
      </c>
      <c r="C468" s="87" t="s">
        <v>2081</v>
      </c>
      <c r="D468" s="88" t="s">
        <v>95</v>
      </c>
      <c r="E468" s="30" t="s">
        <v>1053</v>
      </c>
      <c r="F468" s="29" t="s">
        <v>54</v>
      </c>
      <c r="G468" s="29">
        <v>9</v>
      </c>
      <c r="H468" s="30"/>
      <c r="I468" s="74">
        <f>VLOOKUP(G468,'Basic TPP'!$A$2:$B$16,2,0)</f>
        <v>7898623.2000000002</v>
      </c>
      <c r="J468" s="75">
        <v>0</v>
      </c>
      <c r="K468" s="76">
        <v>0.35</v>
      </c>
      <c r="L468" s="77">
        <v>0.46</v>
      </c>
      <c r="M468" s="77">
        <v>0</v>
      </c>
      <c r="N468" s="78">
        <f t="shared" si="107"/>
        <v>5438202</v>
      </c>
      <c r="O468" s="79">
        <v>0.98499999999999999</v>
      </c>
      <c r="P468" s="80">
        <v>8560</v>
      </c>
      <c r="Q468" s="80" t="s">
        <v>862</v>
      </c>
      <c r="R468" s="81"/>
      <c r="S468" s="78">
        <f t="shared" si="98"/>
        <v>0</v>
      </c>
      <c r="T468" s="78">
        <f t="shared" si="99"/>
        <v>0</v>
      </c>
      <c r="U468" s="78">
        <f t="shared" si="100"/>
        <v>0</v>
      </c>
      <c r="V468" s="78">
        <f t="shared" si="108"/>
        <v>0</v>
      </c>
      <c r="W468" s="78">
        <f t="shared" si="101"/>
        <v>1089220.1392800002</v>
      </c>
      <c r="X468" s="78">
        <f t="shared" si="102"/>
        <v>1105807.2480000001</v>
      </c>
      <c r="Y468" s="78">
        <f t="shared" si="103"/>
        <v>552903.62400000007</v>
      </c>
      <c r="Z468" s="78">
        <f t="shared" si="109"/>
        <v>2335741</v>
      </c>
      <c r="AA468" s="78">
        <f t="shared" si="104"/>
        <v>3633366.6720000003</v>
      </c>
      <c r="AB468" s="78">
        <f t="shared" si="110"/>
        <v>3088362</v>
      </c>
      <c r="AC468" s="78">
        <f t="shared" si="105"/>
        <v>0</v>
      </c>
      <c r="AD468" s="78">
        <f t="shared" si="111"/>
        <v>0</v>
      </c>
      <c r="AE468" s="82">
        <f t="shared" si="106"/>
        <v>5424103</v>
      </c>
      <c r="AF468" s="82"/>
      <c r="AG468" s="82"/>
      <c r="AH468" s="82"/>
      <c r="AI468" s="82"/>
      <c r="AJ468" s="82"/>
      <c r="AK468" s="83"/>
      <c r="AL468" s="83"/>
      <c r="AM468" s="78"/>
      <c r="AN468" s="84">
        <v>461</v>
      </c>
      <c r="AO468" s="85"/>
      <c r="AP468" s="86" t="s">
        <v>2066</v>
      </c>
    </row>
    <row r="469" spans="1:42" ht="48" customHeight="1" x14ac:dyDescent="0.4">
      <c r="A469" s="70" t="s">
        <v>2082</v>
      </c>
      <c r="B469" s="90" t="s">
        <v>2083</v>
      </c>
      <c r="C469" s="87" t="s">
        <v>2084</v>
      </c>
      <c r="D469" s="88" t="s">
        <v>95</v>
      </c>
      <c r="E469" s="30" t="s">
        <v>1056</v>
      </c>
      <c r="F469" s="29" t="s">
        <v>54</v>
      </c>
      <c r="G469" s="29">
        <v>9</v>
      </c>
      <c r="H469" s="30"/>
      <c r="I469" s="74">
        <f>VLOOKUP(G469,'Basic TPP'!$A$2:$B$16,2,0)</f>
        <v>7898623.2000000002</v>
      </c>
      <c r="J469" s="75">
        <v>0</v>
      </c>
      <c r="K469" s="76">
        <v>0.35</v>
      </c>
      <c r="L469" s="77">
        <v>0.46</v>
      </c>
      <c r="M469" s="77">
        <v>0</v>
      </c>
      <c r="N469" s="78">
        <f t="shared" si="107"/>
        <v>5438202</v>
      </c>
      <c r="O469" s="79">
        <v>0.94579999999999997</v>
      </c>
      <c r="P469" s="80">
        <v>9438</v>
      </c>
      <c r="Q469" s="80" t="s">
        <v>862</v>
      </c>
      <c r="R469" s="81"/>
      <c r="S469" s="78">
        <f t="shared" si="98"/>
        <v>0</v>
      </c>
      <c r="T469" s="78">
        <f t="shared" si="99"/>
        <v>0</v>
      </c>
      <c r="U469" s="78">
        <f t="shared" si="100"/>
        <v>0</v>
      </c>
      <c r="V469" s="78">
        <f t="shared" si="108"/>
        <v>0</v>
      </c>
      <c r="W469" s="78">
        <f t="shared" si="101"/>
        <v>1045872.4951584002</v>
      </c>
      <c r="X469" s="78">
        <f t="shared" si="102"/>
        <v>1105807.2480000001</v>
      </c>
      <c r="Y469" s="78">
        <f t="shared" si="103"/>
        <v>552903.62400000007</v>
      </c>
      <c r="Z469" s="78">
        <f t="shared" si="109"/>
        <v>2298896</v>
      </c>
      <c r="AA469" s="78">
        <f t="shared" si="104"/>
        <v>3633366.6720000003</v>
      </c>
      <c r="AB469" s="78">
        <f t="shared" si="110"/>
        <v>3088362</v>
      </c>
      <c r="AC469" s="78">
        <f t="shared" si="105"/>
        <v>0</v>
      </c>
      <c r="AD469" s="78">
        <f t="shared" si="111"/>
        <v>0</v>
      </c>
      <c r="AE469" s="82">
        <f t="shared" si="106"/>
        <v>5387258</v>
      </c>
      <c r="AF469" s="82"/>
      <c r="AG469" s="82"/>
      <c r="AH469" s="82"/>
      <c r="AI469" s="82"/>
      <c r="AJ469" s="82"/>
      <c r="AK469" s="83"/>
      <c r="AL469" s="83"/>
      <c r="AM469" s="78"/>
      <c r="AN469" s="84">
        <v>462</v>
      </c>
      <c r="AO469" s="85"/>
      <c r="AP469" s="86" t="s">
        <v>2066</v>
      </c>
    </row>
    <row r="470" spans="1:42" ht="48" customHeight="1" x14ac:dyDescent="0.4">
      <c r="A470" s="70" t="s">
        <v>2085</v>
      </c>
      <c r="B470" s="90" t="s">
        <v>2086</v>
      </c>
      <c r="C470" s="87" t="s">
        <v>2087</v>
      </c>
      <c r="D470" s="88" t="s">
        <v>108</v>
      </c>
      <c r="E470" s="30" t="s">
        <v>1266</v>
      </c>
      <c r="F470" s="29" t="s">
        <v>54</v>
      </c>
      <c r="G470" s="29">
        <v>9</v>
      </c>
      <c r="H470" s="30"/>
      <c r="I470" s="74">
        <f>VLOOKUP(G470,'Basic TPP'!$A$2:$B$16,2,0)</f>
        <v>7898623.2000000002</v>
      </c>
      <c r="J470" s="75">
        <v>0</v>
      </c>
      <c r="K470" s="76">
        <v>0.35</v>
      </c>
      <c r="L470" s="77">
        <v>0.46</v>
      </c>
      <c r="M470" s="77">
        <v>0</v>
      </c>
      <c r="N470" s="78">
        <f t="shared" si="107"/>
        <v>5438202</v>
      </c>
      <c r="O470" s="79">
        <v>1</v>
      </c>
      <c r="P470" s="80">
        <v>10439</v>
      </c>
      <c r="Q470" s="80" t="s">
        <v>862</v>
      </c>
      <c r="R470" s="81"/>
      <c r="S470" s="78">
        <f t="shared" si="98"/>
        <v>0</v>
      </c>
      <c r="T470" s="78">
        <f t="shared" si="99"/>
        <v>0</v>
      </c>
      <c r="U470" s="78">
        <f t="shared" si="100"/>
        <v>0</v>
      </c>
      <c r="V470" s="78">
        <f t="shared" si="108"/>
        <v>0</v>
      </c>
      <c r="W470" s="78">
        <f t="shared" si="101"/>
        <v>1105807.2480000001</v>
      </c>
      <c r="X470" s="78">
        <f t="shared" si="102"/>
        <v>1105807.2480000001</v>
      </c>
      <c r="Y470" s="78">
        <f t="shared" si="103"/>
        <v>552903.62400000007</v>
      </c>
      <c r="Z470" s="78">
        <f t="shared" si="109"/>
        <v>2349840</v>
      </c>
      <c r="AA470" s="78">
        <f t="shared" si="104"/>
        <v>3633366.6720000003</v>
      </c>
      <c r="AB470" s="78">
        <f t="shared" si="110"/>
        <v>3088362</v>
      </c>
      <c r="AC470" s="78">
        <f t="shared" si="105"/>
        <v>0</v>
      </c>
      <c r="AD470" s="78">
        <f t="shared" si="111"/>
        <v>0</v>
      </c>
      <c r="AE470" s="82">
        <f t="shared" si="106"/>
        <v>5438202</v>
      </c>
      <c r="AF470" s="82"/>
      <c r="AG470" s="82"/>
      <c r="AH470" s="82"/>
      <c r="AI470" s="82"/>
      <c r="AJ470" s="82"/>
      <c r="AK470" s="83"/>
      <c r="AL470" s="83"/>
      <c r="AM470" s="78"/>
      <c r="AN470" s="84">
        <v>463</v>
      </c>
      <c r="AO470" s="85"/>
      <c r="AP470" s="86" t="s">
        <v>2066</v>
      </c>
    </row>
    <row r="471" spans="1:42" ht="48" customHeight="1" x14ac:dyDescent="0.4">
      <c r="A471" s="70" t="s">
        <v>2088</v>
      </c>
      <c r="B471" s="90" t="s">
        <v>2089</v>
      </c>
      <c r="C471" s="87" t="s">
        <v>2090</v>
      </c>
      <c r="D471" s="88" t="s">
        <v>108</v>
      </c>
      <c r="E471" s="30" t="s">
        <v>192</v>
      </c>
      <c r="F471" s="29" t="s">
        <v>54</v>
      </c>
      <c r="G471" s="29">
        <v>9</v>
      </c>
      <c r="H471" s="30"/>
      <c r="I471" s="74">
        <f>VLOOKUP(G471,'Basic TPP'!$A$2:$B$16,2,0)</f>
        <v>7898623.2000000002</v>
      </c>
      <c r="J471" s="75">
        <v>0</v>
      </c>
      <c r="K471" s="76">
        <v>0.35</v>
      </c>
      <c r="L471" s="77">
        <v>0.46</v>
      </c>
      <c r="M471" s="77">
        <v>0</v>
      </c>
      <c r="N471" s="78">
        <f t="shared" si="107"/>
        <v>5438202</v>
      </c>
      <c r="O471" s="79">
        <v>0.995</v>
      </c>
      <c r="P471" s="80">
        <v>10173</v>
      </c>
      <c r="Q471" s="80" t="s">
        <v>862</v>
      </c>
      <c r="R471" s="81"/>
      <c r="S471" s="78">
        <f t="shared" si="98"/>
        <v>0</v>
      </c>
      <c r="T471" s="78">
        <f t="shared" si="99"/>
        <v>0</v>
      </c>
      <c r="U471" s="78">
        <f t="shared" si="100"/>
        <v>0</v>
      </c>
      <c r="V471" s="78">
        <f t="shared" si="108"/>
        <v>0</v>
      </c>
      <c r="W471" s="78">
        <f t="shared" si="101"/>
        <v>1100278.2117600001</v>
      </c>
      <c r="X471" s="78">
        <f t="shared" si="102"/>
        <v>1105807.2480000001</v>
      </c>
      <c r="Y471" s="78">
        <f t="shared" si="103"/>
        <v>552903.62400000007</v>
      </c>
      <c r="Z471" s="78">
        <f t="shared" si="109"/>
        <v>2345141</v>
      </c>
      <c r="AA471" s="78">
        <f t="shared" si="104"/>
        <v>3633366.6720000003</v>
      </c>
      <c r="AB471" s="78">
        <f t="shared" si="110"/>
        <v>3088362</v>
      </c>
      <c r="AC471" s="78">
        <f t="shared" si="105"/>
        <v>0</v>
      </c>
      <c r="AD471" s="78">
        <f t="shared" si="111"/>
        <v>0</v>
      </c>
      <c r="AE471" s="82">
        <f t="shared" si="106"/>
        <v>5433503</v>
      </c>
      <c r="AF471" s="82"/>
      <c r="AG471" s="82"/>
      <c r="AH471" s="82"/>
      <c r="AI471" s="82"/>
      <c r="AJ471" s="82"/>
      <c r="AK471" s="83"/>
      <c r="AL471" s="83"/>
      <c r="AM471" s="78"/>
      <c r="AN471" s="84">
        <v>464</v>
      </c>
      <c r="AO471" s="91"/>
      <c r="AP471" s="86" t="s">
        <v>2066</v>
      </c>
    </row>
    <row r="472" spans="1:42" ht="48" customHeight="1" x14ac:dyDescent="0.4">
      <c r="A472" s="70" t="s">
        <v>2091</v>
      </c>
      <c r="B472" s="90" t="s">
        <v>2092</v>
      </c>
      <c r="C472" s="87" t="s">
        <v>2093</v>
      </c>
      <c r="D472" s="88" t="s">
        <v>95</v>
      </c>
      <c r="E472" s="30" t="s">
        <v>272</v>
      </c>
      <c r="F472" s="29" t="s">
        <v>54</v>
      </c>
      <c r="G472" s="29">
        <v>8</v>
      </c>
      <c r="H472" s="30"/>
      <c r="I472" s="74">
        <f>VLOOKUP(G472,'Basic TPP'!$A$2:$B$16,2,0)</f>
        <v>6348434.0099999998</v>
      </c>
      <c r="J472" s="75">
        <v>0</v>
      </c>
      <c r="K472" s="76">
        <v>0.35</v>
      </c>
      <c r="L472" s="77">
        <v>0.46</v>
      </c>
      <c r="M472" s="77">
        <v>0</v>
      </c>
      <c r="N472" s="78">
        <f t="shared" si="107"/>
        <v>4370897</v>
      </c>
      <c r="O472" s="79">
        <v>0.98</v>
      </c>
      <c r="P472" s="80">
        <v>8074</v>
      </c>
      <c r="Q472" s="80" t="s">
        <v>862</v>
      </c>
      <c r="R472" s="81"/>
      <c r="S472" s="78">
        <f t="shared" si="98"/>
        <v>0</v>
      </c>
      <c r="T472" s="78">
        <f t="shared" si="99"/>
        <v>0</v>
      </c>
      <c r="U472" s="78">
        <f t="shared" si="100"/>
        <v>0</v>
      </c>
      <c r="V472" s="78">
        <f t="shared" si="108"/>
        <v>0</v>
      </c>
      <c r="W472" s="78">
        <f t="shared" si="101"/>
        <v>871005.14617199986</v>
      </c>
      <c r="X472" s="78">
        <f t="shared" si="102"/>
        <v>888780.76139999984</v>
      </c>
      <c r="Y472" s="78">
        <f t="shared" si="103"/>
        <v>444390.38069999992</v>
      </c>
      <c r="Z472" s="78">
        <f t="shared" si="109"/>
        <v>1873550</v>
      </c>
      <c r="AA472" s="78">
        <f t="shared" si="104"/>
        <v>2920279.6446000002</v>
      </c>
      <c r="AB472" s="78">
        <f t="shared" si="110"/>
        <v>2482238</v>
      </c>
      <c r="AC472" s="78">
        <f t="shared" si="105"/>
        <v>0</v>
      </c>
      <c r="AD472" s="78">
        <f t="shared" si="111"/>
        <v>0</v>
      </c>
      <c r="AE472" s="82">
        <f t="shared" si="106"/>
        <v>4355788</v>
      </c>
      <c r="AF472" s="82"/>
      <c r="AG472" s="82"/>
      <c r="AH472" s="82"/>
      <c r="AI472" s="82"/>
      <c r="AJ472" s="82"/>
      <c r="AK472" s="83"/>
      <c r="AL472" s="83"/>
      <c r="AM472" s="78"/>
      <c r="AN472" s="84">
        <v>465</v>
      </c>
      <c r="AO472" s="85"/>
      <c r="AP472" s="86" t="s">
        <v>2066</v>
      </c>
    </row>
    <row r="473" spans="1:42" ht="48" customHeight="1" x14ac:dyDescent="0.4">
      <c r="A473" s="70" t="s">
        <v>2094</v>
      </c>
      <c r="B473" s="90" t="s">
        <v>2095</v>
      </c>
      <c r="C473" s="87" t="s">
        <v>2096</v>
      </c>
      <c r="D473" s="88" t="s">
        <v>95</v>
      </c>
      <c r="E473" s="30" t="s">
        <v>272</v>
      </c>
      <c r="F473" s="29" t="s">
        <v>54</v>
      </c>
      <c r="G473" s="29">
        <v>8</v>
      </c>
      <c r="H473" s="30"/>
      <c r="I473" s="74">
        <f>VLOOKUP(G473,'Basic TPP'!$A$2:$B$16,2,0)</f>
        <v>6348434.0099999998</v>
      </c>
      <c r="J473" s="75">
        <v>0</v>
      </c>
      <c r="K473" s="76">
        <v>0.35</v>
      </c>
      <c r="L473" s="77">
        <v>0.46</v>
      </c>
      <c r="M473" s="77">
        <v>0</v>
      </c>
      <c r="N473" s="78">
        <f t="shared" si="107"/>
        <v>4370897</v>
      </c>
      <c r="O473" s="79">
        <v>0.94830000000000003</v>
      </c>
      <c r="P473" s="80">
        <v>9307</v>
      </c>
      <c r="Q473" s="80" t="s">
        <v>862</v>
      </c>
      <c r="R473" s="81"/>
      <c r="S473" s="78">
        <f t="shared" si="98"/>
        <v>0</v>
      </c>
      <c r="T473" s="78">
        <f t="shared" si="99"/>
        <v>0</v>
      </c>
      <c r="U473" s="78">
        <f t="shared" si="100"/>
        <v>0</v>
      </c>
      <c r="V473" s="78">
        <f t="shared" si="108"/>
        <v>0</v>
      </c>
      <c r="W473" s="78">
        <f t="shared" si="101"/>
        <v>842830.79603561992</v>
      </c>
      <c r="X473" s="78">
        <f t="shared" si="102"/>
        <v>888780.76139999984</v>
      </c>
      <c r="Y473" s="78">
        <f t="shared" si="103"/>
        <v>444390.38069999992</v>
      </c>
      <c r="Z473" s="78">
        <f t="shared" si="109"/>
        <v>1849602</v>
      </c>
      <c r="AA473" s="78">
        <f t="shared" si="104"/>
        <v>2920279.6446000002</v>
      </c>
      <c r="AB473" s="78">
        <f t="shared" si="110"/>
        <v>2482238</v>
      </c>
      <c r="AC473" s="78">
        <f t="shared" si="105"/>
        <v>0</v>
      </c>
      <c r="AD473" s="78">
        <f t="shared" si="111"/>
        <v>0</v>
      </c>
      <c r="AE473" s="82">
        <f t="shared" si="106"/>
        <v>4331840</v>
      </c>
      <c r="AF473" s="82"/>
      <c r="AG473" s="82"/>
      <c r="AH473" s="82"/>
      <c r="AI473" s="82"/>
      <c r="AJ473" s="82"/>
      <c r="AK473" s="83"/>
      <c r="AL473" s="83"/>
      <c r="AM473" s="78"/>
      <c r="AN473" s="84">
        <v>466</v>
      </c>
      <c r="AO473" s="91"/>
      <c r="AP473" s="86" t="s">
        <v>2066</v>
      </c>
    </row>
    <row r="474" spans="1:42" ht="48" customHeight="1" x14ac:dyDescent="0.4">
      <c r="A474" s="70" t="s">
        <v>2097</v>
      </c>
      <c r="B474" s="90" t="s">
        <v>2098</v>
      </c>
      <c r="C474" s="87" t="s">
        <v>2099</v>
      </c>
      <c r="D474" s="88" t="s">
        <v>95</v>
      </c>
      <c r="E474" s="30" t="s">
        <v>888</v>
      </c>
      <c r="F474" s="29" t="s">
        <v>54</v>
      </c>
      <c r="G474" s="29">
        <v>8</v>
      </c>
      <c r="H474" s="30"/>
      <c r="I474" s="74">
        <f>VLOOKUP(G474,'Basic TPP'!$A$2:$B$16,2,0)</f>
        <v>6348434.0099999998</v>
      </c>
      <c r="J474" s="75">
        <v>0</v>
      </c>
      <c r="K474" s="76">
        <v>0.35</v>
      </c>
      <c r="L474" s="77">
        <v>0.46</v>
      </c>
      <c r="M474" s="77">
        <v>0</v>
      </c>
      <c r="N474" s="78">
        <f t="shared" si="107"/>
        <v>4370897</v>
      </c>
      <c r="O474" s="79">
        <v>0.98499999999999999</v>
      </c>
      <c r="P474" s="80">
        <v>9522</v>
      </c>
      <c r="Q474" s="80" t="s">
        <v>862</v>
      </c>
      <c r="R474" s="81"/>
      <c r="S474" s="78">
        <f t="shared" si="98"/>
        <v>0</v>
      </c>
      <c r="T474" s="78">
        <f t="shared" si="99"/>
        <v>0</v>
      </c>
      <c r="U474" s="78">
        <f t="shared" si="100"/>
        <v>0</v>
      </c>
      <c r="V474" s="78">
        <f t="shared" si="108"/>
        <v>0</v>
      </c>
      <c r="W474" s="78">
        <f t="shared" si="101"/>
        <v>875449.04997899989</v>
      </c>
      <c r="X474" s="78">
        <f t="shared" si="102"/>
        <v>888780.76139999984</v>
      </c>
      <c r="Y474" s="78">
        <f t="shared" si="103"/>
        <v>444390.38069999992</v>
      </c>
      <c r="Z474" s="78">
        <f t="shared" si="109"/>
        <v>1877327</v>
      </c>
      <c r="AA474" s="78">
        <f t="shared" si="104"/>
        <v>2920279.6446000002</v>
      </c>
      <c r="AB474" s="78">
        <f t="shared" si="110"/>
        <v>2482238</v>
      </c>
      <c r="AC474" s="78">
        <f t="shared" si="105"/>
        <v>0</v>
      </c>
      <c r="AD474" s="78">
        <f t="shared" si="111"/>
        <v>0</v>
      </c>
      <c r="AE474" s="82">
        <f t="shared" si="106"/>
        <v>4359565</v>
      </c>
      <c r="AF474" s="82"/>
      <c r="AG474" s="82"/>
      <c r="AH474" s="82"/>
      <c r="AI474" s="82"/>
      <c r="AJ474" s="82"/>
      <c r="AK474" s="83"/>
      <c r="AL474" s="83"/>
      <c r="AM474" s="78"/>
      <c r="AN474" s="84">
        <v>467</v>
      </c>
      <c r="AO474" s="85"/>
      <c r="AP474" s="86" t="s">
        <v>2066</v>
      </c>
    </row>
    <row r="475" spans="1:42" ht="48" customHeight="1" x14ac:dyDescent="0.4">
      <c r="A475" s="70" t="s">
        <v>2100</v>
      </c>
      <c r="B475" s="90" t="s">
        <v>2101</v>
      </c>
      <c r="C475" s="87" t="s">
        <v>2102</v>
      </c>
      <c r="D475" s="88" t="s">
        <v>95</v>
      </c>
      <c r="E475" s="30" t="s">
        <v>370</v>
      </c>
      <c r="F475" s="29" t="s">
        <v>54</v>
      </c>
      <c r="G475" s="29">
        <v>8</v>
      </c>
      <c r="H475" s="30"/>
      <c r="I475" s="74">
        <f>VLOOKUP(G475,'Basic TPP'!$A$2:$B$16,2,0)</f>
        <v>6348434.0099999998</v>
      </c>
      <c r="J475" s="75">
        <v>0</v>
      </c>
      <c r="K475" s="76">
        <v>0.35</v>
      </c>
      <c r="L475" s="77">
        <v>0.46</v>
      </c>
      <c r="M475" s="77">
        <v>0</v>
      </c>
      <c r="N475" s="78">
        <f t="shared" si="107"/>
        <v>4370897</v>
      </c>
      <c r="O475" s="79">
        <v>0.995</v>
      </c>
      <c r="P475" s="80">
        <v>8957</v>
      </c>
      <c r="Q475" s="80" t="s">
        <v>862</v>
      </c>
      <c r="R475" s="81"/>
      <c r="S475" s="78">
        <f t="shared" si="98"/>
        <v>0</v>
      </c>
      <c r="T475" s="78">
        <f t="shared" si="99"/>
        <v>0</v>
      </c>
      <c r="U475" s="78">
        <f t="shared" si="100"/>
        <v>0</v>
      </c>
      <c r="V475" s="78">
        <f t="shared" si="108"/>
        <v>0</v>
      </c>
      <c r="W475" s="78">
        <f t="shared" si="101"/>
        <v>884336.85759299982</v>
      </c>
      <c r="X475" s="78">
        <f t="shared" si="102"/>
        <v>888780.76139999984</v>
      </c>
      <c r="Y475" s="78">
        <f t="shared" si="103"/>
        <v>444390.38069999992</v>
      </c>
      <c r="Z475" s="78">
        <f t="shared" si="109"/>
        <v>1884882</v>
      </c>
      <c r="AA475" s="78">
        <f t="shared" si="104"/>
        <v>2920279.6446000002</v>
      </c>
      <c r="AB475" s="78">
        <f t="shared" si="110"/>
        <v>2482238</v>
      </c>
      <c r="AC475" s="78">
        <f t="shared" si="105"/>
        <v>0</v>
      </c>
      <c r="AD475" s="78">
        <f t="shared" si="111"/>
        <v>0</v>
      </c>
      <c r="AE475" s="82">
        <f t="shared" si="106"/>
        <v>4367120</v>
      </c>
      <c r="AF475" s="82"/>
      <c r="AG475" s="82"/>
      <c r="AH475" s="82"/>
      <c r="AI475" s="82"/>
      <c r="AJ475" s="82"/>
      <c r="AK475" s="83"/>
      <c r="AL475" s="83"/>
      <c r="AM475" s="78"/>
      <c r="AN475" s="84">
        <v>468</v>
      </c>
      <c r="AO475" s="85"/>
      <c r="AP475" s="86" t="s">
        <v>2066</v>
      </c>
    </row>
    <row r="476" spans="1:42" ht="48" customHeight="1" x14ac:dyDescent="0.4">
      <c r="A476" s="70" t="s">
        <v>2103</v>
      </c>
      <c r="B476" s="90" t="s">
        <v>2104</v>
      </c>
      <c r="C476" s="87" t="s">
        <v>2105</v>
      </c>
      <c r="D476" s="88" t="s">
        <v>108</v>
      </c>
      <c r="E476" s="30" t="s">
        <v>1006</v>
      </c>
      <c r="F476" s="29" t="s">
        <v>54</v>
      </c>
      <c r="G476" s="29">
        <v>8</v>
      </c>
      <c r="H476" s="30"/>
      <c r="I476" s="74">
        <f>VLOOKUP(G476,'Basic TPP'!$A$2:$B$16,2,0)</f>
        <v>6348434.0099999998</v>
      </c>
      <c r="J476" s="75">
        <v>0</v>
      </c>
      <c r="K476" s="76">
        <v>0.35</v>
      </c>
      <c r="L476" s="77">
        <v>0.46</v>
      </c>
      <c r="M476" s="77">
        <v>0</v>
      </c>
      <c r="N476" s="78">
        <f t="shared" si="107"/>
        <v>4370897</v>
      </c>
      <c r="O476" s="79">
        <v>0.98499999999999999</v>
      </c>
      <c r="P476" s="80">
        <v>9015</v>
      </c>
      <c r="Q476" s="80" t="s">
        <v>862</v>
      </c>
      <c r="R476" s="81"/>
      <c r="S476" s="78">
        <f t="shared" si="98"/>
        <v>0</v>
      </c>
      <c r="T476" s="78">
        <f t="shared" si="99"/>
        <v>0</v>
      </c>
      <c r="U476" s="78">
        <f t="shared" si="100"/>
        <v>0</v>
      </c>
      <c r="V476" s="78">
        <f t="shared" si="108"/>
        <v>0</v>
      </c>
      <c r="W476" s="78">
        <f t="shared" si="101"/>
        <v>875449.04997899989</v>
      </c>
      <c r="X476" s="78">
        <f t="shared" si="102"/>
        <v>888780.76139999984</v>
      </c>
      <c r="Y476" s="78">
        <f t="shared" si="103"/>
        <v>444390.38069999992</v>
      </c>
      <c r="Z476" s="78">
        <f t="shared" si="109"/>
        <v>1877327</v>
      </c>
      <c r="AA476" s="78">
        <f t="shared" si="104"/>
        <v>2920279.6446000002</v>
      </c>
      <c r="AB476" s="78">
        <f t="shared" si="110"/>
        <v>2482238</v>
      </c>
      <c r="AC476" s="78">
        <f t="shared" si="105"/>
        <v>0</v>
      </c>
      <c r="AD476" s="78">
        <f t="shared" si="111"/>
        <v>0</v>
      </c>
      <c r="AE476" s="82">
        <f t="shared" si="106"/>
        <v>4359565</v>
      </c>
      <c r="AF476" s="82"/>
      <c r="AG476" s="82"/>
      <c r="AH476" s="82"/>
      <c r="AI476" s="82"/>
      <c r="AJ476" s="82"/>
      <c r="AK476" s="83"/>
      <c r="AL476" s="83"/>
      <c r="AM476" s="78"/>
      <c r="AN476" s="84">
        <v>469</v>
      </c>
      <c r="AO476" s="85"/>
      <c r="AP476" s="86" t="s">
        <v>2066</v>
      </c>
    </row>
    <row r="477" spans="1:42" ht="48" customHeight="1" x14ac:dyDescent="0.4">
      <c r="A477" s="70" t="s">
        <v>2106</v>
      </c>
      <c r="B477" s="90" t="s">
        <v>2107</v>
      </c>
      <c r="C477" s="87" t="s">
        <v>2108</v>
      </c>
      <c r="D477" s="88" t="s">
        <v>108</v>
      </c>
      <c r="E477" s="30" t="s">
        <v>891</v>
      </c>
      <c r="F477" s="29" t="s">
        <v>54</v>
      </c>
      <c r="G477" s="29">
        <v>8</v>
      </c>
      <c r="H477" s="30"/>
      <c r="I477" s="74">
        <f>VLOOKUP(G477,'Basic TPP'!$A$2:$B$16,2,0)</f>
        <v>6348434.0099999998</v>
      </c>
      <c r="J477" s="75">
        <v>0</v>
      </c>
      <c r="K477" s="76">
        <v>0.35</v>
      </c>
      <c r="L477" s="77">
        <v>0.46</v>
      </c>
      <c r="M477" s="77">
        <v>0</v>
      </c>
      <c r="N477" s="78">
        <f t="shared" si="107"/>
        <v>4370897</v>
      </c>
      <c r="O477" s="79">
        <v>0.98499999999999999</v>
      </c>
      <c r="P477" s="80">
        <v>9375</v>
      </c>
      <c r="Q477" s="80" t="s">
        <v>862</v>
      </c>
      <c r="R477" s="81"/>
      <c r="S477" s="78">
        <f t="shared" si="98"/>
        <v>0</v>
      </c>
      <c r="T477" s="78">
        <f t="shared" si="99"/>
        <v>0</v>
      </c>
      <c r="U477" s="78">
        <f t="shared" si="100"/>
        <v>0</v>
      </c>
      <c r="V477" s="78">
        <f t="shared" si="108"/>
        <v>0</v>
      </c>
      <c r="W477" s="78">
        <f t="shared" si="101"/>
        <v>875449.04997899989</v>
      </c>
      <c r="X477" s="78">
        <f t="shared" si="102"/>
        <v>888780.76139999984</v>
      </c>
      <c r="Y477" s="78">
        <f t="shared" si="103"/>
        <v>444390.38069999992</v>
      </c>
      <c r="Z477" s="78">
        <f t="shared" si="109"/>
        <v>1877327</v>
      </c>
      <c r="AA477" s="78">
        <f t="shared" si="104"/>
        <v>2920279.6446000002</v>
      </c>
      <c r="AB477" s="78">
        <f t="shared" si="110"/>
        <v>2482238</v>
      </c>
      <c r="AC477" s="78">
        <f t="shared" si="105"/>
        <v>0</v>
      </c>
      <c r="AD477" s="78">
        <f t="shared" si="111"/>
        <v>0</v>
      </c>
      <c r="AE477" s="82">
        <f t="shared" si="106"/>
        <v>4359565</v>
      </c>
      <c r="AF477" s="82"/>
      <c r="AG477" s="82"/>
      <c r="AH477" s="82"/>
      <c r="AI477" s="82"/>
      <c r="AJ477" s="82"/>
      <c r="AK477" s="83"/>
      <c r="AL477" s="83"/>
      <c r="AM477" s="78"/>
      <c r="AN477" s="84">
        <v>470</v>
      </c>
      <c r="AO477" s="85"/>
      <c r="AP477" s="86" t="s">
        <v>2066</v>
      </c>
    </row>
    <row r="478" spans="1:42" ht="48" customHeight="1" x14ac:dyDescent="0.4">
      <c r="A478" s="70" t="s">
        <v>2109</v>
      </c>
      <c r="B478" s="90" t="s">
        <v>2110</v>
      </c>
      <c r="C478" s="87" t="s">
        <v>2111</v>
      </c>
      <c r="D478" s="88" t="s">
        <v>95</v>
      </c>
      <c r="E478" s="30" t="s">
        <v>347</v>
      </c>
      <c r="F478" s="29" t="s">
        <v>54</v>
      </c>
      <c r="G478" s="29">
        <v>8</v>
      </c>
      <c r="H478" s="30"/>
      <c r="I478" s="74">
        <f>VLOOKUP(G478,'Basic TPP'!$A$2:$B$16,2,0)</f>
        <v>6348434.0099999998</v>
      </c>
      <c r="J478" s="75">
        <v>0</v>
      </c>
      <c r="K478" s="76">
        <v>0.35</v>
      </c>
      <c r="L478" s="77">
        <v>0.46</v>
      </c>
      <c r="M478" s="77">
        <v>0</v>
      </c>
      <c r="N478" s="78">
        <f t="shared" si="107"/>
        <v>4370897</v>
      </c>
      <c r="O478" s="79">
        <v>0.995</v>
      </c>
      <c r="P478" s="80">
        <v>10397</v>
      </c>
      <c r="Q478" s="80" t="s">
        <v>862</v>
      </c>
      <c r="R478" s="81"/>
      <c r="S478" s="78">
        <f t="shared" si="98"/>
        <v>0</v>
      </c>
      <c r="T478" s="78">
        <f t="shared" si="99"/>
        <v>0</v>
      </c>
      <c r="U478" s="78">
        <f t="shared" si="100"/>
        <v>0</v>
      </c>
      <c r="V478" s="78">
        <f t="shared" si="108"/>
        <v>0</v>
      </c>
      <c r="W478" s="78">
        <f t="shared" si="101"/>
        <v>884336.85759299982</v>
      </c>
      <c r="X478" s="78">
        <f t="shared" si="102"/>
        <v>888780.76139999984</v>
      </c>
      <c r="Y478" s="78">
        <f t="shared" si="103"/>
        <v>444390.38069999992</v>
      </c>
      <c r="Z478" s="78">
        <f t="shared" si="109"/>
        <v>1884882</v>
      </c>
      <c r="AA478" s="78">
        <f t="shared" si="104"/>
        <v>2920279.6446000002</v>
      </c>
      <c r="AB478" s="78">
        <f t="shared" si="110"/>
        <v>2482238</v>
      </c>
      <c r="AC478" s="78">
        <f t="shared" si="105"/>
        <v>0</v>
      </c>
      <c r="AD478" s="78">
        <f t="shared" si="111"/>
        <v>0</v>
      </c>
      <c r="AE478" s="82">
        <f t="shared" si="106"/>
        <v>4367120</v>
      </c>
      <c r="AF478" s="82"/>
      <c r="AG478" s="82"/>
      <c r="AH478" s="82"/>
      <c r="AI478" s="82"/>
      <c r="AJ478" s="82"/>
      <c r="AK478" s="83"/>
      <c r="AL478" s="83"/>
      <c r="AM478" s="78"/>
      <c r="AN478" s="84">
        <v>471</v>
      </c>
      <c r="AO478" s="85"/>
      <c r="AP478" s="86" t="s">
        <v>2066</v>
      </c>
    </row>
    <row r="479" spans="1:42" ht="48" customHeight="1" x14ac:dyDescent="0.4">
      <c r="A479" s="70" t="s">
        <v>2112</v>
      </c>
      <c r="B479" s="90" t="s">
        <v>2113</v>
      </c>
      <c r="C479" s="87" t="s">
        <v>2114</v>
      </c>
      <c r="D479" s="88" t="s">
        <v>108</v>
      </c>
      <c r="E479" s="30" t="s">
        <v>347</v>
      </c>
      <c r="F479" s="29" t="s">
        <v>54</v>
      </c>
      <c r="G479" s="29">
        <v>8</v>
      </c>
      <c r="H479" s="30"/>
      <c r="I479" s="74">
        <f>VLOOKUP(G479,'Basic TPP'!$A$2:$B$16,2,0)</f>
        <v>6348434.0099999998</v>
      </c>
      <c r="J479" s="75">
        <v>0</v>
      </c>
      <c r="K479" s="76">
        <v>0.35</v>
      </c>
      <c r="L479" s="77">
        <v>0.46</v>
      </c>
      <c r="M479" s="77">
        <v>0</v>
      </c>
      <c r="N479" s="78">
        <f t="shared" si="107"/>
        <v>4370897</v>
      </c>
      <c r="O479" s="79">
        <v>0.995</v>
      </c>
      <c r="P479" s="80">
        <v>10583</v>
      </c>
      <c r="Q479" s="80" t="s">
        <v>862</v>
      </c>
      <c r="R479" s="81"/>
      <c r="S479" s="78">
        <f t="shared" si="98"/>
        <v>0</v>
      </c>
      <c r="T479" s="78">
        <f t="shared" si="99"/>
        <v>0</v>
      </c>
      <c r="U479" s="78">
        <f t="shared" si="100"/>
        <v>0</v>
      </c>
      <c r="V479" s="78">
        <f t="shared" si="108"/>
        <v>0</v>
      </c>
      <c r="W479" s="78">
        <f t="shared" si="101"/>
        <v>884336.85759299982</v>
      </c>
      <c r="X479" s="78">
        <f t="shared" si="102"/>
        <v>888780.76139999984</v>
      </c>
      <c r="Y479" s="78">
        <f t="shared" si="103"/>
        <v>444390.38069999992</v>
      </c>
      <c r="Z479" s="78">
        <f t="shared" si="109"/>
        <v>1884882</v>
      </c>
      <c r="AA479" s="78">
        <f t="shared" si="104"/>
        <v>2920279.6446000002</v>
      </c>
      <c r="AB479" s="78">
        <f t="shared" si="110"/>
        <v>2482238</v>
      </c>
      <c r="AC479" s="78">
        <f t="shared" si="105"/>
        <v>0</v>
      </c>
      <c r="AD479" s="78">
        <f t="shared" si="111"/>
        <v>0</v>
      </c>
      <c r="AE479" s="82">
        <f t="shared" si="106"/>
        <v>4367120</v>
      </c>
      <c r="AF479" s="82"/>
      <c r="AG479" s="82"/>
      <c r="AH479" s="82"/>
      <c r="AI479" s="82"/>
      <c r="AJ479" s="82"/>
      <c r="AK479" s="83"/>
      <c r="AL479" s="83"/>
      <c r="AM479" s="78"/>
      <c r="AN479" s="84">
        <v>472</v>
      </c>
      <c r="AO479" s="85"/>
      <c r="AP479" s="86" t="s">
        <v>2066</v>
      </c>
    </row>
    <row r="480" spans="1:42" ht="48" customHeight="1" x14ac:dyDescent="0.4">
      <c r="A480" s="70" t="s">
        <v>2115</v>
      </c>
      <c r="B480" s="90" t="s">
        <v>2116</v>
      </c>
      <c r="C480" s="87" t="s">
        <v>2117</v>
      </c>
      <c r="D480" s="88" t="s">
        <v>328</v>
      </c>
      <c r="E480" s="30" t="s">
        <v>1184</v>
      </c>
      <c r="F480" s="29" t="s">
        <v>54</v>
      </c>
      <c r="G480" s="29">
        <v>8</v>
      </c>
      <c r="H480" s="30"/>
      <c r="I480" s="74">
        <f>VLOOKUP(G480,'Basic TPP'!$A$2:$B$16,2,0)</f>
        <v>6348434.0099999998</v>
      </c>
      <c r="J480" s="75">
        <v>0</v>
      </c>
      <c r="K480" s="76">
        <v>0.35</v>
      </c>
      <c r="L480" s="77">
        <v>0.46</v>
      </c>
      <c r="M480" s="77">
        <v>0</v>
      </c>
      <c r="N480" s="78">
        <f t="shared" si="107"/>
        <v>4370897</v>
      </c>
      <c r="O480" s="79">
        <v>0.995</v>
      </c>
      <c r="P480" s="80">
        <v>8855</v>
      </c>
      <c r="Q480" s="80" t="s">
        <v>862</v>
      </c>
      <c r="R480" s="81"/>
      <c r="S480" s="78">
        <f t="shared" si="98"/>
        <v>0</v>
      </c>
      <c r="T480" s="78">
        <f t="shared" si="99"/>
        <v>0</v>
      </c>
      <c r="U480" s="78">
        <f t="shared" si="100"/>
        <v>0</v>
      </c>
      <c r="V480" s="78">
        <f t="shared" si="108"/>
        <v>0</v>
      </c>
      <c r="W480" s="78">
        <f t="shared" si="101"/>
        <v>884336.85759299982</v>
      </c>
      <c r="X480" s="78">
        <f t="shared" si="102"/>
        <v>888780.76139999984</v>
      </c>
      <c r="Y480" s="78">
        <f t="shared" si="103"/>
        <v>444390.38069999992</v>
      </c>
      <c r="Z480" s="78">
        <f t="shared" si="109"/>
        <v>1884882</v>
      </c>
      <c r="AA480" s="78">
        <f t="shared" si="104"/>
        <v>2920279.6446000002</v>
      </c>
      <c r="AB480" s="78">
        <f t="shared" si="110"/>
        <v>2482238</v>
      </c>
      <c r="AC480" s="78">
        <f t="shared" si="105"/>
        <v>0</v>
      </c>
      <c r="AD480" s="78">
        <f t="shared" si="111"/>
        <v>0</v>
      </c>
      <c r="AE480" s="82">
        <f t="shared" si="106"/>
        <v>4367120</v>
      </c>
      <c r="AF480" s="82"/>
      <c r="AG480" s="82"/>
      <c r="AH480" s="82"/>
      <c r="AI480" s="82"/>
      <c r="AJ480" s="82"/>
      <c r="AK480" s="83"/>
      <c r="AL480" s="83"/>
      <c r="AM480" s="78"/>
      <c r="AN480" s="84">
        <v>473</v>
      </c>
      <c r="AO480" s="91"/>
      <c r="AP480" s="86" t="s">
        <v>2066</v>
      </c>
    </row>
    <row r="481" spans="1:42" ht="48" customHeight="1" x14ac:dyDescent="0.4">
      <c r="A481" s="70" t="s">
        <v>2118</v>
      </c>
      <c r="B481" s="90" t="s">
        <v>2119</v>
      </c>
      <c r="C481" s="87" t="s">
        <v>2120</v>
      </c>
      <c r="D481" s="88" t="s">
        <v>108</v>
      </c>
      <c r="E481" s="30" t="s">
        <v>885</v>
      </c>
      <c r="F481" s="29" t="s">
        <v>54</v>
      </c>
      <c r="G481" s="29">
        <v>8</v>
      </c>
      <c r="H481" s="30"/>
      <c r="I481" s="74">
        <f>VLOOKUP(G481,'Basic TPP'!$A$2:$B$16,2,0)</f>
        <v>6348434.0099999998</v>
      </c>
      <c r="J481" s="75">
        <v>0</v>
      </c>
      <c r="K481" s="76">
        <v>0.35</v>
      </c>
      <c r="L481" s="77">
        <v>0.46</v>
      </c>
      <c r="M481" s="77">
        <v>0</v>
      </c>
      <c r="N481" s="78">
        <f t="shared" si="107"/>
        <v>4370897</v>
      </c>
      <c r="O481" s="79">
        <v>0.995</v>
      </c>
      <c r="P481" s="80">
        <v>9467</v>
      </c>
      <c r="Q481" s="80" t="s">
        <v>862</v>
      </c>
      <c r="R481" s="81"/>
      <c r="S481" s="78">
        <f t="shared" si="98"/>
        <v>0</v>
      </c>
      <c r="T481" s="78">
        <f t="shared" si="99"/>
        <v>0</v>
      </c>
      <c r="U481" s="78">
        <f t="shared" si="100"/>
        <v>0</v>
      </c>
      <c r="V481" s="78">
        <f t="shared" si="108"/>
        <v>0</v>
      </c>
      <c r="W481" s="78">
        <f t="shared" si="101"/>
        <v>884336.85759299982</v>
      </c>
      <c r="X481" s="78">
        <f t="shared" si="102"/>
        <v>888780.76139999984</v>
      </c>
      <c r="Y481" s="78">
        <f t="shared" si="103"/>
        <v>444390.38069999992</v>
      </c>
      <c r="Z481" s="78">
        <f t="shared" si="109"/>
        <v>1884882</v>
      </c>
      <c r="AA481" s="78">
        <f t="shared" si="104"/>
        <v>2920279.6446000002</v>
      </c>
      <c r="AB481" s="78">
        <f t="shared" si="110"/>
        <v>2482238</v>
      </c>
      <c r="AC481" s="78">
        <f t="shared" si="105"/>
        <v>0</v>
      </c>
      <c r="AD481" s="78">
        <f t="shared" si="111"/>
        <v>0</v>
      </c>
      <c r="AE481" s="82">
        <f t="shared" si="106"/>
        <v>4367120</v>
      </c>
      <c r="AF481" s="82"/>
      <c r="AG481" s="82"/>
      <c r="AH481" s="82"/>
      <c r="AI481" s="82"/>
      <c r="AJ481" s="82"/>
      <c r="AK481" s="83"/>
      <c r="AL481" s="83"/>
      <c r="AM481" s="78"/>
      <c r="AN481" s="84">
        <v>474</v>
      </c>
      <c r="AO481" s="85"/>
      <c r="AP481" s="86" t="s">
        <v>2066</v>
      </c>
    </row>
    <row r="482" spans="1:42" ht="48" customHeight="1" x14ac:dyDescent="0.4">
      <c r="A482" s="70" t="s">
        <v>2121</v>
      </c>
      <c r="B482" s="90" t="s">
        <v>2122</v>
      </c>
      <c r="C482" s="87" t="s">
        <v>2123</v>
      </c>
      <c r="D482" s="88" t="s">
        <v>328</v>
      </c>
      <c r="E482" s="30" t="s">
        <v>903</v>
      </c>
      <c r="F482" s="29" t="s">
        <v>54</v>
      </c>
      <c r="G482" s="29">
        <v>7</v>
      </c>
      <c r="H482" s="30"/>
      <c r="I482" s="74">
        <f>VLOOKUP(G482,'Basic TPP'!$A$2:$B$16,2,0)</f>
        <v>5597389.71</v>
      </c>
      <c r="J482" s="75">
        <v>0</v>
      </c>
      <c r="K482" s="76">
        <v>0.35</v>
      </c>
      <c r="L482" s="77">
        <v>0.46</v>
      </c>
      <c r="M482" s="77">
        <v>0</v>
      </c>
      <c r="N482" s="78">
        <f t="shared" si="107"/>
        <v>3853803</v>
      </c>
      <c r="O482" s="79">
        <v>0.95830000000000004</v>
      </c>
      <c r="P482" s="80">
        <v>8247</v>
      </c>
      <c r="Q482" s="80" t="s">
        <v>862</v>
      </c>
      <c r="R482" s="81"/>
      <c r="S482" s="78">
        <f t="shared" si="98"/>
        <v>0</v>
      </c>
      <c r="T482" s="78">
        <f t="shared" si="99"/>
        <v>0</v>
      </c>
      <c r="U482" s="78">
        <f t="shared" si="100"/>
        <v>0</v>
      </c>
      <c r="V482" s="78">
        <f t="shared" si="108"/>
        <v>0</v>
      </c>
      <c r="W482" s="78">
        <f t="shared" si="101"/>
        <v>750956.99827302003</v>
      </c>
      <c r="X482" s="78">
        <f t="shared" si="102"/>
        <v>783634.55940000003</v>
      </c>
      <c r="Y482" s="78">
        <f t="shared" si="103"/>
        <v>391817.27970000001</v>
      </c>
      <c r="Z482" s="78">
        <f t="shared" si="109"/>
        <v>1637448</v>
      </c>
      <c r="AA482" s="78">
        <f t="shared" si="104"/>
        <v>2574799.2666000002</v>
      </c>
      <c r="AB482" s="78">
        <f t="shared" si="110"/>
        <v>2188579</v>
      </c>
      <c r="AC482" s="78">
        <f t="shared" si="105"/>
        <v>0</v>
      </c>
      <c r="AD482" s="78">
        <f t="shared" si="111"/>
        <v>0</v>
      </c>
      <c r="AE482" s="82">
        <f t="shared" si="106"/>
        <v>3826027</v>
      </c>
      <c r="AF482" s="82"/>
      <c r="AG482" s="82"/>
      <c r="AH482" s="82"/>
      <c r="AI482" s="82"/>
      <c r="AJ482" s="82"/>
      <c r="AK482" s="83"/>
      <c r="AL482" s="83"/>
      <c r="AM482" s="78"/>
      <c r="AN482" s="84">
        <v>475</v>
      </c>
      <c r="AO482" s="91"/>
      <c r="AP482" s="86" t="s">
        <v>2066</v>
      </c>
    </row>
    <row r="483" spans="1:42" ht="48" customHeight="1" x14ac:dyDescent="0.4">
      <c r="A483" s="70" t="s">
        <v>2124</v>
      </c>
      <c r="B483" s="90" t="s">
        <v>2125</v>
      </c>
      <c r="C483" s="87" t="s">
        <v>2126</v>
      </c>
      <c r="D483" s="88" t="s">
        <v>138</v>
      </c>
      <c r="E483" s="30" t="s">
        <v>903</v>
      </c>
      <c r="F483" s="29" t="s">
        <v>54</v>
      </c>
      <c r="G483" s="29">
        <v>7</v>
      </c>
      <c r="H483" s="30"/>
      <c r="I483" s="74">
        <f>VLOOKUP(G483,'Basic TPP'!$A$2:$B$16,2,0)</f>
        <v>5597389.71</v>
      </c>
      <c r="J483" s="75">
        <v>0</v>
      </c>
      <c r="K483" s="76">
        <v>0.35</v>
      </c>
      <c r="L483" s="77">
        <v>0.46</v>
      </c>
      <c r="M483" s="77">
        <v>0</v>
      </c>
      <c r="N483" s="78">
        <f t="shared" si="107"/>
        <v>3853803</v>
      </c>
      <c r="O483" s="79">
        <v>1</v>
      </c>
      <c r="P483" s="80">
        <v>12018</v>
      </c>
      <c r="Q483" s="80" t="s">
        <v>862</v>
      </c>
      <c r="R483" s="81"/>
      <c r="S483" s="78">
        <f t="shared" si="98"/>
        <v>0</v>
      </c>
      <c r="T483" s="78">
        <f t="shared" si="99"/>
        <v>0</v>
      </c>
      <c r="U483" s="78">
        <f t="shared" si="100"/>
        <v>0</v>
      </c>
      <c r="V483" s="78">
        <f t="shared" si="108"/>
        <v>0</v>
      </c>
      <c r="W483" s="78">
        <f t="shared" si="101"/>
        <v>783634.55940000003</v>
      </c>
      <c r="X483" s="78">
        <f t="shared" si="102"/>
        <v>783634.55940000003</v>
      </c>
      <c r="Y483" s="78">
        <f t="shared" si="103"/>
        <v>391817.27970000001</v>
      </c>
      <c r="Z483" s="78">
        <f t="shared" si="109"/>
        <v>1665223</v>
      </c>
      <c r="AA483" s="78">
        <f t="shared" si="104"/>
        <v>2574799.2666000002</v>
      </c>
      <c r="AB483" s="78">
        <f t="shared" si="110"/>
        <v>2188579</v>
      </c>
      <c r="AC483" s="78">
        <f t="shared" si="105"/>
        <v>0</v>
      </c>
      <c r="AD483" s="78">
        <f t="shared" si="111"/>
        <v>0</v>
      </c>
      <c r="AE483" s="82">
        <f t="shared" si="106"/>
        <v>3853802</v>
      </c>
      <c r="AF483" s="82"/>
      <c r="AG483" s="82"/>
      <c r="AH483" s="82"/>
      <c r="AI483" s="82"/>
      <c r="AJ483" s="82"/>
      <c r="AK483" s="83"/>
      <c r="AL483" s="83"/>
      <c r="AM483" s="78"/>
      <c r="AN483" s="84">
        <v>476</v>
      </c>
      <c r="AO483" s="85"/>
      <c r="AP483" s="86" t="s">
        <v>2066</v>
      </c>
    </row>
    <row r="484" spans="1:42" ht="48" customHeight="1" x14ac:dyDescent="0.4">
      <c r="A484" s="70" t="s">
        <v>2127</v>
      </c>
      <c r="B484" s="90" t="s">
        <v>2128</v>
      </c>
      <c r="C484" s="87" t="s">
        <v>2129</v>
      </c>
      <c r="D484" s="88" t="s">
        <v>138</v>
      </c>
      <c r="E484" s="30" t="s">
        <v>903</v>
      </c>
      <c r="F484" s="29" t="s">
        <v>54</v>
      </c>
      <c r="G484" s="29">
        <v>7</v>
      </c>
      <c r="H484" s="30"/>
      <c r="I484" s="74">
        <f>VLOOKUP(G484,'Basic TPP'!$A$2:$B$16,2,0)</f>
        <v>5597389.71</v>
      </c>
      <c r="J484" s="75">
        <v>0</v>
      </c>
      <c r="K484" s="76">
        <v>0.35</v>
      </c>
      <c r="L484" s="77">
        <v>0.46</v>
      </c>
      <c r="M484" s="77">
        <v>0</v>
      </c>
      <c r="N484" s="78">
        <f t="shared" si="107"/>
        <v>3853803</v>
      </c>
      <c r="O484" s="79">
        <v>0.91169999999999995</v>
      </c>
      <c r="P484" s="80">
        <v>8506</v>
      </c>
      <c r="Q484" s="80" t="s">
        <v>862</v>
      </c>
      <c r="R484" s="81"/>
      <c r="S484" s="78">
        <f t="shared" si="98"/>
        <v>0</v>
      </c>
      <c r="T484" s="78">
        <f t="shared" si="99"/>
        <v>0</v>
      </c>
      <c r="U484" s="78">
        <f t="shared" si="100"/>
        <v>0</v>
      </c>
      <c r="V484" s="78">
        <f t="shared" si="108"/>
        <v>0</v>
      </c>
      <c r="W484" s="78">
        <f t="shared" si="101"/>
        <v>714439.62780498003</v>
      </c>
      <c r="X484" s="78">
        <f t="shared" si="102"/>
        <v>783634.55940000003</v>
      </c>
      <c r="Y484" s="78">
        <f t="shared" si="103"/>
        <v>391817.27970000001</v>
      </c>
      <c r="Z484" s="78">
        <f t="shared" si="109"/>
        <v>1606408</v>
      </c>
      <c r="AA484" s="78">
        <f t="shared" si="104"/>
        <v>2574799.2666000002</v>
      </c>
      <c r="AB484" s="78">
        <f t="shared" si="110"/>
        <v>2188579</v>
      </c>
      <c r="AC484" s="78">
        <f t="shared" si="105"/>
        <v>0</v>
      </c>
      <c r="AD484" s="78">
        <f t="shared" si="111"/>
        <v>0</v>
      </c>
      <c r="AE484" s="82">
        <f t="shared" si="106"/>
        <v>3794987</v>
      </c>
      <c r="AF484" s="82"/>
      <c r="AG484" s="82"/>
      <c r="AH484" s="82"/>
      <c r="AI484" s="82"/>
      <c r="AJ484" s="82"/>
      <c r="AK484" s="83"/>
      <c r="AL484" s="83"/>
      <c r="AM484" s="78"/>
      <c r="AN484" s="84">
        <v>477</v>
      </c>
      <c r="AO484" s="85"/>
      <c r="AP484" s="86" t="s">
        <v>2066</v>
      </c>
    </row>
    <row r="485" spans="1:42" ht="48" customHeight="1" x14ac:dyDescent="0.4">
      <c r="A485" s="70" t="s">
        <v>2130</v>
      </c>
      <c r="B485" s="90" t="s">
        <v>2131</v>
      </c>
      <c r="C485" s="87" t="s">
        <v>2132</v>
      </c>
      <c r="D485" s="88" t="s">
        <v>138</v>
      </c>
      <c r="E485" s="30" t="s">
        <v>1408</v>
      </c>
      <c r="F485" s="29" t="s">
        <v>54</v>
      </c>
      <c r="G485" s="29">
        <v>7</v>
      </c>
      <c r="H485" s="30"/>
      <c r="I485" s="74">
        <f>VLOOKUP(G485,'Basic TPP'!$A$2:$B$16,2,0)</f>
        <v>5597389.71</v>
      </c>
      <c r="J485" s="75">
        <v>0</v>
      </c>
      <c r="K485" s="76">
        <v>0.35</v>
      </c>
      <c r="L485" s="77">
        <v>0.46</v>
      </c>
      <c r="M485" s="77">
        <v>0</v>
      </c>
      <c r="N485" s="78">
        <f t="shared" si="107"/>
        <v>3853803</v>
      </c>
      <c r="O485" s="79">
        <v>0.94579999999999997</v>
      </c>
      <c r="P485" s="80">
        <v>8845</v>
      </c>
      <c r="Q485" s="80" t="s">
        <v>862</v>
      </c>
      <c r="R485" s="81"/>
      <c r="S485" s="78">
        <f t="shared" si="98"/>
        <v>0</v>
      </c>
      <c r="T485" s="78">
        <f t="shared" si="99"/>
        <v>0</v>
      </c>
      <c r="U485" s="78">
        <f t="shared" si="100"/>
        <v>0</v>
      </c>
      <c r="V485" s="78">
        <f t="shared" si="108"/>
        <v>0</v>
      </c>
      <c r="W485" s="78">
        <f t="shared" si="101"/>
        <v>741161.56628052006</v>
      </c>
      <c r="X485" s="78">
        <f t="shared" si="102"/>
        <v>783634.55940000003</v>
      </c>
      <c r="Y485" s="78">
        <f t="shared" si="103"/>
        <v>391817.27970000001</v>
      </c>
      <c r="Z485" s="78">
        <f t="shared" si="109"/>
        <v>1629121</v>
      </c>
      <c r="AA485" s="78">
        <f t="shared" si="104"/>
        <v>2574799.2666000002</v>
      </c>
      <c r="AB485" s="78">
        <f t="shared" si="110"/>
        <v>2188579</v>
      </c>
      <c r="AC485" s="78">
        <f t="shared" si="105"/>
        <v>0</v>
      </c>
      <c r="AD485" s="78">
        <f t="shared" si="111"/>
        <v>0</v>
      </c>
      <c r="AE485" s="82">
        <f t="shared" si="106"/>
        <v>3817700</v>
      </c>
      <c r="AF485" s="82"/>
      <c r="AG485" s="82"/>
      <c r="AH485" s="82"/>
      <c r="AI485" s="82"/>
      <c r="AJ485" s="82"/>
      <c r="AK485" s="83"/>
      <c r="AL485" s="83"/>
      <c r="AM485" s="78"/>
      <c r="AN485" s="84">
        <v>478</v>
      </c>
      <c r="AO485" s="85"/>
      <c r="AP485" s="86" t="s">
        <v>2066</v>
      </c>
    </row>
    <row r="486" spans="1:42" ht="48" customHeight="1" x14ac:dyDescent="0.4">
      <c r="A486" s="70" t="s">
        <v>2133</v>
      </c>
      <c r="B486" s="90" t="s">
        <v>2134</v>
      </c>
      <c r="C486" s="87" t="s">
        <v>2135</v>
      </c>
      <c r="D486" s="88" t="s">
        <v>138</v>
      </c>
      <c r="E486" s="30" t="s">
        <v>1084</v>
      </c>
      <c r="F486" s="29" t="s">
        <v>54</v>
      </c>
      <c r="G486" s="29">
        <v>7</v>
      </c>
      <c r="H486" s="30"/>
      <c r="I486" s="74">
        <f>VLOOKUP(G486,'Basic TPP'!$A$2:$B$16,2,0)</f>
        <v>5597389.71</v>
      </c>
      <c r="J486" s="75">
        <v>0</v>
      </c>
      <c r="K486" s="76">
        <v>0.35</v>
      </c>
      <c r="L486" s="77">
        <v>0.46</v>
      </c>
      <c r="M486" s="77">
        <v>0</v>
      </c>
      <c r="N486" s="78">
        <f t="shared" si="107"/>
        <v>3853803</v>
      </c>
      <c r="O486" s="79">
        <v>0.99</v>
      </c>
      <c r="P486" s="80">
        <v>9380</v>
      </c>
      <c r="Q486" s="80" t="s">
        <v>862</v>
      </c>
      <c r="R486" s="81"/>
      <c r="S486" s="78">
        <f t="shared" si="98"/>
        <v>0</v>
      </c>
      <c r="T486" s="78">
        <f t="shared" si="99"/>
        <v>0</v>
      </c>
      <c r="U486" s="78">
        <f t="shared" si="100"/>
        <v>0</v>
      </c>
      <c r="V486" s="78">
        <f t="shared" si="108"/>
        <v>0</v>
      </c>
      <c r="W486" s="78">
        <f t="shared" si="101"/>
        <v>775798.21380600007</v>
      </c>
      <c r="X486" s="78">
        <f t="shared" si="102"/>
        <v>783634.55940000003</v>
      </c>
      <c r="Y486" s="78">
        <f t="shared" si="103"/>
        <v>391817.27970000001</v>
      </c>
      <c r="Z486" s="78">
        <f t="shared" si="109"/>
        <v>1658563</v>
      </c>
      <c r="AA486" s="78">
        <f t="shared" si="104"/>
        <v>2574799.2666000002</v>
      </c>
      <c r="AB486" s="78">
        <f t="shared" si="110"/>
        <v>2188579</v>
      </c>
      <c r="AC486" s="78">
        <f t="shared" si="105"/>
        <v>0</v>
      </c>
      <c r="AD486" s="78">
        <f t="shared" si="111"/>
        <v>0</v>
      </c>
      <c r="AE486" s="82">
        <f t="shared" si="106"/>
        <v>3847142</v>
      </c>
      <c r="AF486" s="82"/>
      <c r="AG486" s="82"/>
      <c r="AH486" s="82"/>
      <c r="AI486" s="82"/>
      <c r="AJ486" s="82"/>
      <c r="AK486" s="83"/>
      <c r="AL486" s="83"/>
      <c r="AM486" s="78"/>
      <c r="AN486" s="84">
        <v>479</v>
      </c>
      <c r="AO486" s="85"/>
      <c r="AP486" s="86" t="s">
        <v>2066</v>
      </c>
    </row>
    <row r="487" spans="1:42" ht="48" customHeight="1" x14ac:dyDescent="0.4">
      <c r="A487" s="70" t="s">
        <v>2136</v>
      </c>
      <c r="B487" s="71" t="s">
        <v>2137</v>
      </c>
      <c r="C487" s="72" t="s">
        <v>2138</v>
      </c>
      <c r="D487" s="73" t="s">
        <v>45</v>
      </c>
      <c r="E487" s="37" t="s">
        <v>861</v>
      </c>
      <c r="F487" s="38"/>
      <c r="G487" s="38">
        <v>12</v>
      </c>
      <c r="H487" s="37"/>
      <c r="I487" s="74">
        <f>VLOOKUP(G487,'Basic TPP'!$A$2:$B$16,2,0)</f>
        <v>13501920</v>
      </c>
      <c r="J487" s="75">
        <v>0</v>
      </c>
      <c r="K487" s="76">
        <v>0.35</v>
      </c>
      <c r="L487" s="77">
        <v>0.46</v>
      </c>
      <c r="M487" s="77">
        <v>0</v>
      </c>
      <c r="N487" s="78">
        <f t="shared" si="107"/>
        <v>9296072</v>
      </c>
      <c r="O487" s="79">
        <v>1</v>
      </c>
      <c r="P487" s="80">
        <v>8042</v>
      </c>
      <c r="Q487" s="80" t="s">
        <v>862</v>
      </c>
      <c r="R487" s="81"/>
      <c r="S487" s="78">
        <f t="shared" si="98"/>
        <v>0</v>
      </c>
      <c r="T487" s="78">
        <f t="shared" si="99"/>
        <v>0</v>
      </c>
      <c r="U487" s="78">
        <f t="shared" si="100"/>
        <v>0</v>
      </c>
      <c r="V487" s="78">
        <f t="shared" si="108"/>
        <v>0</v>
      </c>
      <c r="W487" s="78">
        <f t="shared" si="101"/>
        <v>1890268.8</v>
      </c>
      <c r="X487" s="78">
        <f t="shared" si="102"/>
        <v>1890268.8</v>
      </c>
      <c r="Y487" s="78">
        <f t="shared" si="103"/>
        <v>945134.4</v>
      </c>
      <c r="Z487" s="78">
        <f t="shared" si="109"/>
        <v>4016821</v>
      </c>
      <c r="AA487" s="78">
        <f t="shared" si="104"/>
        <v>6210883.2000000002</v>
      </c>
      <c r="AB487" s="78">
        <f t="shared" si="110"/>
        <v>5279251</v>
      </c>
      <c r="AC487" s="78">
        <f t="shared" si="105"/>
        <v>0</v>
      </c>
      <c r="AD487" s="78">
        <f t="shared" si="111"/>
        <v>0</v>
      </c>
      <c r="AE487" s="82">
        <f t="shared" si="106"/>
        <v>9296072</v>
      </c>
      <c r="AF487" s="82"/>
      <c r="AG487" s="82"/>
      <c r="AH487" s="82"/>
      <c r="AI487" s="82"/>
      <c r="AJ487" s="82"/>
      <c r="AK487" s="83"/>
      <c r="AL487" s="83"/>
      <c r="AM487" s="78"/>
      <c r="AN487" s="84">
        <v>480</v>
      </c>
      <c r="AO487" s="85"/>
      <c r="AP487" s="86" t="s">
        <v>2139</v>
      </c>
    </row>
    <row r="488" spans="1:42" ht="48" customHeight="1" x14ac:dyDescent="0.4">
      <c r="A488" s="70" t="s">
        <v>2140</v>
      </c>
      <c r="B488" s="37" t="s">
        <v>2141</v>
      </c>
      <c r="C488" s="87" t="s">
        <v>2142</v>
      </c>
      <c r="D488" s="88" t="s">
        <v>45</v>
      </c>
      <c r="E488" s="37" t="s">
        <v>861</v>
      </c>
      <c r="F488" s="29"/>
      <c r="G488" s="29">
        <v>12</v>
      </c>
      <c r="H488" s="30"/>
      <c r="I488" s="74">
        <f>VLOOKUP(G488,'Basic TPP'!$A$2:$B$16,2,0)</f>
        <v>13501920</v>
      </c>
      <c r="J488" s="75">
        <v>0</v>
      </c>
      <c r="K488" s="76">
        <v>0.35</v>
      </c>
      <c r="L488" s="77">
        <v>0.46</v>
      </c>
      <c r="M488" s="77">
        <v>0</v>
      </c>
      <c r="N488" s="78">
        <f t="shared" si="107"/>
        <v>9296072</v>
      </c>
      <c r="O488" s="79">
        <v>1</v>
      </c>
      <c r="P488" s="80">
        <v>14398</v>
      </c>
      <c r="Q488" s="89" t="s">
        <v>862</v>
      </c>
      <c r="R488" s="81"/>
      <c r="S488" s="78">
        <f t="shared" si="98"/>
        <v>0</v>
      </c>
      <c r="T488" s="78">
        <f t="shared" si="99"/>
        <v>0</v>
      </c>
      <c r="U488" s="78">
        <f t="shared" si="100"/>
        <v>0</v>
      </c>
      <c r="V488" s="78">
        <f t="shared" si="108"/>
        <v>0</v>
      </c>
      <c r="W488" s="78">
        <f t="shared" si="101"/>
        <v>1890268.8</v>
      </c>
      <c r="X488" s="78">
        <f t="shared" si="102"/>
        <v>1890268.8</v>
      </c>
      <c r="Y488" s="78">
        <f t="shared" si="103"/>
        <v>945134.4</v>
      </c>
      <c r="Z488" s="78">
        <f t="shared" si="109"/>
        <v>4016821</v>
      </c>
      <c r="AA488" s="78">
        <f t="shared" si="104"/>
        <v>6210883.2000000002</v>
      </c>
      <c r="AB488" s="78">
        <f t="shared" si="110"/>
        <v>5279251</v>
      </c>
      <c r="AC488" s="78">
        <f t="shared" si="105"/>
        <v>0</v>
      </c>
      <c r="AD488" s="78">
        <f t="shared" si="111"/>
        <v>0</v>
      </c>
      <c r="AE488" s="82">
        <f t="shared" si="106"/>
        <v>9296072</v>
      </c>
      <c r="AF488" s="82"/>
      <c r="AG488" s="82"/>
      <c r="AH488" s="82"/>
      <c r="AI488" s="82"/>
      <c r="AJ488" s="82"/>
      <c r="AK488" s="83"/>
      <c r="AL488" s="83"/>
      <c r="AM488" s="78"/>
      <c r="AN488" s="84">
        <v>481</v>
      </c>
      <c r="AO488" s="85"/>
      <c r="AP488" s="86" t="s">
        <v>2139</v>
      </c>
    </row>
    <row r="489" spans="1:42" ht="48" customHeight="1" x14ac:dyDescent="0.4">
      <c r="A489" s="70" t="s">
        <v>2143</v>
      </c>
      <c r="B489" s="37" t="s">
        <v>2144</v>
      </c>
      <c r="C489" s="87" t="s">
        <v>2145</v>
      </c>
      <c r="D489" s="88" t="s">
        <v>45</v>
      </c>
      <c r="E489" s="30" t="s">
        <v>861</v>
      </c>
      <c r="F489" s="29" t="s">
        <v>54</v>
      </c>
      <c r="G489" s="29">
        <v>12</v>
      </c>
      <c r="H489" s="30"/>
      <c r="I489" s="74">
        <f>VLOOKUP(G489,'Basic TPP'!$A$2:$B$16,2,0)</f>
        <v>13501920</v>
      </c>
      <c r="J489" s="75">
        <v>0</v>
      </c>
      <c r="K489" s="76">
        <v>0.35</v>
      </c>
      <c r="L489" s="77">
        <v>0.46</v>
      </c>
      <c r="M489" s="77">
        <v>0</v>
      </c>
      <c r="N489" s="78">
        <f t="shared" si="107"/>
        <v>9296072</v>
      </c>
      <c r="O489" s="79">
        <v>0.98499999999999999</v>
      </c>
      <c r="P489" s="80">
        <v>13950</v>
      </c>
      <c r="Q489" s="80" t="s">
        <v>862</v>
      </c>
      <c r="R489" s="81"/>
      <c r="S489" s="78">
        <f t="shared" si="98"/>
        <v>0</v>
      </c>
      <c r="T489" s="78">
        <f t="shared" si="99"/>
        <v>0</v>
      </c>
      <c r="U489" s="78">
        <f t="shared" si="100"/>
        <v>0</v>
      </c>
      <c r="V489" s="78">
        <f t="shared" si="108"/>
        <v>0</v>
      </c>
      <c r="W489" s="78">
        <f t="shared" si="101"/>
        <v>1861914.7679999999</v>
      </c>
      <c r="X489" s="78">
        <f t="shared" si="102"/>
        <v>1890268.8</v>
      </c>
      <c r="Y489" s="78">
        <f t="shared" si="103"/>
        <v>945134.4</v>
      </c>
      <c r="Z489" s="78">
        <f t="shared" si="109"/>
        <v>3992720</v>
      </c>
      <c r="AA489" s="78">
        <f t="shared" si="104"/>
        <v>6210883.2000000002</v>
      </c>
      <c r="AB489" s="78">
        <f t="shared" si="110"/>
        <v>5279251</v>
      </c>
      <c r="AC489" s="78">
        <f t="shared" si="105"/>
        <v>0</v>
      </c>
      <c r="AD489" s="78">
        <f t="shared" si="111"/>
        <v>0</v>
      </c>
      <c r="AE489" s="82">
        <f t="shared" si="106"/>
        <v>9271971</v>
      </c>
      <c r="AF489" s="82"/>
      <c r="AG489" s="82"/>
      <c r="AH489" s="82"/>
      <c r="AI489" s="82"/>
      <c r="AJ489" s="82"/>
      <c r="AK489" s="83"/>
      <c r="AL489" s="83"/>
      <c r="AM489" s="78"/>
      <c r="AN489" s="84">
        <v>482</v>
      </c>
      <c r="AO489" s="85"/>
      <c r="AP489" s="86" t="s">
        <v>2139</v>
      </c>
    </row>
    <row r="490" spans="1:42" ht="48" customHeight="1" x14ac:dyDescent="0.4">
      <c r="A490" s="70" t="s">
        <v>2146</v>
      </c>
      <c r="B490" s="90" t="s">
        <v>2147</v>
      </c>
      <c r="C490" s="87" t="s">
        <v>2148</v>
      </c>
      <c r="D490" s="88" t="s">
        <v>45</v>
      </c>
      <c r="E490" s="30" t="s">
        <v>1110</v>
      </c>
      <c r="F490" s="29"/>
      <c r="G490" s="29">
        <v>11</v>
      </c>
      <c r="H490" s="30"/>
      <c r="I490" s="74">
        <f>VLOOKUP(G490,'Basic TPP'!$A$2:$B$16,2,0)</f>
        <v>10438671.9</v>
      </c>
      <c r="J490" s="75">
        <v>0</v>
      </c>
      <c r="K490" s="76">
        <v>0.35</v>
      </c>
      <c r="L490" s="77">
        <v>0.46</v>
      </c>
      <c r="M490" s="77">
        <v>0</v>
      </c>
      <c r="N490" s="78">
        <f t="shared" si="107"/>
        <v>7187026</v>
      </c>
      <c r="O490" s="79">
        <v>1</v>
      </c>
      <c r="P490" s="80">
        <v>10452</v>
      </c>
      <c r="Q490" s="80" t="s">
        <v>862</v>
      </c>
      <c r="R490" s="81"/>
      <c r="S490" s="78">
        <f t="shared" si="98"/>
        <v>0</v>
      </c>
      <c r="T490" s="78">
        <f t="shared" si="99"/>
        <v>0</v>
      </c>
      <c r="U490" s="78">
        <f t="shared" si="100"/>
        <v>0</v>
      </c>
      <c r="V490" s="78">
        <f t="shared" si="108"/>
        <v>0</v>
      </c>
      <c r="W490" s="78">
        <f t="shared" si="101"/>
        <v>1461414.0660000001</v>
      </c>
      <c r="X490" s="78">
        <f t="shared" si="102"/>
        <v>1461414.0660000001</v>
      </c>
      <c r="Y490" s="78">
        <f t="shared" si="103"/>
        <v>730707.03300000005</v>
      </c>
      <c r="Z490" s="78">
        <f t="shared" si="109"/>
        <v>3105505</v>
      </c>
      <c r="AA490" s="78">
        <f t="shared" si="104"/>
        <v>4801789.074</v>
      </c>
      <c r="AB490" s="78">
        <f t="shared" si="110"/>
        <v>4081521</v>
      </c>
      <c r="AC490" s="78">
        <f t="shared" si="105"/>
        <v>0</v>
      </c>
      <c r="AD490" s="78">
        <f t="shared" si="111"/>
        <v>0</v>
      </c>
      <c r="AE490" s="82">
        <f t="shared" si="106"/>
        <v>7187026</v>
      </c>
      <c r="AF490" s="82"/>
      <c r="AG490" s="82"/>
      <c r="AH490" s="82"/>
      <c r="AI490" s="82"/>
      <c r="AJ490" s="82"/>
      <c r="AK490" s="83"/>
      <c r="AL490" s="83"/>
      <c r="AM490" s="78"/>
      <c r="AN490" s="84">
        <v>483</v>
      </c>
      <c r="AO490" s="85"/>
      <c r="AP490" s="86" t="s">
        <v>2139</v>
      </c>
    </row>
    <row r="491" spans="1:42" ht="48" customHeight="1" x14ac:dyDescent="0.4">
      <c r="A491" s="70" t="s">
        <v>2149</v>
      </c>
      <c r="B491" s="90" t="s">
        <v>2150</v>
      </c>
      <c r="C491" s="87" t="s">
        <v>2151</v>
      </c>
      <c r="D491" s="88" t="s">
        <v>108</v>
      </c>
      <c r="E491" s="30" t="s">
        <v>1157</v>
      </c>
      <c r="F491" s="29" t="s">
        <v>54</v>
      </c>
      <c r="G491" s="29">
        <v>10</v>
      </c>
      <c r="H491" s="30"/>
      <c r="I491" s="74">
        <f>VLOOKUP(G491,'Basic TPP'!$A$2:$B$16,2,0)</f>
        <v>9080041.1999999993</v>
      </c>
      <c r="J491" s="75">
        <v>0</v>
      </c>
      <c r="K491" s="76">
        <v>0.35</v>
      </c>
      <c r="L491" s="77">
        <v>0.46</v>
      </c>
      <c r="M491" s="77">
        <v>0</v>
      </c>
      <c r="N491" s="78">
        <f t="shared" si="107"/>
        <v>6251608</v>
      </c>
      <c r="O491" s="79">
        <v>1</v>
      </c>
      <c r="P491" s="80">
        <v>8876</v>
      </c>
      <c r="Q491" s="80" t="s">
        <v>862</v>
      </c>
      <c r="R491" s="81"/>
      <c r="S491" s="78">
        <f t="shared" si="98"/>
        <v>0</v>
      </c>
      <c r="T491" s="78">
        <f t="shared" si="99"/>
        <v>0</v>
      </c>
      <c r="U491" s="78">
        <f t="shared" si="100"/>
        <v>0</v>
      </c>
      <c r="V491" s="78">
        <f t="shared" si="108"/>
        <v>0</v>
      </c>
      <c r="W491" s="78">
        <f t="shared" si="101"/>
        <v>1271205.7679999999</v>
      </c>
      <c r="X491" s="78">
        <f t="shared" si="102"/>
        <v>1271205.7679999999</v>
      </c>
      <c r="Y491" s="78">
        <f t="shared" si="103"/>
        <v>635602.88399999996</v>
      </c>
      <c r="Z491" s="78">
        <f t="shared" si="109"/>
        <v>2701312</v>
      </c>
      <c r="AA491" s="78">
        <f t="shared" si="104"/>
        <v>4176818.952</v>
      </c>
      <c r="AB491" s="78">
        <f t="shared" si="110"/>
        <v>3550296</v>
      </c>
      <c r="AC491" s="78">
        <f t="shared" si="105"/>
        <v>0</v>
      </c>
      <c r="AD491" s="78">
        <f t="shared" si="111"/>
        <v>0</v>
      </c>
      <c r="AE491" s="82">
        <f t="shared" si="106"/>
        <v>6251608</v>
      </c>
      <c r="AF491" s="82"/>
      <c r="AG491" s="82"/>
      <c r="AH491" s="82"/>
      <c r="AI491" s="82"/>
      <c r="AJ491" s="82"/>
      <c r="AK491" s="83"/>
      <c r="AL491" s="83"/>
      <c r="AM491" s="78"/>
      <c r="AN491" s="84">
        <v>484</v>
      </c>
      <c r="AO491" s="85"/>
      <c r="AP491" s="86" t="s">
        <v>2139</v>
      </c>
    </row>
    <row r="492" spans="1:42" ht="48" customHeight="1" x14ac:dyDescent="0.4">
      <c r="A492" s="70" t="s">
        <v>2152</v>
      </c>
      <c r="B492" s="90" t="s">
        <v>2153</v>
      </c>
      <c r="C492" s="87" t="s">
        <v>2154</v>
      </c>
      <c r="D492" s="88" t="s">
        <v>108</v>
      </c>
      <c r="E492" s="30" t="s">
        <v>1154</v>
      </c>
      <c r="F492" s="29" t="s">
        <v>54</v>
      </c>
      <c r="G492" s="29">
        <v>10</v>
      </c>
      <c r="H492" s="30"/>
      <c r="I492" s="74">
        <f>VLOOKUP(G492,'Basic TPP'!$A$2:$B$16,2,0)</f>
        <v>9080041.1999999993</v>
      </c>
      <c r="J492" s="75">
        <v>0</v>
      </c>
      <c r="K492" s="76">
        <v>0.35</v>
      </c>
      <c r="L492" s="77">
        <v>0.46</v>
      </c>
      <c r="M492" s="77">
        <v>0</v>
      </c>
      <c r="N492" s="78">
        <f t="shared" si="107"/>
        <v>6251608</v>
      </c>
      <c r="O492" s="79">
        <v>0.98499999999999999</v>
      </c>
      <c r="P492" s="80">
        <v>9670</v>
      </c>
      <c r="Q492" s="80" t="s">
        <v>862</v>
      </c>
      <c r="R492" s="81"/>
      <c r="S492" s="78">
        <f t="shared" si="98"/>
        <v>0</v>
      </c>
      <c r="T492" s="78">
        <f t="shared" si="99"/>
        <v>0</v>
      </c>
      <c r="U492" s="78">
        <f t="shared" si="100"/>
        <v>0</v>
      </c>
      <c r="V492" s="78">
        <f t="shared" si="108"/>
        <v>0</v>
      </c>
      <c r="W492" s="78">
        <f t="shared" si="101"/>
        <v>1252137.6814799998</v>
      </c>
      <c r="X492" s="78">
        <f t="shared" si="102"/>
        <v>1271205.7679999999</v>
      </c>
      <c r="Y492" s="78">
        <f t="shared" si="103"/>
        <v>635602.88399999996</v>
      </c>
      <c r="Z492" s="78">
        <f t="shared" si="109"/>
        <v>2685104</v>
      </c>
      <c r="AA492" s="78">
        <f t="shared" si="104"/>
        <v>4176818.952</v>
      </c>
      <c r="AB492" s="78">
        <f t="shared" si="110"/>
        <v>3550296</v>
      </c>
      <c r="AC492" s="78">
        <f t="shared" si="105"/>
        <v>0</v>
      </c>
      <c r="AD492" s="78">
        <f t="shared" si="111"/>
        <v>0</v>
      </c>
      <c r="AE492" s="82">
        <f t="shared" si="106"/>
        <v>6235400</v>
      </c>
      <c r="AF492" s="82"/>
      <c r="AG492" s="82"/>
      <c r="AH492" s="82"/>
      <c r="AI492" s="82"/>
      <c r="AJ492" s="82"/>
      <c r="AK492" s="83"/>
      <c r="AL492" s="83"/>
      <c r="AM492" s="78"/>
      <c r="AN492" s="84">
        <v>485</v>
      </c>
      <c r="AO492" s="85"/>
      <c r="AP492" s="86" t="s">
        <v>2139</v>
      </c>
    </row>
    <row r="493" spans="1:42" ht="48" customHeight="1" x14ac:dyDescent="0.4">
      <c r="A493" s="70" t="s">
        <v>2155</v>
      </c>
      <c r="B493" s="90" t="s">
        <v>2156</v>
      </c>
      <c r="C493" s="87" t="s">
        <v>2157</v>
      </c>
      <c r="D493" s="88" t="s">
        <v>108</v>
      </c>
      <c r="E493" s="30" t="s">
        <v>1059</v>
      </c>
      <c r="F493" s="29"/>
      <c r="G493" s="29">
        <v>9</v>
      </c>
      <c r="H493" s="30"/>
      <c r="I493" s="74">
        <f>VLOOKUP(G493,'Basic TPP'!$A$2:$B$16,2,0)</f>
        <v>7898623.2000000002</v>
      </c>
      <c r="J493" s="75">
        <v>0</v>
      </c>
      <c r="K493" s="76">
        <v>0.35</v>
      </c>
      <c r="L493" s="77">
        <v>0.46</v>
      </c>
      <c r="M493" s="77">
        <v>0</v>
      </c>
      <c r="N493" s="78">
        <f t="shared" si="107"/>
        <v>5438202</v>
      </c>
      <c r="O493" s="79">
        <v>1</v>
      </c>
      <c r="P493" s="80">
        <v>8930</v>
      </c>
      <c r="Q493" s="80" t="s">
        <v>862</v>
      </c>
      <c r="R493" s="81"/>
      <c r="S493" s="78">
        <f t="shared" si="98"/>
        <v>0</v>
      </c>
      <c r="T493" s="78">
        <f t="shared" si="99"/>
        <v>0</v>
      </c>
      <c r="U493" s="78">
        <f t="shared" si="100"/>
        <v>0</v>
      </c>
      <c r="V493" s="78">
        <f t="shared" si="108"/>
        <v>0</v>
      </c>
      <c r="W493" s="78">
        <f t="shared" si="101"/>
        <v>1105807.2480000001</v>
      </c>
      <c r="X493" s="78">
        <f t="shared" si="102"/>
        <v>1105807.2480000001</v>
      </c>
      <c r="Y493" s="78">
        <f t="shared" si="103"/>
        <v>552903.62400000007</v>
      </c>
      <c r="Z493" s="78">
        <f t="shared" si="109"/>
        <v>2349840</v>
      </c>
      <c r="AA493" s="78">
        <f t="shared" si="104"/>
        <v>3633366.6720000003</v>
      </c>
      <c r="AB493" s="78">
        <f t="shared" si="110"/>
        <v>3088362</v>
      </c>
      <c r="AC493" s="78">
        <f t="shared" si="105"/>
        <v>0</v>
      </c>
      <c r="AD493" s="78">
        <f t="shared" si="111"/>
        <v>0</v>
      </c>
      <c r="AE493" s="82">
        <f t="shared" si="106"/>
        <v>5438202</v>
      </c>
      <c r="AF493" s="82"/>
      <c r="AG493" s="82"/>
      <c r="AH493" s="82"/>
      <c r="AI493" s="82"/>
      <c r="AJ493" s="82"/>
      <c r="AK493" s="83"/>
      <c r="AL493" s="83"/>
      <c r="AM493" s="78"/>
      <c r="AN493" s="84">
        <v>486</v>
      </c>
      <c r="AO493" s="85"/>
      <c r="AP493" s="86" t="s">
        <v>2139</v>
      </c>
    </row>
    <row r="494" spans="1:42" ht="48" customHeight="1" x14ac:dyDescent="0.4">
      <c r="A494" s="70" t="s">
        <v>2158</v>
      </c>
      <c r="B494" s="90" t="s">
        <v>2159</v>
      </c>
      <c r="C494" s="87" t="s">
        <v>2160</v>
      </c>
      <c r="D494" s="88" t="s">
        <v>108</v>
      </c>
      <c r="E494" s="30" t="s">
        <v>1053</v>
      </c>
      <c r="F494" s="29" t="s">
        <v>54</v>
      </c>
      <c r="G494" s="29">
        <v>9</v>
      </c>
      <c r="H494" s="30"/>
      <c r="I494" s="74">
        <f>VLOOKUP(G494,'Basic TPP'!$A$2:$B$16,2,0)</f>
        <v>7898623.2000000002</v>
      </c>
      <c r="J494" s="75">
        <v>0</v>
      </c>
      <c r="K494" s="76">
        <v>0.35</v>
      </c>
      <c r="L494" s="77">
        <v>0.46</v>
      </c>
      <c r="M494" s="77">
        <v>0</v>
      </c>
      <c r="N494" s="78">
        <f t="shared" si="107"/>
        <v>5438202</v>
      </c>
      <c r="O494" s="79">
        <v>1</v>
      </c>
      <c r="P494" s="80">
        <v>9273</v>
      </c>
      <c r="Q494" s="80" t="s">
        <v>862</v>
      </c>
      <c r="R494" s="81"/>
      <c r="S494" s="78">
        <f t="shared" si="98"/>
        <v>0</v>
      </c>
      <c r="T494" s="78">
        <f t="shared" si="99"/>
        <v>0</v>
      </c>
      <c r="U494" s="78">
        <f t="shared" si="100"/>
        <v>0</v>
      </c>
      <c r="V494" s="78">
        <f t="shared" si="108"/>
        <v>0</v>
      </c>
      <c r="W494" s="78">
        <f t="shared" si="101"/>
        <v>1105807.2480000001</v>
      </c>
      <c r="X494" s="78">
        <f t="shared" si="102"/>
        <v>1105807.2480000001</v>
      </c>
      <c r="Y494" s="78">
        <f t="shared" si="103"/>
        <v>552903.62400000007</v>
      </c>
      <c r="Z494" s="78">
        <f t="shared" si="109"/>
        <v>2349840</v>
      </c>
      <c r="AA494" s="78">
        <f t="shared" si="104"/>
        <v>3633366.6720000003</v>
      </c>
      <c r="AB494" s="78">
        <f t="shared" si="110"/>
        <v>3088362</v>
      </c>
      <c r="AC494" s="78">
        <f t="shared" si="105"/>
        <v>0</v>
      </c>
      <c r="AD494" s="78">
        <f t="shared" si="111"/>
        <v>0</v>
      </c>
      <c r="AE494" s="82">
        <f t="shared" si="106"/>
        <v>5438202</v>
      </c>
      <c r="AF494" s="82"/>
      <c r="AG494" s="82"/>
      <c r="AH494" s="82"/>
      <c r="AI494" s="82"/>
      <c r="AJ494" s="82"/>
      <c r="AK494" s="83"/>
      <c r="AL494" s="83"/>
      <c r="AM494" s="78"/>
      <c r="AN494" s="84">
        <v>487</v>
      </c>
      <c r="AO494" s="85"/>
      <c r="AP494" s="86" t="s">
        <v>2139</v>
      </c>
    </row>
    <row r="495" spans="1:42" ht="48" customHeight="1" x14ac:dyDescent="0.4">
      <c r="A495" s="70" t="s">
        <v>2161</v>
      </c>
      <c r="B495" s="90" t="s">
        <v>2162</v>
      </c>
      <c r="C495" s="87" t="s">
        <v>2163</v>
      </c>
      <c r="D495" s="88" t="s">
        <v>108</v>
      </c>
      <c r="E495" s="30" t="s">
        <v>2164</v>
      </c>
      <c r="F495" s="29" t="s">
        <v>54</v>
      </c>
      <c r="G495" s="29">
        <v>9</v>
      </c>
      <c r="H495" s="93" t="s">
        <v>2659</v>
      </c>
      <c r="I495" s="74">
        <f>VLOOKUP(G495,'Basic TPP'!$A$2:$B$16,2,0)</f>
        <v>7898623.2000000002</v>
      </c>
      <c r="J495" s="75">
        <v>0</v>
      </c>
      <c r="K495" s="76">
        <v>0.35</v>
      </c>
      <c r="L495" s="77">
        <v>0.56999999999999995</v>
      </c>
      <c r="M495" s="77">
        <v>0</v>
      </c>
      <c r="N495" s="78">
        <f t="shared" si="107"/>
        <v>6176723</v>
      </c>
      <c r="O495" s="79">
        <v>1</v>
      </c>
      <c r="P495" s="80">
        <v>8769</v>
      </c>
      <c r="Q495" s="80" t="s">
        <v>862</v>
      </c>
      <c r="R495" s="81"/>
      <c r="S495" s="78">
        <f t="shared" si="98"/>
        <v>0</v>
      </c>
      <c r="T495" s="78">
        <f t="shared" si="99"/>
        <v>0</v>
      </c>
      <c r="U495" s="78">
        <f t="shared" si="100"/>
        <v>0</v>
      </c>
      <c r="V495" s="78">
        <f t="shared" si="108"/>
        <v>0</v>
      </c>
      <c r="W495" s="78">
        <f t="shared" si="101"/>
        <v>1105807.2480000001</v>
      </c>
      <c r="X495" s="78">
        <f t="shared" si="102"/>
        <v>1105807.2480000001</v>
      </c>
      <c r="Y495" s="78">
        <f t="shared" si="103"/>
        <v>552903.62400000007</v>
      </c>
      <c r="Z495" s="78">
        <f t="shared" si="109"/>
        <v>2349840</v>
      </c>
      <c r="AA495" s="78">
        <f t="shared" si="104"/>
        <v>4502215.2239999995</v>
      </c>
      <c r="AB495" s="78">
        <f t="shared" si="110"/>
        <v>3826883</v>
      </c>
      <c r="AC495" s="78">
        <f t="shared" si="105"/>
        <v>0</v>
      </c>
      <c r="AD495" s="78">
        <f t="shared" si="111"/>
        <v>0</v>
      </c>
      <c r="AE495" s="82">
        <f t="shared" si="106"/>
        <v>6176723</v>
      </c>
      <c r="AF495" s="82"/>
      <c r="AG495" s="82"/>
      <c r="AH495" s="82"/>
      <c r="AI495" s="82"/>
      <c r="AJ495" s="82"/>
      <c r="AK495" s="83"/>
      <c r="AL495" s="83"/>
      <c r="AM495" s="78"/>
      <c r="AN495" s="84">
        <v>488</v>
      </c>
      <c r="AO495" s="91"/>
      <c r="AP495" s="86" t="s">
        <v>2139</v>
      </c>
    </row>
    <row r="496" spans="1:42" ht="48" customHeight="1" x14ac:dyDescent="0.4">
      <c r="A496" s="70" t="s">
        <v>2165</v>
      </c>
      <c r="B496" s="90" t="s">
        <v>2166</v>
      </c>
      <c r="C496" s="87" t="s">
        <v>2167</v>
      </c>
      <c r="D496" s="88" t="s">
        <v>95</v>
      </c>
      <c r="E496" s="30" t="s">
        <v>272</v>
      </c>
      <c r="F496" s="29" t="s">
        <v>54</v>
      </c>
      <c r="G496" s="29">
        <v>8</v>
      </c>
      <c r="H496" s="30"/>
      <c r="I496" s="74">
        <f>VLOOKUP(G496,'Basic TPP'!$A$2:$B$16,2,0)</f>
        <v>6348434.0099999998</v>
      </c>
      <c r="J496" s="75">
        <v>0</v>
      </c>
      <c r="K496" s="76">
        <v>0.35</v>
      </c>
      <c r="L496" s="77">
        <v>0.46</v>
      </c>
      <c r="M496" s="77">
        <v>0</v>
      </c>
      <c r="N496" s="78">
        <f t="shared" si="107"/>
        <v>4370897</v>
      </c>
      <c r="O496" s="79">
        <v>1</v>
      </c>
      <c r="P496" s="80">
        <v>12848</v>
      </c>
      <c r="Q496" s="80" t="s">
        <v>862</v>
      </c>
      <c r="R496" s="81"/>
      <c r="S496" s="78">
        <f t="shared" si="98"/>
        <v>0</v>
      </c>
      <c r="T496" s="78">
        <f t="shared" si="99"/>
        <v>0</v>
      </c>
      <c r="U496" s="78">
        <f t="shared" si="100"/>
        <v>0</v>
      </c>
      <c r="V496" s="78">
        <f t="shared" si="108"/>
        <v>0</v>
      </c>
      <c r="W496" s="78">
        <f t="shared" si="101"/>
        <v>888780.76139999984</v>
      </c>
      <c r="X496" s="78">
        <f t="shared" si="102"/>
        <v>888780.76139999984</v>
      </c>
      <c r="Y496" s="78">
        <f t="shared" si="103"/>
        <v>444390.38069999992</v>
      </c>
      <c r="Z496" s="78">
        <f t="shared" si="109"/>
        <v>1888659</v>
      </c>
      <c r="AA496" s="78">
        <f t="shared" si="104"/>
        <v>2920279.6446000002</v>
      </c>
      <c r="AB496" s="78">
        <f t="shared" si="110"/>
        <v>2482238</v>
      </c>
      <c r="AC496" s="78">
        <f t="shared" si="105"/>
        <v>0</v>
      </c>
      <c r="AD496" s="78">
        <f t="shared" si="111"/>
        <v>0</v>
      </c>
      <c r="AE496" s="82">
        <f t="shared" si="106"/>
        <v>4370897</v>
      </c>
      <c r="AF496" s="82"/>
      <c r="AG496" s="82"/>
      <c r="AH496" s="82"/>
      <c r="AI496" s="82"/>
      <c r="AJ496" s="82"/>
      <c r="AK496" s="83"/>
      <c r="AL496" s="83"/>
      <c r="AM496" s="78"/>
      <c r="AN496" s="84">
        <v>489</v>
      </c>
      <c r="AO496" s="85"/>
      <c r="AP496" s="86" t="s">
        <v>2139</v>
      </c>
    </row>
    <row r="497" spans="1:42" ht="48" customHeight="1" x14ac:dyDescent="0.4">
      <c r="A497" s="70" t="s">
        <v>2168</v>
      </c>
      <c r="B497" s="90" t="s">
        <v>2169</v>
      </c>
      <c r="C497" s="87" t="s">
        <v>2170</v>
      </c>
      <c r="D497" s="88" t="s">
        <v>95</v>
      </c>
      <c r="E497" s="30" t="s">
        <v>885</v>
      </c>
      <c r="F497" s="29" t="s">
        <v>54</v>
      </c>
      <c r="G497" s="29">
        <v>8</v>
      </c>
      <c r="H497" s="30"/>
      <c r="I497" s="74">
        <f>VLOOKUP(G497,'Basic TPP'!$A$2:$B$16,2,0)</f>
        <v>6348434.0099999998</v>
      </c>
      <c r="J497" s="75">
        <v>0</v>
      </c>
      <c r="K497" s="76">
        <v>0.35</v>
      </c>
      <c r="L497" s="77">
        <v>0.46</v>
      </c>
      <c r="M497" s="77">
        <v>0</v>
      </c>
      <c r="N497" s="78">
        <f t="shared" si="107"/>
        <v>4370897</v>
      </c>
      <c r="O497" s="79">
        <v>1</v>
      </c>
      <c r="P497" s="80">
        <v>9633</v>
      </c>
      <c r="Q497" s="80" t="s">
        <v>862</v>
      </c>
      <c r="R497" s="81"/>
      <c r="S497" s="78">
        <f t="shared" si="98"/>
        <v>0</v>
      </c>
      <c r="T497" s="78">
        <f t="shared" si="99"/>
        <v>0</v>
      </c>
      <c r="U497" s="78">
        <f t="shared" si="100"/>
        <v>0</v>
      </c>
      <c r="V497" s="78">
        <f t="shared" si="108"/>
        <v>0</v>
      </c>
      <c r="W497" s="78">
        <f t="shared" si="101"/>
        <v>888780.76139999984</v>
      </c>
      <c r="X497" s="78">
        <f t="shared" si="102"/>
        <v>888780.76139999984</v>
      </c>
      <c r="Y497" s="78">
        <f t="shared" si="103"/>
        <v>444390.38069999992</v>
      </c>
      <c r="Z497" s="78">
        <f t="shared" si="109"/>
        <v>1888659</v>
      </c>
      <c r="AA497" s="78">
        <f t="shared" si="104"/>
        <v>2920279.6446000002</v>
      </c>
      <c r="AB497" s="78">
        <f t="shared" si="110"/>
        <v>2482238</v>
      </c>
      <c r="AC497" s="78">
        <f t="shared" si="105"/>
        <v>0</v>
      </c>
      <c r="AD497" s="78">
        <f t="shared" si="111"/>
        <v>0</v>
      </c>
      <c r="AE497" s="82">
        <f t="shared" si="106"/>
        <v>4370897</v>
      </c>
      <c r="AF497" s="82"/>
      <c r="AG497" s="82"/>
      <c r="AH497" s="82"/>
      <c r="AI497" s="82"/>
      <c r="AJ497" s="82"/>
      <c r="AK497" s="83"/>
      <c r="AL497" s="83"/>
      <c r="AM497" s="78"/>
      <c r="AN497" s="84">
        <v>490</v>
      </c>
      <c r="AO497" s="91"/>
      <c r="AP497" s="86" t="s">
        <v>2139</v>
      </c>
    </row>
    <row r="498" spans="1:42" ht="48" customHeight="1" x14ac:dyDescent="0.4">
      <c r="A498" s="70" t="s">
        <v>2171</v>
      </c>
      <c r="B498" s="90" t="s">
        <v>2172</v>
      </c>
      <c r="C498" s="87" t="s">
        <v>2173</v>
      </c>
      <c r="D498" s="88" t="s">
        <v>95</v>
      </c>
      <c r="E498" s="30" t="s">
        <v>1006</v>
      </c>
      <c r="F498" s="29" t="s">
        <v>54</v>
      </c>
      <c r="G498" s="29">
        <v>8</v>
      </c>
      <c r="H498" s="30"/>
      <c r="I498" s="74">
        <f>VLOOKUP(G498,'Basic TPP'!$A$2:$B$16,2,0)</f>
        <v>6348434.0099999998</v>
      </c>
      <c r="J498" s="75">
        <v>0</v>
      </c>
      <c r="K498" s="76">
        <v>0.35</v>
      </c>
      <c r="L498" s="77">
        <v>0.46</v>
      </c>
      <c r="M498" s="77">
        <v>0</v>
      </c>
      <c r="N498" s="78">
        <f t="shared" si="107"/>
        <v>4370897</v>
      </c>
      <c r="O498" s="79">
        <v>0.58330000000000004</v>
      </c>
      <c r="P498" s="80">
        <v>5224</v>
      </c>
      <c r="Q498" s="80" t="s">
        <v>862</v>
      </c>
      <c r="R498" s="81"/>
      <c r="S498" s="78">
        <f t="shared" si="98"/>
        <v>0</v>
      </c>
      <c r="T498" s="78">
        <f t="shared" si="99"/>
        <v>0</v>
      </c>
      <c r="U498" s="78">
        <f t="shared" si="100"/>
        <v>0</v>
      </c>
      <c r="V498" s="78">
        <f t="shared" si="108"/>
        <v>0</v>
      </c>
      <c r="W498" s="78">
        <f t="shared" si="101"/>
        <v>518425.81812461995</v>
      </c>
      <c r="X498" s="78">
        <f t="shared" si="102"/>
        <v>0</v>
      </c>
      <c r="Y498" s="78">
        <f t="shared" si="103"/>
        <v>0</v>
      </c>
      <c r="Z498" s="78">
        <f t="shared" si="109"/>
        <v>440662</v>
      </c>
      <c r="AA498" s="78">
        <f t="shared" si="104"/>
        <v>2920279.6446000002</v>
      </c>
      <c r="AB498" s="78">
        <f t="shared" si="110"/>
        <v>2482238</v>
      </c>
      <c r="AC498" s="78">
        <f t="shared" si="105"/>
        <v>0</v>
      </c>
      <c r="AD498" s="78">
        <f t="shared" si="111"/>
        <v>0</v>
      </c>
      <c r="AE498" s="82">
        <f t="shared" si="106"/>
        <v>2922900</v>
      </c>
      <c r="AF498" s="82"/>
      <c r="AG498" s="82"/>
      <c r="AH498" s="82"/>
      <c r="AI498" s="82"/>
      <c r="AJ498" s="82"/>
      <c r="AK498" s="83"/>
      <c r="AL498" s="83"/>
      <c r="AM498" s="78"/>
      <c r="AN498" s="84">
        <v>491</v>
      </c>
      <c r="AO498" s="85"/>
      <c r="AP498" s="86" t="s">
        <v>2139</v>
      </c>
    </row>
    <row r="499" spans="1:42" ht="48" customHeight="1" x14ac:dyDescent="0.4">
      <c r="A499" s="70" t="s">
        <v>2174</v>
      </c>
      <c r="B499" s="90" t="s">
        <v>2175</v>
      </c>
      <c r="C499" s="87" t="s">
        <v>2176</v>
      </c>
      <c r="D499" s="88" t="s">
        <v>95</v>
      </c>
      <c r="E499" s="30" t="s">
        <v>888</v>
      </c>
      <c r="F499" s="29" t="s">
        <v>54</v>
      </c>
      <c r="G499" s="29">
        <v>8</v>
      </c>
      <c r="H499" s="30"/>
      <c r="I499" s="74">
        <f>VLOOKUP(G499,'Basic TPP'!$A$2:$B$16,2,0)</f>
        <v>6348434.0099999998</v>
      </c>
      <c r="J499" s="75">
        <v>0</v>
      </c>
      <c r="K499" s="76">
        <v>0.35</v>
      </c>
      <c r="L499" s="77">
        <v>0.46</v>
      </c>
      <c r="M499" s="77">
        <v>0</v>
      </c>
      <c r="N499" s="78">
        <f t="shared" si="107"/>
        <v>4370897</v>
      </c>
      <c r="O499" s="79">
        <v>1</v>
      </c>
      <c r="P499" s="80">
        <v>9359</v>
      </c>
      <c r="Q499" s="80" t="s">
        <v>862</v>
      </c>
      <c r="R499" s="81"/>
      <c r="S499" s="78">
        <f t="shared" si="98"/>
        <v>0</v>
      </c>
      <c r="T499" s="78">
        <f t="shared" si="99"/>
        <v>0</v>
      </c>
      <c r="U499" s="78">
        <f t="shared" si="100"/>
        <v>0</v>
      </c>
      <c r="V499" s="78">
        <f t="shared" si="108"/>
        <v>0</v>
      </c>
      <c r="W499" s="78">
        <f t="shared" si="101"/>
        <v>888780.76139999984</v>
      </c>
      <c r="X499" s="78">
        <f t="shared" si="102"/>
        <v>888780.76139999984</v>
      </c>
      <c r="Y499" s="78">
        <f t="shared" si="103"/>
        <v>444390.38069999992</v>
      </c>
      <c r="Z499" s="78">
        <f t="shared" si="109"/>
        <v>1888659</v>
      </c>
      <c r="AA499" s="78">
        <f t="shared" si="104"/>
        <v>2920279.6446000002</v>
      </c>
      <c r="AB499" s="78">
        <f t="shared" si="110"/>
        <v>2482238</v>
      </c>
      <c r="AC499" s="78">
        <f t="shared" si="105"/>
        <v>0</v>
      </c>
      <c r="AD499" s="78">
        <f t="shared" si="111"/>
        <v>0</v>
      </c>
      <c r="AE499" s="82">
        <f t="shared" si="106"/>
        <v>4370897</v>
      </c>
      <c r="AF499" s="82"/>
      <c r="AG499" s="82"/>
      <c r="AH499" s="82"/>
      <c r="AI499" s="82"/>
      <c r="AJ499" s="82"/>
      <c r="AK499" s="83"/>
      <c r="AL499" s="83"/>
      <c r="AM499" s="78"/>
      <c r="AN499" s="84">
        <v>492</v>
      </c>
      <c r="AO499" s="85"/>
      <c r="AP499" s="86" t="s">
        <v>2139</v>
      </c>
    </row>
    <row r="500" spans="1:42" ht="48" customHeight="1" x14ac:dyDescent="0.4">
      <c r="A500" s="70" t="s">
        <v>2177</v>
      </c>
      <c r="B500" s="90" t="s">
        <v>2178</v>
      </c>
      <c r="C500" s="87" t="s">
        <v>2179</v>
      </c>
      <c r="D500" s="88" t="s">
        <v>108</v>
      </c>
      <c r="E500" s="30" t="s">
        <v>347</v>
      </c>
      <c r="F500" s="29" t="s">
        <v>54</v>
      </c>
      <c r="G500" s="29">
        <v>8</v>
      </c>
      <c r="H500" s="30"/>
      <c r="I500" s="74">
        <f>VLOOKUP(G500,'Basic TPP'!$A$2:$B$16,2,0)</f>
        <v>6348434.0099999998</v>
      </c>
      <c r="J500" s="75">
        <v>0</v>
      </c>
      <c r="K500" s="76">
        <v>0.35</v>
      </c>
      <c r="L500" s="77">
        <v>0.46</v>
      </c>
      <c r="M500" s="77">
        <v>0</v>
      </c>
      <c r="N500" s="78">
        <f t="shared" si="107"/>
        <v>4370897</v>
      </c>
      <c r="O500" s="79">
        <v>1</v>
      </c>
      <c r="P500" s="80">
        <v>10820</v>
      </c>
      <c r="Q500" s="80" t="s">
        <v>862</v>
      </c>
      <c r="R500" s="81"/>
      <c r="S500" s="78">
        <f t="shared" si="98"/>
        <v>0</v>
      </c>
      <c r="T500" s="78">
        <f t="shared" si="99"/>
        <v>0</v>
      </c>
      <c r="U500" s="78">
        <f t="shared" si="100"/>
        <v>0</v>
      </c>
      <c r="V500" s="78">
        <f t="shared" si="108"/>
        <v>0</v>
      </c>
      <c r="W500" s="78">
        <f t="shared" si="101"/>
        <v>888780.76139999984</v>
      </c>
      <c r="X500" s="78">
        <f t="shared" si="102"/>
        <v>888780.76139999984</v>
      </c>
      <c r="Y500" s="78">
        <f t="shared" si="103"/>
        <v>444390.38069999992</v>
      </c>
      <c r="Z500" s="78">
        <f t="shared" si="109"/>
        <v>1888659</v>
      </c>
      <c r="AA500" s="78">
        <f t="shared" si="104"/>
        <v>2920279.6446000002</v>
      </c>
      <c r="AB500" s="78">
        <f t="shared" si="110"/>
        <v>2482238</v>
      </c>
      <c r="AC500" s="78">
        <f t="shared" si="105"/>
        <v>0</v>
      </c>
      <c r="AD500" s="78">
        <f t="shared" si="111"/>
        <v>0</v>
      </c>
      <c r="AE500" s="82">
        <f t="shared" si="106"/>
        <v>4370897</v>
      </c>
      <c r="AF500" s="82"/>
      <c r="AG500" s="82"/>
      <c r="AH500" s="82"/>
      <c r="AI500" s="82"/>
      <c r="AJ500" s="82"/>
      <c r="AK500" s="83"/>
      <c r="AL500" s="83"/>
      <c r="AM500" s="78"/>
      <c r="AN500" s="84">
        <v>493</v>
      </c>
      <c r="AO500" s="85"/>
      <c r="AP500" s="86" t="s">
        <v>2139</v>
      </c>
    </row>
    <row r="501" spans="1:42" ht="48" customHeight="1" x14ac:dyDescent="0.4">
      <c r="A501" s="70" t="s">
        <v>2180</v>
      </c>
      <c r="B501" s="90" t="s">
        <v>2181</v>
      </c>
      <c r="C501" s="87" t="s">
        <v>2182</v>
      </c>
      <c r="D501" s="88" t="s">
        <v>108</v>
      </c>
      <c r="E501" s="30" t="s">
        <v>347</v>
      </c>
      <c r="F501" s="29" t="s">
        <v>54</v>
      </c>
      <c r="G501" s="29">
        <v>8</v>
      </c>
      <c r="H501" s="30"/>
      <c r="I501" s="74">
        <f>VLOOKUP(G501,'Basic TPP'!$A$2:$B$16,2,0)</f>
        <v>6348434.0099999998</v>
      </c>
      <c r="J501" s="75">
        <v>0</v>
      </c>
      <c r="K501" s="76">
        <v>0.35</v>
      </c>
      <c r="L501" s="77">
        <v>0.46</v>
      </c>
      <c r="M501" s="77">
        <v>0</v>
      </c>
      <c r="N501" s="78">
        <f t="shared" si="107"/>
        <v>4370897</v>
      </c>
      <c r="O501" s="79">
        <v>1</v>
      </c>
      <c r="P501" s="80">
        <v>10855</v>
      </c>
      <c r="Q501" s="80" t="s">
        <v>862</v>
      </c>
      <c r="R501" s="81"/>
      <c r="S501" s="78">
        <f t="shared" si="98"/>
        <v>0</v>
      </c>
      <c r="T501" s="78">
        <f t="shared" si="99"/>
        <v>0</v>
      </c>
      <c r="U501" s="78">
        <f t="shared" si="100"/>
        <v>0</v>
      </c>
      <c r="V501" s="78">
        <f t="shared" si="108"/>
        <v>0</v>
      </c>
      <c r="W501" s="78">
        <f t="shared" si="101"/>
        <v>888780.76139999984</v>
      </c>
      <c r="X501" s="78">
        <f t="shared" si="102"/>
        <v>888780.76139999984</v>
      </c>
      <c r="Y501" s="78">
        <f t="shared" si="103"/>
        <v>444390.38069999992</v>
      </c>
      <c r="Z501" s="78">
        <f t="shared" si="109"/>
        <v>1888659</v>
      </c>
      <c r="AA501" s="78">
        <f t="shared" si="104"/>
        <v>2920279.6446000002</v>
      </c>
      <c r="AB501" s="78">
        <f t="shared" si="110"/>
        <v>2482238</v>
      </c>
      <c r="AC501" s="78">
        <f t="shared" si="105"/>
        <v>0</v>
      </c>
      <c r="AD501" s="78">
        <f t="shared" si="111"/>
        <v>0</v>
      </c>
      <c r="AE501" s="82">
        <f t="shared" si="106"/>
        <v>4370897</v>
      </c>
      <c r="AF501" s="82"/>
      <c r="AG501" s="82"/>
      <c r="AH501" s="82"/>
      <c r="AI501" s="82"/>
      <c r="AJ501" s="82"/>
      <c r="AK501" s="83"/>
      <c r="AL501" s="83"/>
      <c r="AM501" s="78"/>
      <c r="AN501" s="84">
        <v>494</v>
      </c>
      <c r="AO501" s="85"/>
      <c r="AP501" s="86" t="s">
        <v>2139</v>
      </c>
    </row>
    <row r="502" spans="1:42" ht="48" customHeight="1" x14ac:dyDescent="0.4">
      <c r="A502" s="70" t="s">
        <v>2183</v>
      </c>
      <c r="B502" s="90" t="s">
        <v>2184</v>
      </c>
      <c r="C502" s="87" t="s">
        <v>2185</v>
      </c>
      <c r="D502" s="88" t="s">
        <v>108</v>
      </c>
      <c r="E502" s="30" t="s">
        <v>885</v>
      </c>
      <c r="F502" s="29"/>
      <c r="G502" s="29">
        <v>8</v>
      </c>
      <c r="H502" s="30"/>
      <c r="I502" s="74">
        <f>VLOOKUP(G502,'Basic TPP'!$A$2:$B$16,2,0)</f>
        <v>6348434.0099999998</v>
      </c>
      <c r="J502" s="75">
        <v>0</v>
      </c>
      <c r="K502" s="76">
        <v>0.35</v>
      </c>
      <c r="L502" s="77">
        <v>0.46</v>
      </c>
      <c r="M502" s="77">
        <v>0</v>
      </c>
      <c r="N502" s="78">
        <f t="shared" si="107"/>
        <v>4370897</v>
      </c>
      <c r="O502" s="79">
        <v>0.98499999999999999</v>
      </c>
      <c r="P502" s="80">
        <v>8958</v>
      </c>
      <c r="Q502" s="80" t="s">
        <v>862</v>
      </c>
      <c r="R502" s="81"/>
      <c r="S502" s="78">
        <f t="shared" si="98"/>
        <v>0</v>
      </c>
      <c r="T502" s="78">
        <f t="shared" si="99"/>
        <v>0</v>
      </c>
      <c r="U502" s="78">
        <f t="shared" si="100"/>
        <v>0</v>
      </c>
      <c r="V502" s="78">
        <f t="shared" si="108"/>
        <v>0</v>
      </c>
      <c r="W502" s="78">
        <f t="shared" si="101"/>
        <v>875449.04997899989</v>
      </c>
      <c r="X502" s="78">
        <f t="shared" si="102"/>
        <v>888780.76139999984</v>
      </c>
      <c r="Y502" s="78">
        <f t="shared" si="103"/>
        <v>444390.38069999992</v>
      </c>
      <c r="Z502" s="78">
        <f t="shared" si="109"/>
        <v>1877327</v>
      </c>
      <c r="AA502" s="78">
        <f t="shared" si="104"/>
        <v>2920279.6446000002</v>
      </c>
      <c r="AB502" s="78">
        <f t="shared" si="110"/>
        <v>2482238</v>
      </c>
      <c r="AC502" s="78">
        <f t="shared" si="105"/>
        <v>0</v>
      </c>
      <c r="AD502" s="78">
        <f t="shared" si="111"/>
        <v>0</v>
      </c>
      <c r="AE502" s="82">
        <f t="shared" si="106"/>
        <v>4359565</v>
      </c>
      <c r="AF502" s="82"/>
      <c r="AG502" s="82"/>
      <c r="AH502" s="82"/>
      <c r="AI502" s="82"/>
      <c r="AJ502" s="82"/>
      <c r="AK502" s="83"/>
      <c r="AL502" s="83"/>
      <c r="AM502" s="78"/>
      <c r="AN502" s="84">
        <v>495</v>
      </c>
      <c r="AO502" s="85"/>
      <c r="AP502" s="86" t="s">
        <v>2139</v>
      </c>
    </row>
    <row r="503" spans="1:42" ht="48" customHeight="1" x14ac:dyDescent="0.4">
      <c r="A503" s="70" t="s">
        <v>2186</v>
      </c>
      <c r="B503" s="90" t="s">
        <v>2187</v>
      </c>
      <c r="C503" s="87" t="s">
        <v>2188</v>
      </c>
      <c r="D503" s="88" t="s">
        <v>138</v>
      </c>
      <c r="E503" s="30" t="s">
        <v>1184</v>
      </c>
      <c r="F503" s="29" t="s">
        <v>54</v>
      </c>
      <c r="G503" s="29">
        <v>8</v>
      </c>
      <c r="H503" s="30"/>
      <c r="I503" s="74">
        <f>VLOOKUP(G503,'Basic TPP'!$A$2:$B$16,2,0)</f>
        <v>6348434.0099999998</v>
      </c>
      <c r="J503" s="75">
        <v>0</v>
      </c>
      <c r="K503" s="76">
        <v>0.35</v>
      </c>
      <c r="L503" s="77">
        <v>0.46</v>
      </c>
      <c r="M503" s="77">
        <v>0</v>
      </c>
      <c r="N503" s="78">
        <f t="shared" si="107"/>
        <v>4370897</v>
      </c>
      <c r="O503" s="79">
        <v>1</v>
      </c>
      <c r="P503" s="80">
        <v>8994</v>
      </c>
      <c r="Q503" s="80" t="s">
        <v>862</v>
      </c>
      <c r="R503" s="81"/>
      <c r="S503" s="78">
        <f t="shared" si="98"/>
        <v>0</v>
      </c>
      <c r="T503" s="78">
        <f t="shared" si="99"/>
        <v>0</v>
      </c>
      <c r="U503" s="78">
        <f t="shared" si="100"/>
        <v>0</v>
      </c>
      <c r="V503" s="78">
        <f t="shared" si="108"/>
        <v>0</v>
      </c>
      <c r="W503" s="78">
        <f t="shared" si="101"/>
        <v>888780.76139999984</v>
      </c>
      <c r="X503" s="78">
        <f t="shared" si="102"/>
        <v>888780.76139999984</v>
      </c>
      <c r="Y503" s="78">
        <f t="shared" si="103"/>
        <v>444390.38069999992</v>
      </c>
      <c r="Z503" s="78">
        <f t="shared" si="109"/>
        <v>1888659</v>
      </c>
      <c r="AA503" s="78">
        <f t="shared" si="104"/>
        <v>2920279.6446000002</v>
      </c>
      <c r="AB503" s="78">
        <f t="shared" si="110"/>
        <v>2482238</v>
      </c>
      <c r="AC503" s="78">
        <f t="shared" si="105"/>
        <v>0</v>
      </c>
      <c r="AD503" s="78">
        <f t="shared" si="111"/>
        <v>0</v>
      </c>
      <c r="AE503" s="82">
        <f t="shared" si="106"/>
        <v>4370897</v>
      </c>
      <c r="AF503" s="82"/>
      <c r="AG503" s="82"/>
      <c r="AH503" s="82"/>
      <c r="AI503" s="82"/>
      <c r="AJ503" s="82"/>
      <c r="AK503" s="83"/>
      <c r="AL503" s="83"/>
      <c r="AM503" s="78"/>
      <c r="AN503" s="84">
        <v>496</v>
      </c>
      <c r="AO503" s="85"/>
      <c r="AP503" s="86" t="s">
        <v>2139</v>
      </c>
    </row>
    <row r="504" spans="1:42" ht="48" customHeight="1" x14ac:dyDescent="0.4">
      <c r="A504" s="70" t="s">
        <v>2189</v>
      </c>
      <c r="B504" s="90" t="s">
        <v>2190</v>
      </c>
      <c r="C504" s="87" t="s">
        <v>2191</v>
      </c>
      <c r="D504" s="88" t="s">
        <v>138</v>
      </c>
      <c r="E504" s="30" t="s">
        <v>1408</v>
      </c>
      <c r="F504" s="29" t="s">
        <v>54</v>
      </c>
      <c r="G504" s="29">
        <v>7</v>
      </c>
      <c r="H504" s="30"/>
      <c r="I504" s="74">
        <f>VLOOKUP(G504,'Basic TPP'!$A$2:$B$16,2,0)</f>
        <v>5597389.71</v>
      </c>
      <c r="J504" s="75">
        <v>0</v>
      </c>
      <c r="K504" s="76">
        <v>0.35</v>
      </c>
      <c r="L504" s="77">
        <v>0.46</v>
      </c>
      <c r="M504" s="77">
        <v>0</v>
      </c>
      <c r="N504" s="78">
        <f t="shared" si="107"/>
        <v>3853803</v>
      </c>
      <c r="O504" s="79">
        <v>0.98499999999999999</v>
      </c>
      <c r="P504" s="80">
        <v>10346</v>
      </c>
      <c r="Q504" s="80" t="s">
        <v>862</v>
      </c>
      <c r="R504" s="81"/>
      <c r="S504" s="78">
        <f t="shared" si="98"/>
        <v>0</v>
      </c>
      <c r="T504" s="78">
        <f t="shared" si="99"/>
        <v>0</v>
      </c>
      <c r="U504" s="78">
        <f t="shared" si="100"/>
        <v>0</v>
      </c>
      <c r="V504" s="78">
        <f t="shared" si="108"/>
        <v>0</v>
      </c>
      <c r="W504" s="78">
        <f t="shared" si="101"/>
        <v>771880.04100900004</v>
      </c>
      <c r="X504" s="78">
        <f t="shared" si="102"/>
        <v>783634.55940000003</v>
      </c>
      <c r="Y504" s="78">
        <f t="shared" si="103"/>
        <v>391817.27970000001</v>
      </c>
      <c r="Z504" s="78">
        <f t="shared" si="109"/>
        <v>1655232</v>
      </c>
      <c r="AA504" s="78">
        <f t="shared" si="104"/>
        <v>2574799.2666000002</v>
      </c>
      <c r="AB504" s="78">
        <f t="shared" si="110"/>
        <v>2188579</v>
      </c>
      <c r="AC504" s="78">
        <f t="shared" si="105"/>
        <v>0</v>
      </c>
      <c r="AD504" s="78">
        <f t="shared" si="111"/>
        <v>0</v>
      </c>
      <c r="AE504" s="82">
        <f t="shared" si="106"/>
        <v>3843811</v>
      </c>
      <c r="AF504" s="82"/>
      <c r="AG504" s="82"/>
      <c r="AH504" s="82"/>
      <c r="AI504" s="82"/>
      <c r="AJ504" s="82"/>
      <c r="AK504" s="83"/>
      <c r="AL504" s="83"/>
      <c r="AM504" s="78"/>
      <c r="AN504" s="84">
        <v>497</v>
      </c>
      <c r="AO504" s="91"/>
      <c r="AP504" s="86" t="s">
        <v>2139</v>
      </c>
    </row>
    <row r="505" spans="1:42" ht="48" customHeight="1" x14ac:dyDescent="0.4">
      <c r="A505" s="70" t="s">
        <v>2192</v>
      </c>
      <c r="B505" s="90" t="s">
        <v>2193</v>
      </c>
      <c r="C505" s="87" t="s">
        <v>2194</v>
      </c>
      <c r="D505" s="88" t="s">
        <v>138</v>
      </c>
      <c r="E505" s="30" t="s">
        <v>903</v>
      </c>
      <c r="F505" s="29" t="s">
        <v>54</v>
      </c>
      <c r="G505" s="29">
        <v>7</v>
      </c>
      <c r="H505" s="30"/>
      <c r="I505" s="74">
        <f>VLOOKUP(G505,'Basic TPP'!$A$2:$B$16,2,0)</f>
        <v>5597389.71</v>
      </c>
      <c r="J505" s="75">
        <v>0</v>
      </c>
      <c r="K505" s="76">
        <v>0.35</v>
      </c>
      <c r="L505" s="77">
        <v>0.46</v>
      </c>
      <c r="M505" s="77">
        <v>0</v>
      </c>
      <c r="N505" s="78">
        <f t="shared" si="107"/>
        <v>3853803</v>
      </c>
      <c r="O505" s="79">
        <v>1</v>
      </c>
      <c r="P505" s="80">
        <v>13497</v>
      </c>
      <c r="Q505" s="80" t="s">
        <v>862</v>
      </c>
      <c r="R505" s="81"/>
      <c r="S505" s="78">
        <f t="shared" si="98"/>
        <v>0</v>
      </c>
      <c r="T505" s="78">
        <f t="shared" si="99"/>
        <v>0</v>
      </c>
      <c r="U505" s="78">
        <f t="shared" si="100"/>
        <v>0</v>
      </c>
      <c r="V505" s="78">
        <f t="shared" si="108"/>
        <v>0</v>
      </c>
      <c r="W505" s="78">
        <f t="shared" si="101"/>
        <v>783634.55940000003</v>
      </c>
      <c r="X505" s="78">
        <f t="shared" si="102"/>
        <v>783634.55940000003</v>
      </c>
      <c r="Y505" s="78">
        <f t="shared" si="103"/>
        <v>391817.27970000001</v>
      </c>
      <c r="Z505" s="78">
        <f t="shared" si="109"/>
        <v>1665223</v>
      </c>
      <c r="AA505" s="78">
        <f t="shared" si="104"/>
        <v>2574799.2666000002</v>
      </c>
      <c r="AB505" s="78">
        <f t="shared" si="110"/>
        <v>2188579</v>
      </c>
      <c r="AC505" s="78">
        <f t="shared" si="105"/>
        <v>0</v>
      </c>
      <c r="AD505" s="78">
        <f t="shared" si="111"/>
        <v>0</v>
      </c>
      <c r="AE505" s="82">
        <f t="shared" si="106"/>
        <v>3853802</v>
      </c>
      <c r="AF505" s="82"/>
      <c r="AG505" s="82"/>
      <c r="AH505" s="82"/>
      <c r="AI505" s="82"/>
      <c r="AJ505" s="82"/>
      <c r="AK505" s="83"/>
      <c r="AL505" s="83"/>
      <c r="AM505" s="78"/>
      <c r="AN505" s="84">
        <v>498</v>
      </c>
      <c r="AO505" s="85"/>
      <c r="AP505" s="86" t="s">
        <v>2139</v>
      </c>
    </row>
    <row r="506" spans="1:42" ht="48" customHeight="1" x14ac:dyDescent="0.4">
      <c r="A506" s="70" t="s">
        <v>2195</v>
      </c>
      <c r="B506" s="90" t="s">
        <v>2196</v>
      </c>
      <c r="C506" s="87" t="s">
        <v>2197</v>
      </c>
      <c r="D506" s="88" t="s">
        <v>403</v>
      </c>
      <c r="E506" s="30" t="s">
        <v>602</v>
      </c>
      <c r="F506" s="29" t="s">
        <v>54</v>
      </c>
      <c r="G506" s="29">
        <v>6</v>
      </c>
      <c r="H506" s="30"/>
      <c r="I506" s="74">
        <f>VLOOKUP(G506,'Basic TPP'!$A$2:$B$16,2,0)</f>
        <v>4864066.68</v>
      </c>
      <c r="J506" s="75">
        <v>0</v>
      </c>
      <c r="K506" s="76">
        <v>0.35</v>
      </c>
      <c r="L506" s="77">
        <v>0.46</v>
      </c>
      <c r="M506" s="77">
        <v>0</v>
      </c>
      <c r="N506" s="78">
        <f t="shared" si="107"/>
        <v>3348910</v>
      </c>
      <c r="O506" s="79">
        <v>1</v>
      </c>
      <c r="P506" s="80">
        <v>11169</v>
      </c>
      <c r="Q506" s="80" t="s">
        <v>862</v>
      </c>
      <c r="R506" s="81"/>
      <c r="S506" s="78">
        <f t="shared" si="98"/>
        <v>0</v>
      </c>
      <c r="T506" s="78">
        <f t="shared" si="99"/>
        <v>0</v>
      </c>
      <c r="U506" s="78">
        <f t="shared" si="100"/>
        <v>0</v>
      </c>
      <c r="V506" s="78">
        <f t="shared" si="108"/>
        <v>0</v>
      </c>
      <c r="W506" s="78">
        <f t="shared" si="101"/>
        <v>680969.33519999997</v>
      </c>
      <c r="X506" s="78">
        <f t="shared" si="102"/>
        <v>680969.33519999997</v>
      </c>
      <c r="Y506" s="78">
        <f t="shared" si="103"/>
        <v>340484.66759999999</v>
      </c>
      <c r="Z506" s="78">
        <f t="shared" si="109"/>
        <v>1447060</v>
      </c>
      <c r="AA506" s="78">
        <f t="shared" si="104"/>
        <v>2237470.6727999998</v>
      </c>
      <c r="AB506" s="78">
        <f t="shared" si="110"/>
        <v>1901850</v>
      </c>
      <c r="AC506" s="78">
        <f t="shared" si="105"/>
        <v>0</v>
      </c>
      <c r="AD506" s="78">
        <f t="shared" si="111"/>
        <v>0</v>
      </c>
      <c r="AE506" s="82">
        <f t="shared" si="106"/>
        <v>3348910</v>
      </c>
      <c r="AF506" s="82"/>
      <c r="AG506" s="82"/>
      <c r="AH506" s="82"/>
      <c r="AI506" s="82"/>
      <c r="AJ506" s="82"/>
      <c r="AK506" s="83"/>
      <c r="AL506" s="83"/>
      <c r="AM506" s="78"/>
      <c r="AN506" s="84">
        <v>499</v>
      </c>
      <c r="AO506" s="91"/>
      <c r="AP506" s="86" t="s">
        <v>2139</v>
      </c>
    </row>
    <row r="507" spans="1:42" ht="48" customHeight="1" x14ac:dyDescent="0.4">
      <c r="A507" s="70" t="s">
        <v>2198</v>
      </c>
      <c r="B507" s="90" t="s">
        <v>2199</v>
      </c>
      <c r="C507" s="87" t="s">
        <v>2200</v>
      </c>
      <c r="D507" s="88" t="s">
        <v>403</v>
      </c>
      <c r="E507" s="30" t="s">
        <v>1027</v>
      </c>
      <c r="F507" s="29" t="s">
        <v>54</v>
      </c>
      <c r="G507" s="29">
        <v>6</v>
      </c>
      <c r="H507" s="30"/>
      <c r="I507" s="74">
        <f>VLOOKUP(G507,'Basic TPP'!$A$2:$B$16,2,0)</f>
        <v>4864066.68</v>
      </c>
      <c r="J507" s="75">
        <v>0</v>
      </c>
      <c r="K507" s="76">
        <v>0.35</v>
      </c>
      <c r="L507" s="77">
        <v>0.46</v>
      </c>
      <c r="M507" s="77">
        <v>0</v>
      </c>
      <c r="N507" s="78">
        <f t="shared" si="107"/>
        <v>3348910</v>
      </c>
      <c r="O507" s="79">
        <v>0.98499999999999999</v>
      </c>
      <c r="P507" s="80">
        <v>8940</v>
      </c>
      <c r="Q507" s="80" t="s">
        <v>862</v>
      </c>
      <c r="R507" s="81"/>
      <c r="S507" s="78">
        <f t="shared" si="98"/>
        <v>0</v>
      </c>
      <c r="T507" s="78">
        <f t="shared" si="99"/>
        <v>0</v>
      </c>
      <c r="U507" s="78">
        <f t="shared" si="100"/>
        <v>0</v>
      </c>
      <c r="V507" s="78">
        <f t="shared" si="108"/>
        <v>0</v>
      </c>
      <c r="W507" s="78">
        <f t="shared" si="101"/>
        <v>670754.79517199995</v>
      </c>
      <c r="X507" s="78">
        <f t="shared" si="102"/>
        <v>680969.33519999997</v>
      </c>
      <c r="Y507" s="78">
        <f t="shared" si="103"/>
        <v>340484.66759999999</v>
      </c>
      <c r="Z507" s="78">
        <f t="shared" si="109"/>
        <v>1438377</v>
      </c>
      <c r="AA507" s="78">
        <f t="shared" si="104"/>
        <v>2237470.6727999998</v>
      </c>
      <c r="AB507" s="78">
        <f t="shared" si="110"/>
        <v>1901850</v>
      </c>
      <c r="AC507" s="78">
        <f t="shared" si="105"/>
        <v>0</v>
      </c>
      <c r="AD507" s="78">
        <f t="shared" si="111"/>
        <v>0</v>
      </c>
      <c r="AE507" s="82">
        <f t="shared" si="106"/>
        <v>3340227</v>
      </c>
      <c r="AF507" s="82"/>
      <c r="AG507" s="82"/>
      <c r="AH507" s="82"/>
      <c r="AI507" s="82"/>
      <c r="AJ507" s="82"/>
      <c r="AK507" s="83"/>
      <c r="AL507" s="83"/>
      <c r="AM507" s="78"/>
      <c r="AN507" s="84">
        <v>500</v>
      </c>
      <c r="AO507" s="85"/>
      <c r="AP507" s="86" t="s">
        <v>2139</v>
      </c>
    </row>
    <row r="508" spans="1:42" ht="48" customHeight="1" x14ac:dyDescent="0.4">
      <c r="A508" s="70" t="s">
        <v>2201</v>
      </c>
      <c r="B508" s="90" t="s">
        <v>2202</v>
      </c>
      <c r="C508" s="87" t="s">
        <v>2203</v>
      </c>
      <c r="D508" s="88" t="s">
        <v>420</v>
      </c>
      <c r="E508" s="30" t="s">
        <v>465</v>
      </c>
      <c r="F508" s="29" t="s">
        <v>54</v>
      </c>
      <c r="G508" s="29">
        <v>6</v>
      </c>
      <c r="H508" s="30"/>
      <c r="I508" s="74">
        <f>VLOOKUP(G508,'Basic TPP'!$A$2:$B$16,2,0)</f>
        <v>4864066.68</v>
      </c>
      <c r="J508" s="75">
        <v>0</v>
      </c>
      <c r="K508" s="76">
        <v>0.35</v>
      </c>
      <c r="L508" s="77">
        <v>0.46</v>
      </c>
      <c r="M508" s="77">
        <v>0</v>
      </c>
      <c r="N508" s="78">
        <f t="shared" si="107"/>
        <v>3348910</v>
      </c>
      <c r="O508" s="79">
        <v>1</v>
      </c>
      <c r="P508" s="80">
        <v>12387</v>
      </c>
      <c r="Q508" s="80" t="s">
        <v>862</v>
      </c>
      <c r="R508" s="81"/>
      <c r="S508" s="78">
        <f t="shared" si="98"/>
        <v>0</v>
      </c>
      <c r="T508" s="78">
        <f t="shared" si="99"/>
        <v>0</v>
      </c>
      <c r="U508" s="78">
        <f t="shared" si="100"/>
        <v>0</v>
      </c>
      <c r="V508" s="78">
        <f t="shared" si="108"/>
        <v>0</v>
      </c>
      <c r="W508" s="78">
        <f t="shared" si="101"/>
        <v>680969.33519999997</v>
      </c>
      <c r="X508" s="78">
        <f t="shared" si="102"/>
        <v>680969.33519999997</v>
      </c>
      <c r="Y508" s="78">
        <f t="shared" si="103"/>
        <v>340484.66759999999</v>
      </c>
      <c r="Z508" s="78">
        <f t="shared" si="109"/>
        <v>1447060</v>
      </c>
      <c r="AA508" s="78">
        <f t="shared" si="104"/>
        <v>2237470.6727999998</v>
      </c>
      <c r="AB508" s="78">
        <f t="shared" si="110"/>
        <v>1901850</v>
      </c>
      <c r="AC508" s="78">
        <f t="shared" si="105"/>
        <v>0</v>
      </c>
      <c r="AD508" s="78">
        <f t="shared" si="111"/>
        <v>0</v>
      </c>
      <c r="AE508" s="82">
        <f t="shared" si="106"/>
        <v>3348910</v>
      </c>
      <c r="AF508" s="82"/>
      <c r="AG508" s="82"/>
      <c r="AH508" s="82"/>
      <c r="AI508" s="82"/>
      <c r="AJ508" s="82"/>
      <c r="AK508" s="83"/>
      <c r="AL508" s="83"/>
      <c r="AM508" s="78"/>
      <c r="AN508" s="84">
        <v>501</v>
      </c>
      <c r="AO508" s="85"/>
      <c r="AP508" s="86" t="s">
        <v>2139</v>
      </c>
    </row>
    <row r="509" spans="1:42" ht="48" customHeight="1" x14ac:dyDescent="0.4">
      <c r="A509" s="70" t="s">
        <v>2204</v>
      </c>
      <c r="B509" s="90" t="s">
        <v>2205</v>
      </c>
      <c r="C509" s="87" t="s">
        <v>2206</v>
      </c>
      <c r="D509" s="88" t="s">
        <v>420</v>
      </c>
      <c r="E509" s="30" t="s">
        <v>526</v>
      </c>
      <c r="F509" s="29" t="s">
        <v>54</v>
      </c>
      <c r="G509" s="29">
        <v>6</v>
      </c>
      <c r="H509" s="30"/>
      <c r="I509" s="74">
        <f>VLOOKUP(G509,'Basic TPP'!$A$2:$B$16,2,0)</f>
        <v>4864066.68</v>
      </c>
      <c r="J509" s="75">
        <v>0</v>
      </c>
      <c r="K509" s="76">
        <v>0.35</v>
      </c>
      <c r="L509" s="77">
        <v>0.46</v>
      </c>
      <c r="M509" s="77">
        <v>0</v>
      </c>
      <c r="N509" s="78">
        <f t="shared" si="107"/>
        <v>3348910</v>
      </c>
      <c r="O509" s="79">
        <v>1</v>
      </c>
      <c r="P509" s="80">
        <v>9635</v>
      </c>
      <c r="Q509" s="80" t="s">
        <v>862</v>
      </c>
      <c r="R509" s="81"/>
      <c r="S509" s="78">
        <f t="shared" si="98"/>
        <v>0</v>
      </c>
      <c r="T509" s="78">
        <f t="shared" si="99"/>
        <v>0</v>
      </c>
      <c r="U509" s="78">
        <f t="shared" si="100"/>
        <v>0</v>
      </c>
      <c r="V509" s="78">
        <f t="shared" si="108"/>
        <v>0</v>
      </c>
      <c r="W509" s="78">
        <f t="shared" si="101"/>
        <v>680969.33519999997</v>
      </c>
      <c r="X509" s="78">
        <f t="shared" si="102"/>
        <v>680969.33519999997</v>
      </c>
      <c r="Y509" s="78">
        <f t="shared" si="103"/>
        <v>340484.66759999999</v>
      </c>
      <c r="Z509" s="78">
        <f t="shared" si="109"/>
        <v>1447060</v>
      </c>
      <c r="AA509" s="78">
        <f t="shared" si="104"/>
        <v>2237470.6727999998</v>
      </c>
      <c r="AB509" s="78">
        <f t="shared" si="110"/>
        <v>1901850</v>
      </c>
      <c r="AC509" s="78">
        <f t="shared" si="105"/>
        <v>0</v>
      </c>
      <c r="AD509" s="78">
        <f t="shared" si="111"/>
        <v>0</v>
      </c>
      <c r="AE509" s="82">
        <f t="shared" si="106"/>
        <v>3348910</v>
      </c>
      <c r="AF509" s="82"/>
      <c r="AG509" s="82"/>
      <c r="AH509" s="82"/>
      <c r="AI509" s="82"/>
      <c r="AJ509" s="82"/>
      <c r="AK509" s="83"/>
      <c r="AL509" s="83"/>
      <c r="AM509" s="78"/>
      <c r="AN509" s="84">
        <v>502</v>
      </c>
      <c r="AO509" s="85"/>
      <c r="AP509" s="86" t="s">
        <v>2139</v>
      </c>
    </row>
    <row r="510" spans="1:42" ht="48" customHeight="1" x14ac:dyDescent="0.4">
      <c r="A510" s="70" t="s">
        <v>2207</v>
      </c>
      <c r="B510" s="90" t="s">
        <v>2208</v>
      </c>
      <c r="C510" s="87" t="s">
        <v>2209</v>
      </c>
      <c r="D510" s="88" t="s">
        <v>420</v>
      </c>
      <c r="E510" s="30" t="s">
        <v>421</v>
      </c>
      <c r="F510" s="29" t="s">
        <v>54</v>
      </c>
      <c r="G510" s="29">
        <v>6</v>
      </c>
      <c r="H510" s="30"/>
      <c r="I510" s="74">
        <f>VLOOKUP(G510,'Basic TPP'!$A$2:$B$16,2,0)</f>
        <v>4864066.68</v>
      </c>
      <c r="J510" s="75">
        <v>0</v>
      </c>
      <c r="K510" s="76">
        <v>0.35</v>
      </c>
      <c r="L510" s="77">
        <v>0.46</v>
      </c>
      <c r="M510" s="77">
        <v>0</v>
      </c>
      <c r="N510" s="78">
        <f t="shared" si="107"/>
        <v>3348910</v>
      </c>
      <c r="O510" s="79">
        <v>1</v>
      </c>
      <c r="P510" s="80">
        <v>7484</v>
      </c>
      <c r="Q510" s="80" t="s">
        <v>862</v>
      </c>
      <c r="R510" s="81"/>
      <c r="S510" s="78">
        <f t="shared" si="98"/>
        <v>0</v>
      </c>
      <c r="T510" s="78">
        <f t="shared" si="99"/>
        <v>0</v>
      </c>
      <c r="U510" s="78">
        <f t="shared" si="100"/>
        <v>0</v>
      </c>
      <c r="V510" s="78">
        <f t="shared" si="108"/>
        <v>0</v>
      </c>
      <c r="W510" s="78">
        <f t="shared" si="101"/>
        <v>680969.33519999997</v>
      </c>
      <c r="X510" s="78">
        <f t="shared" si="102"/>
        <v>680969.33519999997</v>
      </c>
      <c r="Y510" s="78">
        <f t="shared" si="103"/>
        <v>340484.66759999999</v>
      </c>
      <c r="Z510" s="78">
        <f t="shared" si="109"/>
        <v>1447060</v>
      </c>
      <c r="AA510" s="78">
        <f t="shared" si="104"/>
        <v>2237470.6727999998</v>
      </c>
      <c r="AB510" s="78">
        <f t="shared" si="110"/>
        <v>1901850</v>
      </c>
      <c r="AC510" s="78">
        <f t="shared" si="105"/>
        <v>0</v>
      </c>
      <c r="AD510" s="78">
        <f t="shared" si="111"/>
        <v>0</v>
      </c>
      <c r="AE510" s="82">
        <f t="shared" si="106"/>
        <v>3348910</v>
      </c>
      <c r="AF510" s="82"/>
      <c r="AG510" s="82"/>
      <c r="AH510" s="82"/>
      <c r="AI510" s="82"/>
      <c r="AJ510" s="82"/>
      <c r="AK510" s="83"/>
      <c r="AL510" s="83"/>
      <c r="AM510" s="78"/>
      <c r="AN510" s="84">
        <v>503</v>
      </c>
      <c r="AO510" s="85"/>
      <c r="AP510" s="86" t="s">
        <v>2139</v>
      </c>
    </row>
    <row r="511" spans="1:42" ht="48" customHeight="1" x14ac:dyDescent="0.4">
      <c r="A511" s="70" t="s">
        <v>2210</v>
      </c>
      <c r="B511" s="90" t="s">
        <v>2211</v>
      </c>
      <c r="C511" s="87" t="s">
        <v>2212</v>
      </c>
      <c r="D511" s="88" t="s">
        <v>108</v>
      </c>
      <c r="E511" s="30" t="s">
        <v>1435</v>
      </c>
      <c r="F511" s="29" t="s">
        <v>391</v>
      </c>
      <c r="G511" s="29">
        <v>5</v>
      </c>
      <c r="H511" s="30"/>
      <c r="I511" s="74">
        <f>VLOOKUP(G511,'Basic TPP'!$A$2:$B$16,2,0)</f>
        <v>4056483.09</v>
      </c>
      <c r="J511" s="75">
        <v>0.31</v>
      </c>
      <c r="K511" s="76">
        <v>0.35</v>
      </c>
      <c r="L511" s="77">
        <v>0.15</v>
      </c>
      <c r="M511" s="77">
        <v>0</v>
      </c>
      <c r="N511" s="78">
        <f t="shared" si="107"/>
        <v>2792889</v>
      </c>
      <c r="O511" s="79">
        <v>1</v>
      </c>
      <c r="P511" s="80">
        <v>10904</v>
      </c>
      <c r="Q511" s="80" t="s">
        <v>862</v>
      </c>
      <c r="R511" s="81"/>
      <c r="S511" s="78">
        <f t="shared" si="98"/>
        <v>503003.90315999999</v>
      </c>
      <c r="T511" s="78">
        <f t="shared" si="99"/>
        <v>503003.90315999999</v>
      </c>
      <c r="U511" s="78">
        <f t="shared" si="100"/>
        <v>251501.95157999999</v>
      </c>
      <c r="V511" s="78">
        <f t="shared" si="108"/>
        <v>1068883</v>
      </c>
      <c r="W511" s="78">
        <f t="shared" si="101"/>
        <v>567907.63260000001</v>
      </c>
      <c r="X511" s="78">
        <f t="shared" si="102"/>
        <v>567907.63260000001</v>
      </c>
      <c r="Y511" s="78">
        <f t="shared" si="103"/>
        <v>283953.81630000001</v>
      </c>
      <c r="Z511" s="78">
        <f t="shared" si="109"/>
        <v>1206804</v>
      </c>
      <c r="AA511" s="78">
        <f t="shared" si="104"/>
        <v>608472.46349999995</v>
      </c>
      <c r="AB511" s="78">
        <f t="shared" si="110"/>
        <v>517202</v>
      </c>
      <c r="AC511" s="78">
        <f t="shared" si="105"/>
        <v>0</v>
      </c>
      <c r="AD511" s="78">
        <f t="shared" si="111"/>
        <v>0</v>
      </c>
      <c r="AE511" s="82">
        <f t="shared" si="106"/>
        <v>2792889</v>
      </c>
      <c r="AF511" s="82"/>
      <c r="AG511" s="82"/>
      <c r="AH511" s="82"/>
      <c r="AI511" s="82"/>
      <c r="AJ511" s="82"/>
      <c r="AK511" s="83"/>
      <c r="AL511" s="83"/>
      <c r="AM511" s="78"/>
      <c r="AN511" s="84">
        <v>504</v>
      </c>
      <c r="AO511" s="85"/>
      <c r="AP511" s="86" t="s">
        <v>2139</v>
      </c>
    </row>
    <row r="512" spans="1:42" ht="48" customHeight="1" x14ac:dyDescent="0.4">
      <c r="A512" s="70" t="s">
        <v>2213</v>
      </c>
      <c r="B512" s="90" t="s">
        <v>1200</v>
      </c>
      <c r="C512" s="87" t="s">
        <v>2214</v>
      </c>
      <c r="D512" s="88" t="s">
        <v>420</v>
      </c>
      <c r="E512" s="30" t="s">
        <v>1036</v>
      </c>
      <c r="F512" s="29" t="s">
        <v>391</v>
      </c>
      <c r="G512" s="29">
        <v>5</v>
      </c>
      <c r="H512" s="30"/>
      <c r="I512" s="74">
        <f>VLOOKUP(G512,'Basic TPP'!$A$2:$B$16,2,0)</f>
        <v>4056483.09</v>
      </c>
      <c r="J512" s="75">
        <v>0.31</v>
      </c>
      <c r="K512" s="76">
        <v>0.35</v>
      </c>
      <c r="L512" s="77">
        <v>0.15</v>
      </c>
      <c r="M512" s="77">
        <v>0</v>
      </c>
      <c r="N512" s="78">
        <f t="shared" si="107"/>
        <v>2792889</v>
      </c>
      <c r="O512" s="79">
        <v>1</v>
      </c>
      <c r="P512" s="80">
        <v>8302</v>
      </c>
      <c r="Q512" s="80" t="s">
        <v>862</v>
      </c>
      <c r="R512" s="81"/>
      <c r="S512" s="78">
        <f t="shared" si="98"/>
        <v>503003.90315999999</v>
      </c>
      <c r="T512" s="78">
        <f t="shared" si="99"/>
        <v>503003.90315999999</v>
      </c>
      <c r="U512" s="78">
        <f t="shared" si="100"/>
        <v>251501.95157999999</v>
      </c>
      <c r="V512" s="78">
        <f t="shared" si="108"/>
        <v>1068883</v>
      </c>
      <c r="W512" s="78">
        <f t="shared" si="101"/>
        <v>567907.63260000001</v>
      </c>
      <c r="X512" s="78">
        <f t="shared" si="102"/>
        <v>567907.63260000001</v>
      </c>
      <c r="Y512" s="78">
        <f t="shared" si="103"/>
        <v>283953.81630000001</v>
      </c>
      <c r="Z512" s="78">
        <f t="shared" si="109"/>
        <v>1206804</v>
      </c>
      <c r="AA512" s="78">
        <f t="shared" si="104"/>
        <v>608472.46349999995</v>
      </c>
      <c r="AB512" s="78">
        <f t="shared" si="110"/>
        <v>517202</v>
      </c>
      <c r="AC512" s="78">
        <f t="shared" si="105"/>
        <v>0</v>
      </c>
      <c r="AD512" s="78">
        <f t="shared" si="111"/>
        <v>0</v>
      </c>
      <c r="AE512" s="82">
        <f t="shared" si="106"/>
        <v>2792889</v>
      </c>
      <c r="AF512" s="82"/>
      <c r="AG512" s="82"/>
      <c r="AH512" s="82"/>
      <c r="AI512" s="82"/>
      <c r="AJ512" s="82"/>
      <c r="AK512" s="83"/>
      <c r="AL512" s="83"/>
      <c r="AM512" s="78"/>
      <c r="AN512" s="84">
        <v>505</v>
      </c>
      <c r="AO512" s="85"/>
      <c r="AP512" s="86" t="s">
        <v>2139</v>
      </c>
    </row>
    <row r="513" spans="1:42" ht="47.25" customHeight="1" x14ac:dyDescent="0.4">
      <c r="A513" s="70" t="s">
        <v>2215</v>
      </c>
      <c r="B513" s="71" t="s">
        <v>2216</v>
      </c>
      <c r="C513" s="72" t="s">
        <v>2217</v>
      </c>
      <c r="D513" s="73" t="s">
        <v>108</v>
      </c>
      <c r="E513" s="37" t="s">
        <v>2218</v>
      </c>
      <c r="F513" s="38" t="s">
        <v>54</v>
      </c>
      <c r="G513" s="38">
        <v>10</v>
      </c>
      <c r="H513" s="93" t="s">
        <v>2659</v>
      </c>
      <c r="I513" s="74">
        <f>VLOOKUP(G513,'Basic TPP'!$A$2:$B$16,2,0)</f>
        <v>9080041.1999999993</v>
      </c>
      <c r="J513" s="75">
        <v>0</v>
      </c>
      <c r="K513" s="76">
        <v>0.35</v>
      </c>
      <c r="L513" s="77">
        <v>0.56999999999999995</v>
      </c>
      <c r="M513" s="77">
        <v>0</v>
      </c>
      <c r="N513" s="78">
        <f t="shared" si="107"/>
        <v>7100592</v>
      </c>
      <c r="O513" s="79">
        <v>0.995</v>
      </c>
      <c r="P513" s="80">
        <v>7409</v>
      </c>
      <c r="Q513" s="80" t="s">
        <v>48</v>
      </c>
      <c r="R513" s="81"/>
      <c r="S513" s="78">
        <f t="shared" si="98"/>
        <v>0</v>
      </c>
      <c r="T513" s="78">
        <f t="shared" si="99"/>
        <v>0</v>
      </c>
      <c r="U513" s="78">
        <f t="shared" si="100"/>
        <v>0</v>
      </c>
      <c r="V513" s="78">
        <f t="shared" si="108"/>
        <v>0</v>
      </c>
      <c r="W513" s="78">
        <f t="shared" si="101"/>
        <v>1264849.7391599999</v>
      </c>
      <c r="X513" s="78">
        <f t="shared" si="102"/>
        <v>1271205.7679999999</v>
      </c>
      <c r="Y513" s="78">
        <f t="shared" si="103"/>
        <v>635602.88399999996</v>
      </c>
      <c r="Z513" s="78">
        <f t="shared" si="109"/>
        <v>2695910</v>
      </c>
      <c r="AA513" s="78">
        <f t="shared" si="104"/>
        <v>5175623.4839999992</v>
      </c>
      <c r="AB513" s="78">
        <f t="shared" si="110"/>
        <v>4399280</v>
      </c>
      <c r="AC513" s="78">
        <f t="shared" si="105"/>
        <v>0</v>
      </c>
      <c r="AD513" s="78">
        <f t="shared" si="111"/>
        <v>0</v>
      </c>
      <c r="AE513" s="82">
        <f t="shared" si="106"/>
        <v>7095190</v>
      </c>
      <c r="AF513" s="82"/>
      <c r="AG513" s="82"/>
      <c r="AH513" s="82"/>
      <c r="AI513" s="82"/>
      <c r="AJ513" s="82"/>
      <c r="AK513" s="83"/>
      <c r="AL513" s="83"/>
      <c r="AM513" s="78"/>
      <c r="AN513" s="84">
        <v>506</v>
      </c>
      <c r="AO513" s="85"/>
      <c r="AP513" s="86" t="s">
        <v>2219</v>
      </c>
    </row>
    <row r="514" spans="1:42" ht="47.25" customHeight="1" x14ac:dyDescent="0.4">
      <c r="A514" s="70" t="s">
        <v>2220</v>
      </c>
      <c r="B514" s="37" t="s">
        <v>2221</v>
      </c>
      <c r="C514" s="87" t="s">
        <v>2222</v>
      </c>
      <c r="D514" s="88" t="s">
        <v>95</v>
      </c>
      <c r="E514" s="37" t="s">
        <v>347</v>
      </c>
      <c r="F514" s="29" t="s">
        <v>54</v>
      </c>
      <c r="G514" s="29">
        <v>8</v>
      </c>
      <c r="H514" s="30"/>
      <c r="I514" s="74">
        <f>VLOOKUP(G514,'Basic TPP'!$A$2:$B$16,2,0)</f>
        <v>6348434.0099999998</v>
      </c>
      <c r="J514" s="75">
        <v>0</v>
      </c>
      <c r="K514" s="76">
        <v>0.35</v>
      </c>
      <c r="L514" s="77">
        <v>0.46</v>
      </c>
      <c r="M514" s="77">
        <v>0</v>
      </c>
      <c r="N514" s="78">
        <f t="shared" si="107"/>
        <v>4370897</v>
      </c>
      <c r="O514" s="79">
        <v>0.98</v>
      </c>
      <c r="P514" s="80">
        <v>7477</v>
      </c>
      <c r="Q514" s="89" t="s">
        <v>48</v>
      </c>
      <c r="R514" s="81"/>
      <c r="S514" s="78">
        <f t="shared" si="98"/>
        <v>0</v>
      </c>
      <c r="T514" s="78">
        <f t="shared" si="99"/>
        <v>0</v>
      </c>
      <c r="U514" s="78">
        <f t="shared" si="100"/>
        <v>0</v>
      </c>
      <c r="V514" s="78">
        <f t="shared" si="108"/>
        <v>0</v>
      </c>
      <c r="W514" s="78">
        <f t="shared" si="101"/>
        <v>871005.14617199986</v>
      </c>
      <c r="X514" s="78">
        <f t="shared" si="102"/>
        <v>888780.76139999984</v>
      </c>
      <c r="Y514" s="78">
        <f t="shared" si="103"/>
        <v>444390.38069999992</v>
      </c>
      <c r="Z514" s="78">
        <f t="shared" si="109"/>
        <v>1873550</v>
      </c>
      <c r="AA514" s="78">
        <f t="shared" si="104"/>
        <v>2920279.6446000002</v>
      </c>
      <c r="AB514" s="78">
        <f t="shared" si="110"/>
        <v>2482238</v>
      </c>
      <c r="AC514" s="78">
        <f t="shared" si="105"/>
        <v>0</v>
      </c>
      <c r="AD514" s="78">
        <f t="shared" si="111"/>
        <v>0</v>
      </c>
      <c r="AE514" s="82">
        <f t="shared" si="106"/>
        <v>4355788</v>
      </c>
      <c r="AF514" s="82"/>
      <c r="AG514" s="82"/>
      <c r="AH514" s="82"/>
      <c r="AI514" s="82"/>
      <c r="AJ514" s="82"/>
      <c r="AK514" s="83"/>
      <c r="AL514" s="83"/>
      <c r="AM514" s="78"/>
      <c r="AN514" s="84">
        <v>507</v>
      </c>
      <c r="AO514" s="85"/>
      <c r="AP514" s="86" t="s">
        <v>2219</v>
      </c>
    </row>
    <row r="515" spans="1:42" ht="47.25" customHeight="1" x14ac:dyDescent="0.4">
      <c r="A515" s="70" t="s">
        <v>2223</v>
      </c>
      <c r="B515" s="37" t="s">
        <v>2224</v>
      </c>
      <c r="C515" s="87" t="s">
        <v>2225</v>
      </c>
      <c r="D515" s="88" t="s">
        <v>108</v>
      </c>
      <c r="E515" s="30" t="s">
        <v>272</v>
      </c>
      <c r="F515" s="29"/>
      <c r="G515" s="29">
        <v>8</v>
      </c>
      <c r="H515" s="30"/>
      <c r="I515" s="74">
        <f>VLOOKUP(G515,'Basic TPP'!$A$2:$B$16,2,0)</f>
        <v>6348434.0099999998</v>
      </c>
      <c r="J515" s="75">
        <v>0</v>
      </c>
      <c r="K515" s="76">
        <v>0.35</v>
      </c>
      <c r="L515" s="77">
        <v>0.46</v>
      </c>
      <c r="M515" s="77">
        <v>0</v>
      </c>
      <c r="N515" s="78">
        <f t="shared" si="107"/>
        <v>4370897</v>
      </c>
      <c r="O515" s="79">
        <v>0.995</v>
      </c>
      <c r="P515" s="80">
        <v>9863</v>
      </c>
      <c r="Q515" s="80" t="s">
        <v>48</v>
      </c>
      <c r="R515" s="81"/>
      <c r="S515" s="78">
        <f t="shared" si="98"/>
        <v>0</v>
      </c>
      <c r="T515" s="78">
        <f t="shared" si="99"/>
        <v>0</v>
      </c>
      <c r="U515" s="78">
        <f t="shared" si="100"/>
        <v>0</v>
      </c>
      <c r="V515" s="78">
        <f t="shared" si="108"/>
        <v>0</v>
      </c>
      <c r="W515" s="78">
        <f t="shared" si="101"/>
        <v>884336.85759299982</v>
      </c>
      <c r="X515" s="78">
        <f t="shared" si="102"/>
        <v>888780.76139999984</v>
      </c>
      <c r="Y515" s="78">
        <f t="shared" si="103"/>
        <v>444390.38069999992</v>
      </c>
      <c r="Z515" s="78">
        <f t="shared" si="109"/>
        <v>1884882</v>
      </c>
      <c r="AA515" s="78">
        <f t="shared" si="104"/>
        <v>2920279.6446000002</v>
      </c>
      <c r="AB515" s="78">
        <f t="shared" si="110"/>
        <v>2482238</v>
      </c>
      <c r="AC515" s="78">
        <f t="shared" si="105"/>
        <v>0</v>
      </c>
      <c r="AD515" s="78">
        <f t="shared" si="111"/>
        <v>0</v>
      </c>
      <c r="AE515" s="82">
        <f t="shared" si="106"/>
        <v>4367120</v>
      </c>
      <c r="AF515" s="82"/>
      <c r="AG515" s="82"/>
      <c r="AH515" s="82"/>
      <c r="AI515" s="82"/>
      <c r="AJ515" s="82"/>
      <c r="AK515" s="83"/>
      <c r="AL515" s="83"/>
      <c r="AM515" s="78"/>
      <c r="AN515" s="84">
        <v>508</v>
      </c>
      <c r="AO515" s="85"/>
      <c r="AP515" s="86" t="s">
        <v>2219</v>
      </c>
    </row>
    <row r="516" spans="1:42" ht="47.25" customHeight="1" x14ac:dyDescent="0.4">
      <c r="A516" s="70" t="s">
        <v>2226</v>
      </c>
      <c r="B516" s="90" t="s">
        <v>2227</v>
      </c>
      <c r="C516" s="87" t="s">
        <v>2228</v>
      </c>
      <c r="D516" s="88" t="s">
        <v>108</v>
      </c>
      <c r="E516" s="30" t="s">
        <v>347</v>
      </c>
      <c r="F516" s="29" t="s">
        <v>54</v>
      </c>
      <c r="G516" s="29">
        <v>8</v>
      </c>
      <c r="H516" s="30"/>
      <c r="I516" s="74">
        <f>VLOOKUP(G516,'Basic TPP'!$A$2:$B$16,2,0)</f>
        <v>6348434.0099999998</v>
      </c>
      <c r="J516" s="75">
        <v>0</v>
      </c>
      <c r="K516" s="76">
        <v>0.35</v>
      </c>
      <c r="L516" s="77">
        <v>0.46</v>
      </c>
      <c r="M516" s="77">
        <v>0</v>
      </c>
      <c r="N516" s="78">
        <f t="shared" si="107"/>
        <v>4370897</v>
      </c>
      <c r="O516" s="79">
        <v>0.98499999999999999</v>
      </c>
      <c r="P516" s="80">
        <v>8452</v>
      </c>
      <c r="Q516" s="80" t="s">
        <v>48</v>
      </c>
      <c r="R516" s="81"/>
      <c r="S516" s="78">
        <f t="shared" si="98"/>
        <v>0</v>
      </c>
      <c r="T516" s="78">
        <f t="shared" si="99"/>
        <v>0</v>
      </c>
      <c r="U516" s="78">
        <f t="shared" si="100"/>
        <v>0</v>
      </c>
      <c r="V516" s="78">
        <f t="shared" si="108"/>
        <v>0</v>
      </c>
      <c r="W516" s="78">
        <f t="shared" si="101"/>
        <v>875449.04997899989</v>
      </c>
      <c r="X516" s="78">
        <f t="shared" si="102"/>
        <v>888780.76139999984</v>
      </c>
      <c r="Y516" s="78">
        <f t="shared" si="103"/>
        <v>444390.38069999992</v>
      </c>
      <c r="Z516" s="78">
        <f t="shared" si="109"/>
        <v>1877327</v>
      </c>
      <c r="AA516" s="78">
        <f t="shared" si="104"/>
        <v>2920279.6446000002</v>
      </c>
      <c r="AB516" s="78">
        <f t="shared" si="110"/>
        <v>2482238</v>
      </c>
      <c r="AC516" s="78">
        <f t="shared" si="105"/>
        <v>0</v>
      </c>
      <c r="AD516" s="78">
        <f t="shared" si="111"/>
        <v>0</v>
      </c>
      <c r="AE516" s="82">
        <f t="shared" si="106"/>
        <v>4359565</v>
      </c>
      <c r="AF516" s="82"/>
      <c r="AG516" s="82"/>
      <c r="AH516" s="82"/>
      <c r="AI516" s="82"/>
      <c r="AJ516" s="82"/>
      <c r="AK516" s="83"/>
      <c r="AL516" s="83"/>
      <c r="AM516" s="78"/>
      <c r="AN516" s="84">
        <v>509</v>
      </c>
      <c r="AO516" s="85"/>
      <c r="AP516" s="86" t="s">
        <v>2219</v>
      </c>
    </row>
    <row r="517" spans="1:42" ht="47.25" customHeight="1" x14ac:dyDescent="0.4">
      <c r="A517" s="70" t="s">
        <v>2229</v>
      </c>
      <c r="B517" s="90" t="s">
        <v>2230</v>
      </c>
      <c r="C517" s="87" t="s">
        <v>2231</v>
      </c>
      <c r="D517" s="88" t="s">
        <v>138</v>
      </c>
      <c r="E517" s="30" t="s">
        <v>395</v>
      </c>
      <c r="F517" s="29" t="s">
        <v>54</v>
      </c>
      <c r="G517" s="29">
        <v>7</v>
      </c>
      <c r="H517" s="30"/>
      <c r="I517" s="74">
        <f>VLOOKUP(G517,'Basic TPP'!$A$2:$B$16,2,0)</f>
        <v>5597389.71</v>
      </c>
      <c r="J517" s="75">
        <v>0</v>
      </c>
      <c r="K517" s="76">
        <v>0.35</v>
      </c>
      <c r="L517" s="77">
        <v>0.46</v>
      </c>
      <c r="M517" s="77">
        <v>0</v>
      </c>
      <c r="N517" s="78">
        <f t="shared" si="107"/>
        <v>3853803</v>
      </c>
      <c r="O517" s="79">
        <v>0.94330000000000003</v>
      </c>
      <c r="P517" s="80">
        <v>8915</v>
      </c>
      <c r="Q517" s="80" t="s">
        <v>48</v>
      </c>
      <c r="R517" s="81"/>
      <c r="S517" s="78">
        <f t="shared" si="98"/>
        <v>0</v>
      </c>
      <c r="T517" s="78">
        <f t="shared" si="99"/>
        <v>0</v>
      </c>
      <c r="U517" s="78">
        <f t="shared" si="100"/>
        <v>0</v>
      </c>
      <c r="V517" s="78">
        <f t="shared" si="108"/>
        <v>0</v>
      </c>
      <c r="W517" s="78">
        <f t="shared" si="101"/>
        <v>739202.47988202004</v>
      </c>
      <c r="X517" s="78">
        <f t="shared" si="102"/>
        <v>783634.55940000003</v>
      </c>
      <c r="Y517" s="78">
        <f t="shared" si="103"/>
        <v>391817.27970000001</v>
      </c>
      <c r="Z517" s="78">
        <f t="shared" si="109"/>
        <v>1627456</v>
      </c>
      <c r="AA517" s="78">
        <f t="shared" si="104"/>
        <v>2574799.2666000002</v>
      </c>
      <c r="AB517" s="78">
        <f t="shared" si="110"/>
        <v>2188579</v>
      </c>
      <c r="AC517" s="78">
        <f t="shared" si="105"/>
        <v>0</v>
      </c>
      <c r="AD517" s="78">
        <f t="shared" si="111"/>
        <v>0</v>
      </c>
      <c r="AE517" s="82">
        <f t="shared" si="106"/>
        <v>3816035</v>
      </c>
      <c r="AF517" s="82"/>
      <c r="AG517" s="82"/>
      <c r="AH517" s="82"/>
      <c r="AI517" s="82"/>
      <c r="AJ517" s="82"/>
      <c r="AK517" s="83"/>
      <c r="AL517" s="83"/>
      <c r="AM517" s="78"/>
      <c r="AN517" s="84">
        <v>510</v>
      </c>
      <c r="AO517" s="85"/>
      <c r="AP517" s="86" t="s">
        <v>2219</v>
      </c>
    </row>
    <row r="518" spans="1:42" ht="47.25" customHeight="1" x14ac:dyDescent="0.4">
      <c r="A518" s="70" t="s">
        <v>2232</v>
      </c>
      <c r="B518" s="90" t="s">
        <v>2233</v>
      </c>
      <c r="C518" s="87" t="s">
        <v>2234</v>
      </c>
      <c r="D518" s="88" t="s">
        <v>328</v>
      </c>
      <c r="E518" s="30" t="s">
        <v>903</v>
      </c>
      <c r="F518" s="29" t="s">
        <v>54</v>
      </c>
      <c r="G518" s="29">
        <v>7</v>
      </c>
      <c r="H518" s="30"/>
      <c r="I518" s="74">
        <f>VLOOKUP(G518,'Basic TPP'!$A$2:$B$16,2,0)</f>
        <v>5597389.71</v>
      </c>
      <c r="J518" s="75">
        <v>0</v>
      </c>
      <c r="K518" s="76">
        <v>0.35</v>
      </c>
      <c r="L518" s="77">
        <v>0.46</v>
      </c>
      <c r="M518" s="77">
        <v>0</v>
      </c>
      <c r="N518" s="78">
        <f t="shared" si="107"/>
        <v>3853803</v>
      </c>
      <c r="O518" s="79">
        <v>0.97450000000000003</v>
      </c>
      <c r="P518" s="80">
        <v>4010</v>
      </c>
      <c r="Q518" s="80"/>
      <c r="R518" s="81"/>
      <c r="S518" s="78">
        <f t="shared" si="98"/>
        <v>0</v>
      </c>
      <c r="T518" s="78">
        <f t="shared" si="99"/>
        <v>0</v>
      </c>
      <c r="U518" s="78">
        <f t="shared" si="100"/>
        <v>0</v>
      </c>
      <c r="V518" s="78">
        <f t="shared" si="108"/>
        <v>0</v>
      </c>
      <c r="W518" s="78">
        <f t="shared" si="101"/>
        <v>763651.87813530001</v>
      </c>
      <c r="X518" s="78">
        <f t="shared" si="102"/>
        <v>0</v>
      </c>
      <c r="Y518" s="78">
        <f t="shared" si="103"/>
        <v>0</v>
      </c>
      <c r="Z518" s="78">
        <f t="shared" si="109"/>
        <v>649104</v>
      </c>
      <c r="AA518" s="78">
        <f t="shared" si="104"/>
        <v>2574799.2666000002</v>
      </c>
      <c r="AB518" s="78">
        <f t="shared" si="110"/>
        <v>2188579</v>
      </c>
      <c r="AC518" s="78">
        <f t="shared" si="105"/>
        <v>0</v>
      </c>
      <c r="AD518" s="78">
        <f t="shared" si="111"/>
        <v>0</v>
      </c>
      <c r="AE518" s="82">
        <f t="shared" si="106"/>
        <v>2837683</v>
      </c>
      <c r="AF518" s="82"/>
      <c r="AG518" s="82"/>
      <c r="AH518" s="82"/>
      <c r="AI518" s="82"/>
      <c r="AJ518" s="82"/>
      <c r="AK518" s="83"/>
      <c r="AL518" s="83"/>
      <c r="AM518" s="78"/>
      <c r="AN518" s="84">
        <v>511</v>
      </c>
      <c r="AO518" s="85"/>
      <c r="AP518" s="86" t="s">
        <v>2219</v>
      </c>
    </row>
    <row r="519" spans="1:42" ht="47.25" customHeight="1" x14ac:dyDescent="0.4">
      <c r="A519" s="70" t="s">
        <v>2235</v>
      </c>
      <c r="B519" s="71" t="s">
        <v>2236</v>
      </c>
      <c r="C519" s="72" t="s">
        <v>2237</v>
      </c>
      <c r="D519" s="73" t="s">
        <v>45</v>
      </c>
      <c r="E519" s="37" t="s">
        <v>2238</v>
      </c>
      <c r="F519" s="38" t="s">
        <v>54</v>
      </c>
      <c r="G519" s="38">
        <v>12</v>
      </c>
      <c r="H519" s="93" t="s">
        <v>2659</v>
      </c>
      <c r="I519" s="74">
        <f>VLOOKUP(G519,'Basic TPP'!$A$2:$B$16,2,0)</f>
        <v>13501920</v>
      </c>
      <c r="J519" s="75">
        <v>0</v>
      </c>
      <c r="K519" s="76">
        <v>0.35</v>
      </c>
      <c r="L519" s="77">
        <v>0.56999999999999995</v>
      </c>
      <c r="M519" s="77">
        <v>0</v>
      </c>
      <c r="N519" s="78">
        <f t="shared" si="107"/>
        <v>10558501</v>
      </c>
      <c r="O519" s="79">
        <v>1</v>
      </c>
      <c r="P519" s="80">
        <v>10913</v>
      </c>
      <c r="Q519" s="80" t="s">
        <v>862</v>
      </c>
      <c r="R519" s="81"/>
      <c r="S519" s="78">
        <f t="shared" si="98"/>
        <v>0</v>
      </c>
      <c r="T519" s="78">
        <f t="shared" si="99"/>
        <v>0</v>
      </c>
      <c r="U519" s="78">
        <f t="shared" si="100"/>
        <v>0</v>
      </c>
      <c r="V519" s="78">
        <f t="shared" si="108"/>
        <v>0</v>
      </c>
      <c r="W519" s="78">
        <f t="shared" si="101"/>
        <v>1890268.8</v>
      </c>
      <c r="X519" s="78">
        <f t="shared" si="102"/>
        <v>1890268.8</v>
      </c>
      <c r="Y519" s="78">
        <f t="shared" si="103"/>
        <v>945134.4</v>
      </c>
      <c r="Z519" s="78">
        <f t="shared" si="109"/>
        <v>4016821</v>
      </c>
      <c r="AA519" s="78">
        <f t="shared" si="104"/>
        <v>7696094.3999999994</v>
      </c>
      <c r="AB519" s="78">
        <f t="shared" si="110"/>
        <v>6541680</v>
      </c>
      <c r="AC519" s="78">
        <f t="shared" si="105"/>
        <v>0</v>
      </c>
      <c r="AD519" s="78">
        <f t="shared" si="111"/>
        <v>0</v>
      </c>
      <c r="AE519" s="82">
        <f t="shared" si="106"/>
        <v>10558501</v>
      </c>
      <c r="AF519" s="82"/>
      <c r="AG519" s="82"/>
      <c r="AH519" s="82"/>
      <c r="AI519" s="82"/>
      <c r="AJ519" s="82"/>
      <c r="AK519" s="83"/>
      <c r="AL519" s="83"/>
      <c r="AM519" s="78"/>
      <c r="AN519" s="84">
        <v>512</v>
      </c>
      <c r="AO519" s="85"/>
      <c r="AP519" s="86" t="s">
        <v>2239</v>
      </c>
    </row>
    <row r="520" spans="1:42" ht="47.25" customHeight="1" x14ac:dyDescent="0.4">
      <c r="A520" s="70" t="s">
        <v>2240</v>
      </c>
      <c r="B520" s="37" t="s">
        <v>2241</v>
      </c>
      <c r="C520" s="87" t="s">
        <v>2242</v>
      </c>
      <c r="D520" s="88" t="s">
        <v>45</v>
      </c>
      <c r="E520" s="37" t="s">
        <v>861</v>
      </c>
      <c r="F520" s="29"/>
      <c r="G520" s="29">
        <v>12</v>
      </c>
      <c r="H520" s="30"/>
      <c r="I520" s="74">
        <f>VLOOKUP(G520,'Basic TPP'!$A$2:$B$16,2,0)</f>
        <v>13501920</v>
      </c>
      <c r="J520" s="75">
        <v>0</v>
      </c>
      <c r="K520" s="76">
        <v>0.35</v>
      </c>
      <c r="L520" s="77">
        <v>0.46</v>
      </c>
      <c r="M520" s="77">
        <v>0</v>
      </c>
      <c r="N520" s="78">
        <f t="shared" si="107"/>
        <v>9296072</v>
      </c>
      <c r="O520" s="79">
        <v>0.96950000000000003</v>
      </c>
      <c r="P520" s="80">
        <v>8512</v>
      </c>
      <c r="Q520" s="89" t="s">
        <v>862</v>
      </c>
      <c r="R520" s="81"/>
      <c r="S520" s="78">
        <f t="shared" ref="S520:S583" si="112">I520*J520*40%*O520</f>
        <v>0</v>
      </c>
      <c r="T520" s="78">
        <f t="shared" ref="T520:T583" si="113">IF(P520&gt;=6750,(I520*J520*40%),0)</f>
        <v>0</v>
      </c>
      <c r="U520" s="78">
        <f t="shared" ref="U520:U583" si="114">IF(P520&lt;6750,0,IF(Q520="kurang",I520*J520*10%,I520*J520*20%))</f>
        <v>0</v>
      </c>
      <c r="V520" s="78">
        <f t="shared" si="108"/>
        <v>0</v>
      </c>
      <c r="W520" s="78">
        <f t="shared" ref="W520:W583" si="115">I520*K520*40%*O520</f>
        <v>1832615.6016000002</v>
      </c>
      <c r="X520" s="78">
        <f t="shared" ref="X520:X583" si="116">IF(P520&gt;=6750,(I520*K520*40%),0)</f>
        <v>1890268.8</v>
      </c>
      <c r="Y520" s="78">
        <f t="shared" ref="Y520:Y583" si="117">IF(P520&lt;6750,0,IF(Q520="kurang",I520*K520*10%,I520*K520*20%))</f>
        <v>945134.4</v>
      </c>
      <c r="Z520" s="78">
        <f t="shared" si="109"/>
        <v>3967816</v>
      </c>
      <c r="AA520" s="78">
        <f t="shared" ref="AA520:AA583" si="118">I520*L520</f>
        <v>6210883.2000000002</v>
      </c>
      <c r="AB520" s="78">
        <f t="shared" si="110"/>
        <v>5279251</v>
      </c>
      <c r="AC520" s="78">
        <f t="shared" ref="AC520:AC583" si="119">I520*M520</f>
        <v>0</v>
      </c>
      <c r="AD520" s="78">
        <f t="shared" si="111"/>
        <v>0</v>
      </c>
      <c r="AE520" s="82">
        <f t="shared" ref="AE520:AE583" si="120">ROUND((V520+Z520+AB520+AD520),0)</f>
        <v>9247067</v>
      </c>
      <c r="AF520" s="82"/>
      <c r="AG520" s="82"/>
      <c r="AH520" s="82"/>
      <c r="AI520" s="82"/>
      <c r="AJ520" s="82"/>
      <c r="AK520" s="83"/>
      <c r="AL520" s="83"/>
      <c r="AM520" s="78"/>
      <c r="AN520" s="84">
        <v>513</v>
      </c>
      <c r="AO520" s="85"/>
      <c r="AP520" s="86" t="s">
        <v>2239</v>
      </c>
    </row>
    <row r="521" spans="1:42" ht="47.25" customHeight="1" x14ac:dyDescent="0.4">
      <c r="A521" s="70" t="s">
        <v>2243</v>
      </c>
      <c r="B521" s="37" t="s">
        <v>2244</v>
      </c>
      <c r="C521" s="87" t="s">
        <v>2245</v>
      </c>
      <c r="D521" s="88" t="s">
        <v>108</v>
      </c>
      <c r="E521" s="30" t="s">
        <v>1157</v>
      </c>
      <c r="F521" s="29" t="s">
        <v>54</v>
      </c>
      <c r="G521" s="29">
        <v>10</v>
      </c>
      <c r="H521" s="30"/>
      <c r="I521" s="74">
        <f>VLOOKUP(G521,'Basic TPP'!$A$2:$B$16,2,0)</f>
        <v>9080041.1999999993</v>
      </c>
      <c r="J521" s="75">
        <v>0</v>
      </c>
      <c r="K521" s="76">
        <v>0.35</v>
      </c>
      <c r="L521" s="77">
        <v>0.46</v>
      </c>
      <c r="M521" s="77">
        <v>0</v>
      </c>
      <c r="N521" s="78">
        <f t="shared" ref="N521:N584" si="121">ROUND(I521*(SUM(J521:M521))*85%,0)</f>
        <v>6251608</v>
      </c>
      <c r="O521" s="79">
        <v>1</v>
      </c>
      <c r="P521" s="80">
        <v>9673</v>
      </c>
      <c r="Q521" s="80" t="s">
        <v>862</v>
      </c>
      <c r="R521" s="81"/>
      <c r="S521" s="78">
        <f t="shared" si="112"/>
        <v>0</v>
      </c>
      <c r="T521" s="78">
        <f t="shared" si="113"/>
        <v>0</v>
      </c>
      <c r="U521" s="78">
        <f t="shared" si="114"/>
        <v>0</v>
      </c>
      <c r="V521" s="78">
        <f t="shared" ref="V521:V584" si="122">ROUND(SUM(S521:U521)*85%,0)</f>
        <v>0</v>
      </c>
      <c r="W521" s="78">
        <f t="shared" si="115"/>
        <v>1271205.7679999999</v>
      </c>
      <c r="X521" s="78">
        <f t="shared" si="116"/>
        <v>1271205.7679999999</v>
      </c>
      <c r="Y521" s="78">
        <f t="shared" si="117"/>
        <v>635602.88399999996</v>
      </c>
      <c r="Z521" s="78">
        <f t="shared" ref="Z521:Z584" si="123">ROUND(SUM(W521:Y521)*85%,0)</f>
        <v>2701312</v>
      </c>
      <c r="AA521" s="78">
        <f t="shared" si="118"/>
        <v>4176818.952</v>
      </c>
      <c r="AB521" s="78">
        <f t="shared" ref="AB521:AB584" si="124">ROUND(AA521 * 85%,0)</f>
        <v>3550296</v>
      </c>
      <c r="AC521" s="78">
        <f t="shared" si="119"/>
        <v>0</v>
      </c>
      <c r="AD521" s="78">
        <f t="shared" ref="AD521:AD584" si="125">ROUND(AC521*85%,0)</f>
        <v>0</v>
      </c>
      <c r="AE521" s="82">
        <f t="shared" si="120"/>
        <v>6251608</v>
      </c>
      <c r="AF521" s="82"/>
      <c r="AG521" s="82"/>
      <c r="AH521" s="82"/>
      <c r="AI521" s="82"/>
      <c r="AJ521" s="82"/>
      <c r="AK521" s="83"/>
      <c r="AL521" s="83"/>
      <c r="AM521" s="78"/>
      <c r="AN521" s="84">
        <v>514</v>
      </c>
      <c r="AO521" s="85"/>
      <c r="AP521" s="86" t="s">
        <v>2239</v>
      </c>
    </row>
    <row r="522" spans="1:42" ht="47.25" customHeight="1" x14ac:dyDescent="0.4">
      <c r="A522" s="70" t="s">
        <v>2246</v>
      </c>
      <c r="B522" s="90" t="s">
        <v>2247</v>
      </c>
      <c r="C522" s="87" t="s">
        <v>2248</v>
      </c>
      <c r="D522" s="88" t="s">
        <v>95</v>
      </c>
      <c r="E522" s="30" t="s">
        <v>885</v>
      </c>
      <c r="F522" s="29" t="s">
        <v>54</v>
      </c>
      <c r="G522" s="29">
        <v>8</v>
      </c>
      <c r="H522" s="30"/>
      <c r="I522" s="74">
        <f>VLOOKUP(G522,'Basic TPP'!$A$2:$B$16,2,0)</f>
        <v>6348434.0099999998</v>
      </c>
      <c r="J522" s="75">
        <v>0</v>
      </c>
      <c r="K522" s="76">
        <v>0.35</v>
      </c>
      <c r="L522" s="77">
        <v>0.46</v>
      </c>
      <c r="M522" s="77">
        <v>0</v>
      </c>
      <c r="N522" s="78">
        <f t="shared" si="121"/>
        <v>4370897</v>
      </c>
      <c r="O522" s="79">
        <v>1</v>
      </c>
      <c r="P522" s="80">
        <v>10264</v>
      </c>
      <c r="Q522" s="80" t="s">
        <v>862</v>
      </c>
      <c r="R522" s="81"/>
      <c r="S522" s="78">
        <f t="shared" si="112"/>
        <v>0</v>
      </c>
      <c r="T522" s="78">
        <f t="shared" si="113"/>
        <v>0</v>
      </c>
      <c r="U522" s="78">
        <f t="shared" si="114"/>
        <v>0</v>
      </c>
      <c r="V522" s="78">
        <f t="shared" si="122"/>
        <v>0</v>
      </c>
      <c r="W522" s="78">
        <f t="shared" si="115"/>
        <v>888780.76139999984</v>
      </c>
      <c r="X522" s="78">
        <f t="shared" si="116"/>
        <v>888780.76139999984</v>
      </c>
      <c r="Y522" s="78">
        <f t="shared" si="117"/>
        <v>444390.38069999992</v>
      </c>
      <c r="Z522" s="78">
        <f t="shared" si="123"/>
        <v>1888659</v>
      </c>
      <c r="AA522" s="78">
        <f t="shared" si="118"/>
        <v>2920279.6446000002</v>
      </c>
      <c r="AB522" s="78">
        <f t="shared" si="124"/>
        <v>2482238</v>
      </c>
      <c r="AC522" s="78">
        <f t="shared" si="119"/>
        <v>0</v>
      </c>
      <c r="AD522" s="78">
        <f t="shared" si="125"/>
        <v>0</v>
      </c>
      <c r="AE522" s="82">
        <f t="shared" si="120"/>
        <v>4370897</v>
      </c>
      <c r="AF522" s="82"/>
      <c r="AG522" s="82"/>
      <c r="AH522" s="82"/>
      <c r="AI522" s="82"/>
      <c r="AJ522" s="82"/>
      <c r="AK522" s="83"/>
      <c r="AL522" s="83"/>
      <c r="AM522" s="78"/>
      <c r="AN522" s="84">
        <v>515</v>
      </c>
      <c r="AO522" s="85"/>
      <c r="AP522" s="86" t="s">
        <v>2239</v>
      </c>
    </row>
    <row r="523" spans="1:42" ht="47.25" customHeight="1" x14ac:dyDescent="0.4">
      <c r="A523" s="70" t="s">
        <v>2249</v>
      </c>
      <c r="B523" s="90" t="s">
        <v>2250</v>
      </c>
      <c r="C523" s="87" t="s">
        <v>2251</v>
      </c>
      <c r="D523" s="88" t="s">
        <v>95</v>
      </c>
      <c r="E523" s="30" t="s">
        <v>885</v>
      </c>
      <c r="F523" s="29" t="s">
        <v>54</v>
      </c>
      <c r="G523" s="29">
        <v>8</v>
      </c>
      <c r="H523" s="30"/>
      <c r="I523" s="74">
        <f>VLOOKUP(G523,'Basic TPP'!$A$2:$B$16,2,0)</f>
        <v>6348434.0099999998</v>
      </c>
      <c r="J523" s="75">
        <v>0</v>
      </c>
      <c r="K523" s="76">
        <v>0.35</v>
      </c>
      <c r="L523" s="77">
        <v>0.46</v>
      </c>
      <c r="M523" s="77">
        <v>0</v>
      </c>
      <c r="N523" s="78">
        <f t="shared" si="121"/>
        <v>4370897</v>
      </c>
      <c r="O523" s="79">
        <v>1</v>
      </c>
      <c r="P523" s="80">
        <v>11280</v>
      </c>
      <c r="Q523" s="80" t="s">
        <v>862</v>
      </c>
      <c r="R523" s="81"/>
      <c r="S523" s="78">
        <f t="shared" si="112"/>
        <v>0</v>
      </c>
      <c r="T523" s="78">
        <f t="shared" si="113"/>
        <v>0</v>
      </c>
      <c r="U523" s="78">
        <f t="shared" si="114"/>
        <v>0</v>
      </c>
      <c r="V523" s="78">
        <f t="shared" si="122"/>
        <v>0</v>
      </c>
      <c r="W523" s="78">
        <f t="shared" si="115"/>
        <v>888780.76139999984</v>
      </c>
      <c r="X523" s="78">
        <f t="shared" si="116"/>
        <v>888780.76139999984</v>
      </c>
      <c r="Y523" s="78">
        <f t="shared" si="117"/>
        <v>444390.38069999992</v>
      </c>
      <c r="Z523" s="78">
        <f t="shared" si="123"/>
        <v>1888659</v>
      </c>
      <c r="AA523" s="78">
        <f t="shared" si="118"/>
        <v>2920279.6446000002</v>
      </c>
      <c r="AB523" s="78">
        <f t="shared" si="124"/>
        <v>2482238</v>
      </c>
      <c r="AC523" s="78">
        <f t="shared" si="119"/>
        <v>0</v>
      </c>
      <c r="AD523" s="78">
        <f t="shared" si="125"/>
        <v>0</v>
      </c>
      <c r="AE523" s="82">
        <f t="shared" si="120"/>
        <v>4370897</v>
      </c>
      <c r="AF523" s="82"/>
      <c r="AG523" s="82"/>
      <c r="AH523" s="82"/>
      <c r="AI523" s="82"/>
      <c r="AJ523" s="82"/>
      <c r="AK523" s="83"/>
      <c r="AL523" s="83"/>
      <c r="AM523" s="78"/>
      <c r="AN523" s="84">
        <v>516</v>
      </c>
      <c r="AO523" s="85"/>
      <c r="AP523" s="86" t="s">
        <v>2239</v>
      </c>
    </row>
    <row r="524" spans="1:42" ht="47.25" customHeight="1" x14ac:dyDescent="0.4">
      <c r="A524" s="70" t="s">
        <v>2252</v>
      </c>
      <c r="B524" s="90" t="s">
        <v>2253</v>
      </c>
      <c r="C524" s="87" t="s">
        <v>2254</v>
      </c>
      <c r="D524" s="88" t="s">
        <v>95</v>
      </c>
      <c r="E524" s="30" t="s">
        <v>347</v>
      </c>
      <c r="F524" s="29" t="s">
        <v>54</v>
      </c>
      <c r="G524" s="29">
        <v>8</v>
      </c>
      <c r="H524" s="30"/>
      <c r="I524" s="74">
        <f>VLOOKUP(G524,'Basic TPP'!$A$2:$B$16,2,0)</f>
        <v>6348434.0099999998</v>
      </c>
      <c r="J524" s="75">
        <v>0</v>
      </c>
      <c r="K524" s="76">
        <v>0.35</v>
      </c>
      <c r="L524" s="77">
        <v>0.46</v>
      </c>
      <c r="M524" s="77">
        <v>0</v>
      </c>
      <c r="N524" s="78">
        <f t="shared" si="121"/>
        <v>4370897</v>
      </c>
      <c r="O524" s="79">
        <v>0.995</v>
      </c>
      <c r="P524" s="80">
        <v>10153</v>
      </c>
      <c r="Q524" s="80" t="s">
        <v>862</v>
      </c>
      <c r="R524" s="81"/>
      <c r="S524" s="78">
        <f t="shared" si="112"/>
        <v>0</v>
      </c>
      <c r="T524" s="78">
        <f t="shared" si="113"/>
        <v>0</v>
      </c>
      <c r="U524" s="78">
        <f t="shared" si="114"/>
        <v>0</v>
      </c>
      <c r="V524" s="78">
        <f t="shared" si="122"/>
        <v>0</v>
      </c>
      <c r="W524" s="78">
        <f t="shared" si="115"/>
        <v>884336.85759299982</v>
      </c>
      <c r="X524" s="78">
        <f t="shared" si="116"/>
        <v>888780.76139999984</v>
      </c>
      <c r="Y524" s="78">
        <f t="shared" si="117"/>
        <v>444390.38069999992</v>
      </c>
      <c r="Z524" s="78">
        <f t="shared" si="123"/>
        <v>1884882</v>
      </c>
      <c r="AA524" s="78">
        <f t="shared" si="118"/>
        <v>2920279.6446000002</v>
      </c>
      <c r="AB524" s="78">
        <f t="shared" si="124"/>
        <v>2482238</v>
      </c>
      <c r="AC524" s="78">
        <f t="shared" si="119"/>
        <v>0</v>
      </c>
      <c r="AD524" s="78">
        <f t="shared" si="125"/>
        <v>0</v>
      </c>
      <c r="AE524" s="82">
        <f t="shared" si="120"/>
        <v>4367120</v>
      </c>
      <c r="AF524" s="82"/>
      <c r="AG524" s="82"/>
      <c r="AH524" s="82"/>
      <c r="AI524" s="82"/>
      <c r="AJ524" s="82"/>
      <c r="AK524" s="83"/>
      <c r="AL524" s="83"/>
      <c r="AM524" s="78"/>
      <c r="AN524" s="84">
        <v>517</v>
      </c>
      <c r="AO524" s="85"/>
      <c r="AP524" s="86" t="s">
        <v>2239</v>
      </c>
    </row>
    <row r="525" spans="1:42" ht="47.25" customHeight="1" x14ac:dyDescent="0.4">
      <c r="A525" s="70" t="s">
        <v>2255</v>
      </c>
      <c r="B525" s="90" t="s">
        <v>2256</v>
      </c>
      <c r="C525" s="87" t="s">
        <v>2257</v>
      </c>
      <c r="D525" s="88" t="s">
        <v>95</v>
      </c>
      <c r="E525" s="30" t="s">
        <v>347</v>
      </c>
      <c r="F525" s="29" t="s">
        <v>54</v>
      </c>
      <c r="G525" s="29">
        <v>8</v>
      </c>
      <c r="H525" s="30"/>
      <c r="I525" s="74">
        <f>VLOOKUP(G525,'Basic TPP'!$A$2:$B$16,2,0)</f>
        <v>6348434.0099999998</v>
      </c>
      <c r="J525" s="75">
        <v>0</v>
      </c>
      <c r="K525" s="76">
        <v>0.35</v>
      </c>
      <c r="L525" s="77">
        <v>0.46</v>
      </c>
      <c r="M525" s="77">
        <v>0</v>
      </c>
      <c r="N525" s="78">
        <f t="shared" si="121"/>
        <v>4370897</v>
      </c>
      <c r="O525" s="79">
        <v>1</v>
      </c>
      <c r="P525" s="80">
        <v>10023</v>
      </c>
      <c r="Q525" s="80" t="s">
        <v>862</v>
      </c>
      <c r="R525" s="81"/>
      <c r="S525" s="78">
        <f t="shared" si="112"/>
        <v>0</v>
      </c>
      <c r="T525" s="78">
        <f t="shared" si="113"/>
        <v>0</v>
      </c>
      <c r="U525" s="78">
        <f t="shared" si="114"/>
        <v>0</v>
      </c>
      <c r="V525" s="78">
        <f t="shared" si="122"/>
        <v>0</v>
      </c>
      <c r="W525" s="78">
        <f t="shared" si="115"/>
        <v>888780.76139999984</v>
      </c>
      <c r="X525" s="78">
        <f t="shared" si="116"/>
        <v>888780.76139999984</v>
      </c>
      <c r="Y525" s="78">
        <f t="shared" si="117"/>
        <v>444390.38069999992</v>
      </c>
      <c r="Z525" s="78">
        <f t="shared" si="123"/>
        <v>1888659</v>
      </c>
      <c r="AA525" s="78">
        <f t="shared" si="118"/>
        <v>2920279.6446000002</v>
      </c>
      <c r="AB525" s="78">
        <f t="shared" si="124"/>
        <v>2482238</v>
      </c>
      <c r="AC525" s="78">
        <f t="shared" si="119"/>
        <v>0</v>
      </c>
      <c r="AD525" s="78">
        <f t="shared" si="125"/>
        <v>0</v>
      </c>
      <c r="AE525" s="82">
        <f t="shared" si="120"/>
        <v>4370897</v>
      </c>
      <c r="AF525" s="82"/>
      <c r="AG525" s="82"/>
      <c r="AH525" s="82"/>
      <c r="AI525" s="82"/>
      <c r="AJ525" s="82"/>
      <c r="AK525" s="83"/>
      <c r="AL525" s="83"/>
      <c r="AM525" s="78"/>
      <c r="AN525" s="84">
        <v>518</v>
      </c>
      <c r="AO525" s="85"/>
      <c r="AP525" s="86" t="s">
        <v>2239</v>
      </c>
    </row>
    <row r="526" spans="1:42" ht="47.25" customHeight="1" x14ac:dyDescent="0.4">
      <c r="A526" s="70" t="s">
        <v>2258</v>
      </c>
      <c r="B526" s="90" t="s">
        <v>2259</v>
      </c>
      <c r="C526" s="87" t="s">
        <v>2260</v>
      </c>
      <c r="D526" s="88" t="s">
        <v>95</v>
      </c>
      <c r="E526" s="30" t="s">
        <v>347</v>
      </c>
      <c r="F526" s="29" t="s">
        <v>54</v>
      </c>
      <c r="G526" s="29">
        <v>8</v>
      </c>
      <c r="H526" s="30"/>
      <c r="I526" s="74">
        <f>VLOOKUP(G526,'Basic TPP'!$A$2:$B$16,2,0)</f>
        <v>6348434.0099999998</v>
      </c>
      <c r="J526" s="75">
        <v>0</v>
      </c>
      <c r="K526" s="76">
        <v>0.35</v>
      </c>
      <c r="L526" s="77">
        <v>0.46</v>
      </c>
      <c r="M526" s="77">
        <v>0</v>
      </c>
      <c r="N526" s="78">
        <f t="shared" si="121"/>
        <v>4370897</v>
      </c>
      <c r="O526" s="79">
        <v>0.97450000000000003</v>
      </c>
      <c r="P526" s="80">
        <v>8106</v>
      </c>
      <c r="Q526" s="80" t="s">
        <v>862</v>
      </c>
      <c r="R526" s="81"/>
      <c r="S526" s="78">
        <f t="shared" si="112"/>
        <v>0</v>
      </c>
      <c r="T526" s="78">
        <f t="shared" si="113"/>
        <v>0</v>
      </c>
      <c r="U526" s="78">
        <f t="shared" si="114"/>
        <v>0</v>
      </c>
      <c r="V526" s="78">
        <f t="shared" si="122"/>
        <v>0</v>
      </c>
      <c r="W526" s="78">
        <f t="shared" si="115"/>
        <v>866116.85198429984</v>
      </c>
      <c r="X526" s="78">
        <f t="shared" si="116"/>
        <v>888780.76139999984</v>
      </c>
      <c r="Y526" s="78">
        <f t="shared" si="117"/>
        <v>444390.38069999992</v>
      </c>
      <c r="Z526" s="78">
        <f t="shared" si="123"/>
        <v>1869395</v>
      </c>
      <c r="AA526" s="78">
        <f t="shared" si="118"/>
        <v>2920279.6446000002</v>
      </c>
      <c r="AB526" s="78">
        <f t="shared" si="124"/>
        <v>2482238</v>
      </c>
      <c r="AC526" s="78">
        <f t="shared" si="119"/>
        <v>0</v>
      </c>
      <c r="AD526" s="78">
        <f t="shared" si="125"/>
        <v>0</v>
      </c>
      <c r="AE526" s="82">
        <f t="shared" si="120"/>
        <v>4351633</v>
      </c>
      <c r="AF526" s="82"/>
      <c r="AG526" s="82"/>
      <c r="AH526" s="82"/>
      <c r="AI526" s="82"/>
      <c r="AJ526" s="82"/>
      <c r="AK526" s="83"/>
      <c r="AL526" s="83"/>
      <c r="AM526" s="78"/>
      <c r="AN526" s="84">
        <v>519</v>
      </c>
      <c r="AO526" s="85"/>
      <c r="AP526" s="86" t="s">
        <v>2239</v>
      </c>
    </row>
    <row r="527" spans="1:42" ht="47.25" customHeight="1" x14ac:dyDescent="0.4">
      <c r="A527" s="70" t="s">
        <v>2261</v>
      </c>
      <c r="B527" s="90" t="s">
        <v>2262</v>
      </c>
      <c r="C527" s="87" t="s">
        <v>2263</v>
      </c>
      <c r="D527" s="88" t="s">
        <v>108</v>
      </c>
      <c r="E527" s="30" t="s">
        <v>891</v>
      </c>
      <c r="F527" s="29" t="s">
        <v>54</v>
      </c>
      <c r="G527" s="29">
        <v>8</v>
      </c>
      <c r="H527" s="30"/>
      <c r="I527" s="74">
        <f>VLOOKUP(G527,'Basic TPP'!$A$2:$B$16,2,0)</f>
        <v>6348434.0099999998</v>
      </c>
      <c r="J527" s="75">
        <v>0</v>
      </c>
      <c r="K527" s="76">
        <v>0.35</v>
      </c>
      <c r="L527" s="77">
        <v>0.46</v>
      </c>
      <c r="M527" s="77">
        <v>0</v>
      </c>
      <c r="N527" s="78">
        <f t="shared" si="121"/>
        <v>4370897</v>
      </c>
      <c r="O527" s="79">
        <v>0.995</v>
      </c>
      <c r="P527" s="80">
        <v>9171</v>
      </c>
      <c r="Q527" s="80" t="s">
        <v>862</v>
      </c>
      <c r="R527" s="81"/>
      <c r="S527" s="78">
        <f t="shared" si="112"/>
        <v>0</v>
      </c>
      <c r="T527" s="78">
        <f t="shared" si="113"/>
        <v>0</v>
      </c>
      <c r="U527" s="78">
        <f t="shared" si="114"/>
        <v>0</v>
      </c>
      <c r="V527" s="78">
        <f t="shared" si="122"/>
        <v>0</v>
      </c>
      <c r="W527" s="78">
        <f t="shared" si="115"/>
        <v>884336.85759299982</v>
      </c>
      <c r="X527" s="78">
        <f t="shared" si="116"/>
        <v>888780.76139999984</v>
      </c>
      <c r="Y527" s="78">
        <f t="shared" si="117"/>
        <v>444390.38069999992</v>
      </c>
      <c r="Z527" s="78">
        <f t="shared" si="123"/>
        <v>1884882</v>
      </c>
      <c r="AA527" s="78">
        <f t="shared" si="118"/>
        <v>2920279.6446000002</v>
      </c>
      <c r="AB527" s="78">
        <f t="shared" si="124"/>
        <v>2482238</v>
      </c>
      <c r="AC527" s="78">
        <f t="shared" si="119"/>
        <v>0</v>
      </c>
      <c r="AD527" s="78">
        <f t="shared" si="125"/>
        <v>0</v>
      </c>
      <c r="AE527" s="82">
        <f t="shared" si="120"/>
        <v>4367120</v>
      </c>
      <c r="AF527" s="82"/>
      <c r="AG527" s="82"/>
      <c r="AH527" s="82"/>
      <c r="AI527" s="82"/>
      <c r="AJ527" s="82"/>
      <c r="AK527" s="83"/>
      <c r="AL527" s="83"/>
      <c r="AM527" s="78"/>
      <c r="AN527" s="84">
        <v>520</v>
      </c>
      <c r="AO527" s="91"/>
      <c r="AP527" s="86" t="s">
        <v>2239</v>
      </c>
    </row>
    <row r="528" spans="1:42" ht="47.25" customHeight="1" x14ac:dyDescent="0.4">
      <c r="A528" s="70" t="s">
        <v>2264</v>
      </c>
      <c r="B528" s="90" t="s">
        <v>2265</v>
      </c>
      <c r="C528" s="87" t="s">
        <v>2266</v>
      </c>
      <c r="D528" s="88" t="s">
        <v>108</v>
      </c>
      <c r="E528" s="30" t="s">
        <v>272</v>
      </c>
      <c r="F528" s="29" t="s">
        <v>54</v>
      </c>
      <c r="G528" s="29">
        <v>8</v>
      </c>
      <c r="H528" s="30"/>
      <c r="I528" s="74">
        <f>VLOOKUP(G528,'Basic TPP'!$A$2:$B$16,2,0)</f>
        <v>6348434.0099999998</v>
      </c>
      <c r="J528" s="75">
        <v>0</v>
      </c>
      <c r="K528" s="76">
        <v>0.35</v>
      </c>
      <c r="L528" s="77">
        <v>0.46</v>
      </c>
      <c r="M528" s="77">
        <v>0</v>
      </c>
      <c r="N528" s="78">
        <f t="shared" si="121"/>
        <v>4370897</v>
      </c>
      <c r="O528" s="79">
        <v>1</v>
      </c>
      <c r="P528" s="80">
        <v>11850</v>
      </c>
      <c r="Q528" s="80" t="s">
        <v>862</v>
      </c>
      <c r="R528" s="81"/>
      <c r="S528" s="78">
        <f t="shared" si="112"/>
        <v>0</v>
      </c>
      <c r="T528" s="78">
        <f t="shared" si="113"/>
        <v>0</v>
      </c>
      <c r="U528" s="78">
        <f t="shared" si="114"/>
        <v>0</v>
      </c>
      <c r="V528" s="78">
        <f t="shared" si="122"/>
        <v>0</v>
      </c>
      <c r="W528" s="78">
        <f t="shared" si="115"/>
        <v>888780.76139999984</v>
      </c>
      <c r="X528" s="78">
        <f t="shared" si="116"/>
        <v>888780.76139999984</v>
      </c>
      <c r="Y528" s="78">
        <f t="shared" si="117"/>
        <v>444390.38069999992</v>
      </c>
      <c r="Z528" s="78">
        <f t="shared" si="123"/>
        <v>1888659</v>
      </c>
      <c r="AA528" s="78">
        <f t="shared" si="118"/>
        <v>2920279.6446000002</v>
      </c>
      <c r="AB528" s="78">
        <f t="shared" si="124"/>
        <v>2482238</v>
      </c>
      <c r="AC528" s="78">
        <f t="shared" si="119"/>
        <v>0</v>
      </c>
      <c r="AD528" s="78">
        <f t="shared" si="125"/>
        <v>0</v>
      </c>
      <c r="AE528" s="82">
        <f t="shared" si="120"/>
        <v>4370897</v>
      </c>
      <c r="AF528" s="82"/>
      <c r="AG528" s="82"/>
      <c r="AH528" s="82"/>
      <c r="AI528" s="82"/>
      <c r="AJ528" s="82"/>
      <c r="AK528" s="83"/>
      <c r="AL528" s="83"/>
      <c r="AM528" s="78"/>
      <c r="AN528" s="84">
        <v>521</v>
      </c>
      <c r="AO528" s="85"/>
      <c r="AP528" s="86" t="s">
        <v>2239</v>
      </c>
    </row>
    <row r="529" spans="1:42" ht="47.25" customHeight="1" x14ac:dyDescent="0.4">
      <c r="A529" s="70" t="s">
        <v>2267</v>
      </c>
      <c r="B529" s="90" t="s">
        <v>2268</v>
      </c>
      <c r="C529" s="87" t="s">
        <v>2269</v>
      </c>
      <c r="D529" s="88" t="s">
        <v>108</v>
      </c>
      <c r="E529" s="30" t="s">
        <v>272</v>
      </c>
      <c r="F529" s="29" t="s">
        <v>54</v>
      </c>
      <c r="G529" s="29">
        <v>8</v>
      </c>
      <c r="H529" s="30"/>
      <c r="I529" s="74">
        <f>VLOOKUP(G529,'Basic TPP'!$A$2:$B$16,2,0)</f>
        <v>6348434.0099999998</v>
      </c>
      <c r="J529" s="75">
        <v>0</v>
      </c>
      <c r="K529" s="76">
        <v>0.35</v>
      </c>
      <c r="L529" s="77">
        <v>0.46</v>
      </c>
      <c r="M529" s="77">
        <v>0</v>
      </c>
      <c r="N529" s="78">
        <f t="shared" si="121"/>
        <v>4370897</v>
      </c>
      <c r="O529" s="79">
        <v>1</v>
      </c>
      <c r="P529" s="80">
        <v>9350</v>
      </c>
      <c r="Q529" s="80" t="s">
        <v>862</v>
      </c>
      <c r="R529" s="81"/>
      <c r="S529" s="78">
        <f t="shared" si="112"/>
        <v>0</v>
      </c>
      <c r="T529" s="78">
        <f t="shared" si="113"/>
        <v>0</v>
      </c>
      <c r="U529" s="78">
        <f t="shared" si="114"/>
        <v>0</v>
      </c>
      <c r="V529" s="78">
        <f t="shared" si="122"/>
        <v>0</v>
      </c>
      <c r="W529" s="78">
        <f t="shared" si="115"/>
        <v>888780.76139999984</v>
      </c>
      <c r="X529" s="78">
        <f t="shared" si="116"/>
        <v>888780.76139999984</v>
      </c>
      <c r="Y529" s="78">
        <f t="shared" si="117"/>
        <v>444390.38069999992</v>
      </c>
      <c r="Z529" s="78">
        <f t="shared" si="123"/>
        <v>1888659</v>
      </c>
      <c r="AA529" s="78">
        <f t="shared" si="118"/>
        <v>2920279.6446000002</v>
      </c>
      <c r="AB529" s="78">
        <f t="shared" si="124"/>
        <v>2482238</v>
      </c>
      <c r="AC529" s="78">
        <f t="shared" si="119"/>
        <v>0</v>
      </c>
      <c r="AD529" s="78">
        <f t="shared" si="125"/>
        <v>0</v>
      </c>
      <c r="AE529" s="82">
        <f t="shared" si="120"/>
        <v>4370897</v>
      </c>
      <c r="AF529" s="82"/>
      <c r="AG529" s="82"/>
      <c r="AH529" s="82"/>
      <c r="AI529" s="82"/>
      <c r="AJ529" s="82"/>
      <c r="AK529" s="83"/>
      <c r="AL529" s="83"/>
      <c r="AM529" s="78"/>
      <c r="AN529" s="84">
        <v>522</v>
      </c>
      <c r="AO529" s="91"/>
      <c r="AP529" s="86" t="s">
        <v>2239</v>
      </c>
    </row>
    <row r="530" spans="1:42" ht="47.25" customHeight="1" x14ac:dyDescent="0.4">
      <c r="A530" s="70" t="s">
        <v>2270</v>
      </c>
      <c r="B530" s="90" t="s">
        <v>2271</v>
      </c>
      <c r="C530" s="87" t="s">
        <v>2272</v>
      </c>
      <c r="D530" s="88" t="s">
        <v>95</v>
      </c>
      <c r="E530" s="30" t="s">
        <v>885</v>
      </c>
      <c r="F530" s="29" t="s">
        <v>54</v>
      </c>
      <c r="G530" s="29">
        <v>8</v>
      </c>
      <c r="H530" s="30"/>
      <c r="I530" s="74">
        <f>VLOOKUP(G530,'Basic TPP'!$A$2:$B$16,2,0)</f>
        <v>6348434.0099999998</v>
      </c>
      <c r="J530" s="75">
        <v>0</v>
      </c>
      <c r="K530" s="76">
        <v>0.35</v>
      </c>
      <c r="L530" s="77">
        <v>0.46</v>
      </c>
      <c r="M530" s="77">
        <v>0</v>
      </c>
      <c r="N530" s="78">
        <f t="shared" si="121"/>
        <v>4370897</v>
      </c>
      <c r="O530" s="79">
        <v>1</v>
      </c>
      <c r="P530" s="80">
        <v>9208</v>
      </c>
      <c r="Q530" s="80" t="s">
        <v>862</v>
      </c>
      <c r="R530" s="81"/>
      <c r="S530" s="78">
        <f t="shared" si="112"/>
        <v>0</v>
      </c>
      <c r="T530" s="78">
        <f t="shared" si="113"/>
        <v>0</v>
      </c>
      <c r="U530" s="78">
        <f t="shared" si="114"/>
        <v>0</v>
      </c>
      <c r="V530" s="78">
        <f t="shared" si="122"/>
        <v>0</v>
      </c>
      <c r="W530" s="78">
        <f t="shared" si="115"/>
        <v>888780.76139999984</v>
      </c>
      <c r="X530" s="78">
        <f t="shared" si="116"/>
        <v>888780.76139999984</v>
      </c>
      <c r="Y530" s="78">
        <f t="shared" si="117"/>
        <v>444390.38069999992</v>
      </c>
      <c r="Z530" s="78">
        <f t="shared" si="123"/>
        <v>1888659</v>
      </c>
      <c r="AA530" s="78">
        <f t="shared" si="118"/>
        <v>2920279.6446000002</v>
      </c>
      <c r="AB530" s="78">
        <f t="shared" si="124"/>
        <v>2482238</v>
      </c>
      <c r="AC530" s="78">
        <f t="shared" si="119"/>
        <v>0</v>
      </c>
      <c r="AD530" s="78">
        <f t="shared" si="125"/>
        <v>0</v>
      </c>
      <c r="AE530" s="82">
        <f t="shared" si="120"/>
        <v>4370897</v>
      </c>
      <c r="AF530" s="82"/>
      <c r="AG530" s="82"/>
      <c r="AH530" s="82"/>
      <c r="AI530" s="82"/>
      <c r="AJ530" s="82"/>
      <c r="AK530" s="83"/>
      <c r="AL530" s="83"/>
      <c r="AM530" s="78"/>
      <c r="AN530" s="84">
        <v>523</v>
      </c>
      <c r="AO530" s="85"/>
      <c r="AP530" s="86" t="s">
        <v>2239</v>
      </c>
    </row>
    <row r="531" spans="1:42" ht="47.25" customHeight="1" x14ac:dyDescent="0.4">
      <c r="A531" s="70" t="s">
        <v>2273</v>
      </c>
      <c r="B531" s="90" t="s">
        <v>2274</v>
      </c>
      <c r="C531" s="87" t="s">
        <v>2275</v>
      </c>
      <c r="D531" s="88" t="s">
        <v>108</v>
      </c>
      <c r="E531" s="30" t="s">
        <v>347</v>
      </c>
      <c r="F531" s="29" t="s">
        <v>54</v>
      </c>
      <c r="G531" s="29">
        <v>8</v>
      </c>
      <c r="H531" s="30"/>
      <c r="I531" s="74">
        <f>VLOOKUP(G531,'Basic TPP'!$A$2:$B$16,2,0)</f>
        <v>6348434.0099999998</v>
      </c>
      <c r="J531" s="75">
        <v>0</v>
      </c>
      <c r="K531" s="76">
        <v>0.35</v>
      </c>
      <c r="L531" s="77">
        <v>0.46</v>
      </c>
      <c r="M531" s="77">
        <v>0</v>
      </c>
      <c r="N531" s="78">
        <f t="shared" si="121"/>
        <v>4370897</v>
      </c>
      <c r="O531" s="79">
        <v>0.98499999999999999</v>
      </c>
      <c r="P531" s="80">
        <v>10694</v>
      </c>
      <c r="Q531" s="80" t="s">
        <v>862</v>
      </c>
      <c r="R531" s="81"/>
      <c r="S531" s="78">
        <f t="shared" si="112"/>
        <v>0</v>
      </c>
      <c r="T531" s="78">
        <f t="shared" si="113"/>
        <v>0</v>
      </c>
      <c r="U531" s="78">
        <f t="shared" si="114"/>
        <v>0</v>
      </c>
      <c r="V531" s="78">
        <f t="shared" si="122"/>
        <v>0</v>
      </c>
      <c r="W531" s="78">
        <f t="shared" si="115"/>
        <v>875449.04997899989</v>
      </c>
      <c r="X531" s="78">
        <f t="shared" si="116"/>
        <v>888780.76139999984</v>
      </c>
      <c r="Y531" s="78">
        <f t="shared" si="117"/>
        <v>444390.38069999992</v>
      </c>
      <c r="Z531" s="78">
        <f t="shared" si="123"/>
        <v>1877327</v>
      </c>
      <c r="AA531" s="78">
        <f t="shared" si="118"/>
        <v>2920279.6446000002</v>
      </c>
      <c r="AB531" s="78">
        <f t="shared" si="124"/>
        <v>2482238</v>
      </c>
      <c r="AC531" s="78">
        <f t="shared" si="119"/>
        <v>0</v>
      </c>
      <c r="AD531" s="78">
        <f t="shared" si="125"/>
        <v>0</v>
      </c>
      <c r="AE531" s="82">
        <f t="shared" si="120"/>
        <v>4359565</v>
      </c>
      <c r="AF531" s="82"/>
      <c r="AG531" s="82"/>
      <c r="AH531" s="82"/>
      <c r="AI531" s="82"/>
      <c r="AJ531" s="82"/>
      <c r="AK531" s="83"/>
      <c r="AL531" s="83"/>
      <c r="AM531" s="78"/>
      <c r="AN531" s="84">
        <v>524</v>
      </c>
      <c r="AO531" s="85"/>
      <c r="AP531" s="86" t="s">
        <v>2239</v>
      </c>
    </row>
    <row r="532" spans="1:42" ht="47.25" customHeight="1" x14ac:dyDescent="0.4">
      <c r="A532" s="70" t="s">
        <v>2276</v>
      </c>
      <c r="B532" s="90" t="s">
        <v>2277</v>
      </c>
      <c r="C532" s="87" t="s">
        <v>2278</v>
      </c>
      <c r="D532" s="88" t="s">
        <v>108</v>
      </c>
      <c r="E532" s="30" t="s">
        <v>272</v>
      </c>
      <c r="F532" s="29" t="s">
        <v>54</v>
      </c>
      <c r="G532" s="29">
        <v>8</v>
      </c>
      <c r="H532" s="30"/>
      <c r="I532" s="74">
        <f>VLOOKUP(G532,'Basic TPP'!$A$2:$B$16,2,0)</f>
        <v>6348434.0099999998</v>
      </c>
      <c r="J532" s="75">
        <v>0</v>
      </c>
      <c r="K532" s="76">
        <v>0.35</v>
      </c>
      <c r="L532" s="77">
        <v>0.46</v>
      </c>
      <c r="M532" s="77">
        <v>0</v>
      </c>
      <c r="N532" s="78">
        <f t="shared" si="121"/>
        <v>4370897</v>
      </c>
      <c r="O532" s="79">
        <v>0.96950000000000003</v>
      </c>
      <c r="P532" s="80">
        <v>8492</v>
      </c>
      <c r="Q532" s="80" t="s">
        <v>862</v>
      </c>
      <c r="R532" s="81"/>
      <c r="S532" s="78">
        <f t="shared" si="112"/>
        <v>0</v>
      </c>
      <c r="T532" s="78">
        <f t="shared" si="113"/>
        <v>0</v>
      </c>
      <c r="U532" s="78">
        <f t="shared" si="114"/>
        <v>0</v>
      </c>
      <c r="V532" s="78">
        <f t="shared" si="122"/>
        <v>0</v>
      </c>
      <c r="W532" s="78">
        <f t="shared" si="115"/>
        <v>861672.94817729993</v>
      </c>
      <c r="X532" s="78">
        <f t="shared" si="116"/>
        <v>888780.76139999984</v>
      </c>
      <c r="Y532" s="78">
        <f t="shared" si="117"/>
        <v>444390.38069999992</v>
      </c>
      <c r="Z532" s="78">
        <f t="shared" si="123"/>
        <v>1865617</v>
      </c>
      <c r="AA532" s="78">
        <f t="shared" si="118"/>
        <v>2920279.6446000002</v>
      </c>
      <c r="AB532" s="78">
        <f t="shared" si="124"/>
        <v>2482238</v>
      </c>
      <c r="AC532" s="78">
        <f t="shared" si="119"/>
        <v>0</v>
      </c>
      <c r="AD532" s="78">
        <f t="shared" si="125"/>
        <v>0</v>
      </c>
      <c r="AE532" s="82">
        <f t="shared" si="120"/>
        <v>4347855</v>
      </c>
      <c r="AF532" s="82"/>
      <c r="AG532" s="82"/>
      <c r="AH532" s="82"/>
      <c r="AI532" s="82"/>
      <c r="AJ532" s="82"/>
      <c r="AK532" s="83"/>
      <c r="AL532" s="83"/>
      <c r="AM532" s="78"/>
      <c r="AN532" s="84">
        <v>525</v>
      </c>
      <c r="AO532" s="85"/>
      <c r="AP532" s="86" t="s">
        <v>2239</v>
      </c>
    </row>
    <row r="533" spans="1:42" ht="47.25" customHeight="1" x14ac:dyDescent="0.4">
      <c r="A533" s="70" t="s">
        <v>2279</v>
      </c>
      <c r="B533" s="90" t="s">
        <v>2280</v>
      </c>
      <c r="C533" s="87" t="s">
        <v>2281</v>
      </c>
      <c r="D533" s="88" t="s">
        <v>108</v>
      </c>
      <c r="E533" s="30" t="s">
        <v>370</v>
      </c>
      <c r="F533" s="29" t="s">
        <v>54</v>
      </c>
      <c r="G533" s="29">
        <v>8</v>
      </c>
      <c r="H533" s="30"/>
      <c r="I533" s="74">
        <f>VLOOKUP(G533,'Basic TPP'!$A$2:$B$16,2,0)</f>
        <v>6348434.0099999998</v>
      </c>
      <c r="J533" s="75">
        <v>0</v>
      </c>
      <c r="K533" s="76">
        <v>0.35</v>
      </c>
      <c r="L533" s="77">
        <v>0.46</v>
      </c>
      <c r="M533" s="77">
        <v>0</v>
      </c>
      <c r="N533" s="78">
        <f t="shared" si="121"/>
        <v>4370897</v>
      </c>
      <c r="O533" s="79">
        <v>1</v>
      </c>
      <c r="P533" s="80">
        <v>10049</v>
      </c>
      <c r="Q533" s="80" t="s">
        <v>862</v>
      </c>
      <c r="R533" s="81"/>
      <c r="S533" s="78">
        <f t="shared" si="112"/>
        <v>0</v>
      </c>
      <c r="T533" s="78">
        <f t="shared" si="113"/>
        <v>0</v>
      </c>
      <c r="U533" s="78">
        <f t="shared" si="114"/>
        <v>0</v>
      </c>
      <c r="V533" s="78">
        <f t="shared" si="122"/>
        <v>0</v>
      </c>
      <c r="W533" s="78">
        <f t="shared" si="115"/>
        <v>888780.76139999984</v>
      </c>
      <c r="X533" s="78">
        <f t="shared" si="116"/>
        <v>888780.76139999984</v>
      </c>
      <c r="Y533" s="78">
        <f t="shared" si="117"/>
        <v>444390.38069999992</v>
      </c>
      <c r="Z533" s="78">
        <f t="shared" si="123"/>
        <v>1888659</v>
      </c>
      <c r="AA533" s="78">
        <f t="shared" si="118"/>
        <v>2920279.6446000002</v>
      </c>
      <c r="AB533" s="78">
        <f t="shared" si="124"/>
        <v>2482238</v>
      </c>
      <c r="AC533" s="78">
        <f t="shared" si="119"/>
        <v>0</v>
      </c>
      <c r="AD533" s="78">
        <f t="shared" si="125"/>
        <v>0</v>
      </c>
      <c r="AE533" s="82">
        <f t="shared" si="120"/>
        <v>4370897</v>
      </c>
      <c r="AF533" s="82"/>
      <c r="AG533" s="82"/>
      <c r="AH533" s="82"/>
      <c r="AI533" s="82"/>
      <c r="AJ533" s="82"/>
      <c r="AK533" s="83"/>
      <c r="AL533" s="83"/>
      <c r="AM533" s="78"/>
      <c r="AN533" s="84">
        <v>526</v>
      </c>
      <c r="AO533" s="85"/>
      <c r="AP533" s="86" t="s">
        <v>2239</v>
      </c>
    </row>
    <row r="534" spans="1:42" ht="47.25" customHeight="1" x14ac:dyDescent="0.4">
      <c r="A534" s="70" t="s">
        <v>2282</v>
      </c>
      <c r="B534" s="90" t="s">
        <v>2283</v>
      </c>
      <c r="C534" s="87" t="s">
        <v>2284</v>
      </c>
      <c r="D534" s="88" t="s">
        <v>108</v>
      </c>
      <c r="E534" s="30" t="s">
        <v>347</v>
      </c>
      <c r="F534" s="29" t="s">
        <v>54</v>
      </c>
      <c r="G534" s="29">
        <v>8</v>
      </c>
      <c r="H534" s="30"/>
      <c r="I534" s="74">
        <f>VLOOKUP(G534,'Basic TPP'!$A$2:$B$16,2,0)</f>
        <v>6348434.0099999998</v>
      </c>
      <c r="J534" s="75">
        <v>0</v>
      </c>
      <c r="K534" s="76">
        <v>0.35</v>
      </c>
      <c r="L534" s="77">
        <v>0.46</v>
      </c>
      <c r="M534" s="77">
        <v>0</v>
      </c>
      <c r="N534" s="78">
        <f t="shared" si="121"/>
        <v>4370897</v>
      </c>
      <c r="O534" s="79">
        <v>1</v>
      </c>
      <c r="P534" s="80">
        <v>9075</v>
      </c>
      <c r="Q534" s="80" t="s">
        <v>862</v>
      </c>
      <c r="R534" s="81"/>
      <c r="S534" s="78">
        <f t="shared" si="112"/>
        <v>0</v>
      </c>
      <c r="T534" s="78">
        <f t="shared" si="113"/>
        <v>0</v>
      </c>
      <c r="U534" s="78">
        <f t="shared" si="114"/>
        <v>0</v>
      </c>
      <c r="V534" s="78">
        <f t="shared" si="122"/>
        <v>0</v>
      </c>
      <c r="W534" s="78">
        <f t="shared" si="115"/>
        <v>888780.76139999984</v>
      </c>
      <c r="X534" s="78">
        <f t="shared" si="116"/>
        <v>888780.76139999984</v>
      </c>
      <c r="Y534" s="78">
        <f t="shared" si="117"/>
        <v>444390.38069999992</v>
      </c>
      <c r="Z534" s="78">
        <f t="shared" si="123"/>
        <v>1888659</v>
      </c>
      <c r="AA534" s="78">
        <f t="shared" si="118"/>
        <v>2920279.6446000002</v>
      </c>
      <c r="AB534" s="78">
        <f t="shared" si="124"/>
        <v>2482238</v>
      </c>
      <c r="AC534" s="78">
        <f t="shared" si="119"/>
        <v>0</v>
      </c>
      <c r="AD534" s="78">
        <f t="shared" si="125"/>
        <v>0</v>
      </c>
      <c r="AE534" s="82">
        <f t="shared" si="120"/>
        <v>4370897</v>
      </c>
      <c r="AF534" s="82"/>
      <c r="AG534" s="82"/>
      <c r="AH534" s="82"/>
      <c r="AI534" s="82"/>
      <c r="AJ534" s="82"/>
      <c r="AK534" s="83"/>
      <c r="AL534" s="83"/>
      <c r="AM534" s="78"/>
      <c r="AN534" s="84">
        <v>527</v>
      </c>
      <c r="AO534" s="85"/>
      <c r="AP534" s="86" t="s">
        <v>2239</v>
      </c>
    </row>
    <row r="535" spans="1:42" ht="47.25" customHeight="1" x14ac:dyDescent="0.4">
      <c r="A535" s="70" t="s">
        <v>2285</v>
      </c>
      <c r="B535" s="90" t="s">
        <v>2286</v>
      </c>
      <c r="C535" s="87" t="s">
        <v>2287</v>
      </c>
      <c r="D535" s="88" t="s">
        <v>108</v>
      </c>
      <c r="E535" s="30" t="s">
        <v>272</v>
      </c>
      <c r="F535" s="29" t="s">
        <v>54</v>
      </c>
      <c r="G535" s="29">
        <v>8</v>
      </c>
      <c r="H535" s="30"/>
      <c r="I535" s="74">
        <f>VLOOKUP(G535,'Basic TPP'!$A$2:$B$16,2,0)</f>
        <v>6348434.0099999998</v>
      </c>
      <c r="J535" s="75">
        <v>0</v>
      </c>
      <c r="K535" s="76">
        <v>0.35</v>
      </c>
      <c r="L535" s="77">
        <v>0.46</v>
      </c>
      <c r="M535" s="77">
        <v>0</v>
      </c>
      <c r="N535" s="78">
        <f t="shared" si="121"/>
        <v>4370897</v>
      </c>
      <c r="O535" s="79">
        <v>0.98499999999999999</v>
      </c>
      <c r="P535" s="80">
        <v>10935</v>
      </c>
      <c r="Q535" s="80" t="s">
        <v>862</v>
      </c>
      <c r="R535" s="81"/>
      <c r="S535" s="78">
        <f t="shared" si="112"/>
        <v>0</v>
      </c>
      <c r="T535" s="78">
        <f t="shared" si="113"/>
        <v>0</v>
      </c>
      <c r="U535" s="78">
        <f t="shared" si="114"/>
        <v>0</v>
      </c>
      <c r="V535" s="78">
        <f t="shared" si="122"/>
        <v>0</v>
      </c>
      <c r="W535" s="78">
        <f t="shared" si="115"/>
        <v>875449.04997899989</v>
      </c>
      <c r="X535" s="78">
        <f t="shared" si="116"/>
        <v>888780.76139999984</v>
      </c>
      <c r="Y535" s="78">
        <f t="shared" si="117"/>
        <v>444390.38069999992</v>
      </c>
      <c r="Z535" s="78">
        <f t="shared" si="123"/>
        <v>1877327</v>
      </c>
      <c r="AA535" s="78">
        <f t="shared" si="118"/>
        <v>2920279.6446000002</v>
      </c>
      <c r="AB535" s="78">
        <f t="shared" si="124"/>
        <v>2482238</v>
      </c>
      <c r="AC535" s="78">
        <f t="shared" si="119"/>
        <v>0</v>
      </c>
      <c r="AD535" s="78">
        <f t="shared" si="125"/>
        <v>0</v>
      </c>
      <c r="AE535" s="82">
        <f t="shared" si="120"/>
        <v>4359565</v>
      </c>
      <c r="AF535" s="82"/>
      <c r="AG535" s="82"/>
      <c r="AH535" s="82"/>
      <c r="AI535" s="82"/>
      <c r="AJ535" s="82"/>
      <c r="AK535" s="83"/>
      <c r="AL535" s="83"/>
      <c r="AM535" s="78"/>
      <c r="AN535" s="84">
        <v>528</v>
      </c>
      <c r="AO535" s="85"/>
      <c r="AP535" s="86" t="s">
        <v>2239</v>
      </c>
    </row>
    <row r="536" spans="1:42" ht="47.25" customHeight="1" x14ac:dyDescent="0.4">
      <c r="A536" s="70" t="s">
        <v>2288</v>
      </c>
      <c r="B536" s="90" t="s">
        <v>2289</v>
      </c>
      <c r="C536" s="87" t="s">
        <v>2290</v>
      </c>
      <c r="D536" s="88" t="s">
        <v>108</v>
      </c>
      <c r="E536" s="30" t="s">
        <v>1006</v>
      </c>
      <c r="F536" s="29"/>
      <c r="G536" s="29">
        <v>8</v>
      </c>
      <c r="H536" s="30"/>
      <c r="I536" s="74">
        <f>VLOOKUP(G536,'Basic TPP'!$A$2:$B$16,2,0)</f>
        <v>6348434.0099999998</v>
      </c>
      <c r="J536" s="75">
        <v>0</v>
      </c>
      <c r="K536" s="76">
        <v>0.35</v>
      </c>
      <c r="L536" s="77">
        <v>0.46</v>
      </c>
      <c r="M536" s="77">
        <v>0</v>
      </c>
      <c r="N536" s="78">
        <f t="shared" si="121"/>
        <v>4370897</v>
      </c>
      <c r="O536" s="79">
        <v>0.995</v>
      </c>
      <c r="P536" s="80">
        <v>9840</v>
      </c>
      <c r="Q536" s="80" t="s">
        <v>862</v>
      </c>
      <c r="R536" s="81"/>
      <c r="S536" s="78">
        <f t="shared" si="112"/>
        <v>0</v>
      </c>
      <c r="T536" s="78">
        <f t="shared" si="113"/>
        <v>0</v>
      </c>
      <c r="U536" s="78">
        <f t="shared" si="114"/>
        <v>0</v>
      </c>
      <c r="V536" s="78">
        <f t="shared" si="122"/>
        <v>0</v>
      </c>
      <c r="W536" s="78">
        <f t="shared" si="115"/>
        <v>884336.85759299982</v>
      </c>
      <c r="X536" s="78">
        <f t="shared" si="116"/>
        <v>888780.76139999984</v>
      </c>
      <c r="Y536" s="78">
        <f t="shared" si="117"/>
        <v>444390.38069999992</v>
      </c>
      <c r="Z536" s="78">
        <f t="shared" si="123"/>
        <v>1884882</v>
      </c>
      <c r="AA536" s="78">
        <f t="shared" si="118"/>
        <v>2920279.6446000002</v>
      </c>
      <c r="AB536" s="78">
        <f t="shared" si="124"/>
        <v>2482238</v>
      </c>
      <c r="AC536" s="78">
        <f t="shared" si="119"/>
        <v>0</v>
      </c>
      <c r="AD536" s="78">
        <f t="shared" si="125"/>
        <v>0</v>
      </c>
      <c r="AE536" s="82">
        <f t="shared" si="120"/>
        <v>4367120</v>
      </c>
      <c r="AF536" s="82"/>
      <c r="AG536" s="82"/>
      <c r="AH536" s="82"/>
      <c r="AI536" s="82"/>
      <c r="AJ536" s="82"/>
      <c r="AK536" s="83"/>
      <c r="AL536" s="83"/>
      <c r="AM536" s="78"/>
      <c r="AN536" s="84">
        <v>529</v>
      </c>
      <c r="AO536" s="91"/>
      <c r="AP536" s="86" t="s">
        <v>2239</v>
      </c>
    </row>
    <row r="537" spans="1:42" ht="47.25" customHeight="1" x14ac:dyDescent="0.4">
      <c r="A537" s="70" t="s">
        <v>2291</v>
      </c>
      <c r="B537" s="90" t="s">
        <v>2292</v>
      </c>
      <c r="C537" s="87" t="s">
        <v>2293</v>
      </c>
      <c r="D537" s="88" t="s">
        <v>108</v>
      </c>
      <c r="E537" s="30" t="s">
        <v>347</v>
      </c>
      <c r="F537" s="29" t="s">
        <v>54</v>
      </c>
      <c r="G537" s="29">
        <v>8</v>
      </c>
      <c r="H537" s="30"/>
      <c r="I537" s="74">
        <f>VLOOKUP(G537,'Basic TPP'!$A$2:$B$16,2,0)</f>
        <v>6348434.0099999998</v>
      </c>
      <c r="J537" s="75">
        <v>0</v>
      </c>
      <c r="K537" s="76">
        <v>0.35</v>
      </c>
      <c r="L537" s="77">
        <v>0.46</v>
      </c>
      <c r="M537" s="77">
        <v>0</v>
      </c>
      <c r="N537" s="78">
        <f t="shared" si="121"/>
        <v>4370897</v>
      </c>
      <c r="O537" s="79">
        <v>0.98499999999999999</v>
      </c>
      <c r="P537" s="80">
        <v>9030</v>
      </c>
      <c r="Q537" s="80" t="s">
        <v>862</v>
      </c>
      <c r="R537" s="81"/>
      <c r="S537" s="78">
        <f t="shared" si="112"/>
        <v>0</v>
      </c>
      <c r="T537" s="78">
        <f t="shared" si="113"/>
        <v>0</v>
      </c>
      <c r="U537" s="78">
        <f t="shared" si="114"/>
        <v>0</v>
      </c>
      <c r="V537" s="78">
        <f t="shared" si="122"/>
        <v>0</v>
      </c>
      <c r="W537" s="78">
        <f t="shared" si="115"/>
        <v>875449.04997899989</v>
      </c>
      <c r="X537" s="78">
        <f t="shared" si="116"/>
        <v>888780.76139999984</v>
      </c>
      <c r="Y537" s="78">
        <f t="shared" si="117"/>
        <v>444390.38069999992</v>
      </c>
      <c r="Z537" s="78">
        <f t="shared" si="123"/>
        <v>1877327</v>
      </c>
      <c r="AA537" s="78">
        <f t="shared" si="118"/>
        <v>2920279.6446000002</v>
      </c>
      <c r="AB537" s="78">
        <f t="shared" si="124"/>
        <v>2482238</v>
      </c>
      <c r="AC537" s="78">
        <f t="shared" si="119"/>
        <v>0</v>
      </c>
      <c r="AD537" s="78">
        <f t="shared" si="125"/>
        <v>0</v>
      </c>
      <c r="AE537" s="82">
        <f t="shared" si="120"/>
        <v>4359565</v>
      </c>
      <c r="AF537" s="82"/>
      <c r="AG537" s="82"/>
      <c r="AH537" s="82"/>
      <c r="AI537" s="82"/>
      <c r="AJ537" s="82"/>
      <c r="AK537" s="83"/>
      <c r="AL537" s="83"/>
      <c r="AM537" s="78"/>
      <c r="AN537" s="84">
        <v>530</v>
      </c>
      <c r="AO537" s="85"/>
      <c r="AP537" s="86" t="s">
        <v>2239</v>
      </c>
    </row>
    <row r="538" spans="1:42" ht="47.25" customHeight="1" x14ac:dyDescent="0.4">
      <c r="A538" s="70" t="s">
        <v>2294</v>
      </c>
      <c r="B538" s="90" t="s">
        <v>1227</v>
      </c>
      <c r="C538" s="87" t="s">
        <v>2295</v>
      </c>
      <c r="D538" s="88" t="s">
        <v>108</v>
      </c>
      <c r="E538" s="30" t="s">
        <v>347</v>
      </c>
      <c r="F538" s="29" t="s">
        <v>54</v>
      </c>
      <c r="G538" s="29">
        <v>8</v>
      </c>
      <c r="H538" s="30"/>
      <c r="I538" s="74">
        <f>VLOOKUP(G538,'Basic TPP'!$A$2:$B$16,2,0)</f>
        <v>6348434.0099999998</v>
      </c>
      <c r="J538" s="75">
        <v>0</v>
      </c>
      <c r="K538" s="76">
        <v>0.35</v>
      </c>
      <c r="L538" s="77">
        <v>0.46</v>
      </c>
      <c r="M538" s="77">
        <v>0</v>
      </c>
      <c r="N538" s="78">
        <f t="shared" si="121"/>
        <v>4370897</v>
      </c>
      <c r="O538" s="79">
        <v>0.98750000000000004</v>
      </c>
      <c r="P538" s="80">
        <v>9806</v>
      </c>
      <c r="Q538" s="80" t="s">
        <v>862</v>
      </c>
      <c r="R538" s="81"/>
      <c r="S538" s="78">
        <f t="shared" si="112"/>
        <v>0</v>
      </c>
      <c r="T538" s="78">
        <f t="shared" si="113"/>
        <v>0</v>
      </c>
      <c r="U538" s="78">
        <f t="shared" si="114"/>
        <v>0</v>
      </c>
      <c r="V538" s="78">
        <f t="shared" si="122"/>
        <v>0</v>
      </c>
      <c r="W538" s="78">
        <f t="shared" si="115"/>
        <v>877671.0018824999</v>
      </c>
      <c r="X538" s="78">
        <f t="shared" si="116"/>
        <v>888780.76139999984</v>
      </c>
      <c r="Y538" s="78">
        <f t="shared" si="117"/>
        <v>444390.38069999992</v>
      </c>
      <c r="Z538" s="78">
        <f t="shared" si="123"/>
        <v>1879216</v>
      </c>
      <c r="AA538" s="78">
        <f t="shared" si="118"/>
        <v>2920279.6446000002</v>
      </c>
      <c r="AB538" s="78">
        <f t="shared" si="124"/>
        <v>2482238</v>
      </c>
      <c r="AC538" s="78">
        <f t="shared" si="119"/>
        <v>0</v>
      </c>
      <c r="AD538" s="78">
        <f t="shared" si="125"/>
        <v>0</v>
      </c>
      <c r="AE538" s="82">
        <f t="shared" si="120"/>
        <v>4361454</v>
      </c>
      <c r="AF538" s="82"/>
      <c r="AG538" s="82"/>
      <c r="AH538" s="82"/>
      <c r="AI538" s="82"/>
      <c r="AJ538" s="82"/>
      <c r="AK538" s="83"/>
      <c r="AL538" s="83"/>
      <c r="AM538" s="78"/>
      <c r="AN538" s="84">
        <v>531</v>
      </c>
      <c r="AO538" s="91"/>
      <c r="AP538" s="86" t="s">
        <v>2239</v>
      </c>
    </row>
    <row r="539" spans="1:42" ht="47.25" customHeight="1" x14ac:dyDescent="0.4">
      <c r="A539" s="70" t="s">
        <v>2296</v>
      </c>
      <c r="B539" s="90" t="s">
        <v>2297</v>
      </c>
      <c r="C539" s="87" t="s">
        <v>2298</v>
      </c>
      <c r="D539" s="88" t="s">
        <v>108</v>
      </c>
      <c r="E539" s="30" t="s">
        <v>272</v>
      </c>
      <c r="F539" s="29" t="s">
        <v>54</v>
      </c>
      <c r="G539" s="29">
        <v>8</v>
      </c>
      <c r="H539" s="30"/>
      <c r="I539" s="74">
        <f>VLOOKUP(G539,'Basic TPP'!$A$2:$B$16,2,0)</f>
        <v>6348434.0099999998</v>
      </c>
      <c r="J539" s="75">
        <v>0</v>
      </c>
      <c r="K539" s="76">
        <v>0.35</v>
      </c>
      <c r="L539" s="77">
        <v>0.46</v>
      </c>
      <c r="M539" s="77">
        <v>0</v>
      </c>
      <c r="N539" s="78">
        <f t="shared" si="121"/>
        <v>4370897</v>
      </c>
      <c r="O539" s="79">
        <v>0.96950000000000003</v>
      </c>
      <c r="P539" s="80">
        <v>9684</v>
      </c>
      <c r="Q539" s="80" t="s">
        <v>862</v>
      </c>
      <c r="R539" s="81"/>
      <c r="S539" s="78">
        <f t="shared" si="112"/>
        <v>0</v>
      </c>
      <c r="T539" s="78">
        <f t="shared" si="113"/>
        <v>0</v>
      </c>
      <c r="U539" s="78">
        <f t="shared" si="114"/>
        <v>0</v>
      </c>
      <c r="V539" s="78">
        <f t="shared" si="122"/>
        <v>0</v>
      </c>
      <c r="W539" s="78">
        <f t="shared" si="115"/>
        <v>861672.94817729993</v>
      </c>
      <c r="X539" s="78">
        <f t="shared" si="116"/>
        <v>888780.76139999984</v>
      </c>
      <c r="Y539" s="78">
        <f t="shared" si="117"/>
        <v>444390.38069999992</v>
      </c>
      <c r="Z539" s="78">
        <f t="shared" si="123"/>
        <v>1865617</v>
      </c>
      <c r="AA539" s="78">
        <f t="shared" si="118"/>
        <v>2920279.6446000002</v>
      </c>
      <c r="AB539" s="78">
        <f t="shared" si="124"/>
        <v>2482238</v>
      </c>
      <c r="AC539" s="78">
        <f t="shared" si="119"/>
        <v>0</v>
      </c>
      <c r="AD539" s="78">
        <f t="shared" si="125"/>
        <v>0</v>
      </c>
      <c r="AE539" s="82">
        <f t="shared" si="120"/>
        <v>4347855</v>
      </c>
      <c r="AF539" s="82"/>
      <c r="AG539" s="82"/>
      <c r="AH539" s="82"/>
      <c r="AI539" s="82"/>
      <c r="AJ539" s="82"/>
      <c r="AK539" s="83"/>
      <c r="AL539" s="83"/>
      <c r="AM539" s="78"/>
      <c r="AN539" s="84">
        <v>532</v>
      </c>
      <c r="AO539" s="85"/>
      <c r="AP539" s="86" t="s">
        <v>2239</v>
      </c>
    </row>
    <row r="540" spans="1:42" ht="47.25" customHeight="1" x14ac:dyDescent="0.4">
      <c r="A540" s="70" t="s">
        <v>2299</v>
      </c>
      <c r="B540" s="90" t="s">
        <v>2300</v>
      </c>
      <c r="C540" s="87" t="s">
        <v>2301</v>
      </c>
      <c r="D540" s="88" t="s">
        <v>328</v>
      </c>
      <c r="E540" s="30" t="s">
        <v>1184</v>
      </c>
      <c r="F540" s="29" t="s">
        <v>54</v>
      </c>
      <c r="G540" s="29">
        <v>8</v>
      </c>
      <c r="H540" s="30"/>
      <c r="I540" s="74">
        <f>VLOOKUP(G540,'Basic TPP'!$A$2:$B$16,2,0)</f>
        <v>6348434.0099999998</v>
      </c>
      <c r="J540" s="75">
        <v>0</v>
      </c>
      <c r="K540" s="76">
        <v>0.35</v>
      </c>
      <c r="L540" s="77">
        <v>0.46</v>
      </c>
      <c r="M540" s="77">
        <v>0</v>
      </c>
      <c r="N540" s="78">
        <f t="shared" si="121"/>
        <v>4370897</v>
      </c>
      <c r="O540" s="79">
        <v>0.995</v>
      </c>
      <c r="P540" s="80">
        <v>9267</v>
      </c>
      <c r="Q540" s="80" t="s">
        <v>862</v>
      </c>
      <c r="R540" s="81"/>
      <c r="S540" s="78">
        <f t="shared" si="112"/>
        <v>0</v>
      </c>
      <c r="T540" s="78">
        <f t="shared" si="113"/>
        <v>0</v>
      </c>
      <c r="U540" s="78">
        <f t="shared" si="114"/>
        <v>0</v>
      </c>
      <c r="V540" s="78">
        <f t="shared" si="122"/>
        <v>0</v>
      </c>
      <c r="W540" s="78">
        <f t="shared" si="115"/>
        <v>884336.85759299982</v>
      </c>
      <c r="X540" s="78">
        <f t="shared" si="116"/>
        <v>888780.76139999984</v>
      </c>
      <c r="Y540" s="78">
        <f t="shared" si="117"/>
        <v>444390.38069999992</v>
      </c>
      <c r="Z540" s="78">
        <f t="shared" si="123"/>
        <v>1884882</v>
      </c>
      <c r="AA540" s="78">
        <f t="shared" si="118"/>
        <v>2920279.6446000002</v>
      </c>
      <c r="AB540" s="78">
        <f t="shared" si="124"/>
        <v>2482238</v>
      </c>
      <c r="AC540" s="78">
        <f t="shared" si="119"/>
        <v>0</v>
      </c>
      <c r="AD540" s="78">
        <f t="shared" si="125"/>
        <v>0</v>
      </c>
      <c r="AE540" s="82">
        <f t="shared" si="120"/>
        <v>4367120</v>
      </c>
      <c r="AF540" s="82"/>
      <c r="AG540" s="82"/>
      <c r="AH540" s="82"/>
      <c r="AI540" s="82"/>
      <c r="AJ540" s="82"/>
      <c r="AK540" s="83"/>
      <c r="AL540" s="83"/>
      <c r="AM540" s="78"/>
      <c r="AN540" s="84">
        <v>533</v>
      </c>
      <c r="AO540" s="85"/>
      <c r="AP540" s="86" t="s">
        <v>2239</v>
      </c>
    </row>
    <row r="541" spans="1:42" ht="47.25" customHeight="1" x14ac:dyDescent="0.4">
      <c r="A541" s="70" t="s">
        <v>2302</v>
      </c>
      <c r="B541" s="90" t="s">
        <v>2303</v>
      </c>
      <c r="C541" s="87" t="s">
        <v>2304</v>
      </c>
      <c r="D541" s="88" t="s">
        <v>108</v>
      </c>
      <c r="E541" s="30" t="s">
        <v>272</v>
      </c>
      <c r="F541" s="29" t="s">
        <v>54</v>
      </c>
      <c r="G541" s="29">
        <v>8</v>
      </c>
      <c r="H541" s="30"/>
      <c r="I541" s="74">
        <f>VLOOKUP(G541,'Basic TPP'!$A$2:$B$16,2,0)</f>
        <v>6348434.0099999998</v>
      </c>
      <c r="J541" s="75">
        <v>0</v>
      </c>
      <c r="K541" s="76">
        <v>0.35</v>
      </c>
      <c r="L541" s="77">
        <v>0.46</v>
      </c>
      <c r="M541" s="77">
        <v>0</v>
      </c>
      <c r="N541" s="78">
        <f t="shared" si="121"/>
        <v>4370897</v>
      </c>
      <c r="O541" s="79">
        <v>1.0137</v>
      </c>
      <c r="P541" s="80">
        <v>9129</v>
      </c>
      <c r="Q541" s="80" t="s">
        <v>862</v>
      </c>
      <c r="R541" s="81"/>
      <c r="S541" s="78">
        <f t="shared" si="112"/>
        <v>0</v>
      </c>
      <c r="T541" s="78">
        <f t="shared" si="113"/>
        <v>0</v>
      </c>
      <c r="U541" s="78">
        <f t="shared" si="114"/>
        <v>0</v>
      </c>
      <c r="V541" s="78">
        <f t="shared" si="122"/>
        <v>0</v>
      </c>
      <c r="W541" s="78">
        <f t="shared" si="115"/>
        <v>900957.05783117993</v>
      </c>
      <c r="X541" s="78">
        <f t="shared" si="116"/>
        <v>888780.76139999984</v>
      </c>
      <c r="Y541" s="78">
        <f t="shared" si="117"/>
        <v>444390.38069999992</v>
      </c>
      <c r="Z541" s="78">
        <f t="shared" si="123"/>
        <v>1899009</v>
      </c>
      <c r="AA541" s="78">
        <f t="shared" si="118"/>
        <v>2920279.6446000002</v>
      </c>
      <c r="AB541" s="78">
        <f t="shared" si="124"/>
        <v>2482238</v>
      </c>
      <c r="AC541" s="78">
        <f t="shared" si="119"/>
        <v>0</v>
      </c>
      <c r="AD541" s="78">
        <f t="shared" si="125"/>
        <v>0</v>
      </c>
      <c r="AE541" s="82">
        <f t="shared" si="120"/>
        <v>4381247</v>
      </c>
      <c r="AF541" s="82"/>
      <c r="AG541" s="82"/>
      <c r="AH541" s="82"/>
      <c r="AI541" s="82"/>
      <c r="AJ541" s="82"/>
      <c r="AK541" s="83"/>
      <c r="AL541" s="83"/>
      <c r="AM541" s="78"/>
      <c r="AN541" s="84">
        <v>534</v>
      </c>
      <c r="AO541" s="85"/>
      <c r="AP541" s="86" t="s">
        <v>2239</v>
      </c>
    </row>
    <row r="542" spans="1:42" ht="47.25" customHeight="1" x14ac:dyDescent="0.4">
      <c r="A542" s="70" t="s">
        <v>2305</v>
      </c>
      <c r="B542" s="90" t="s">
        <v>2306</v>
      </c>
      <c r="C542" s="87" t="s">
        <v>2307</v>
      </c>
      <c r="D542" s="88" t="s">
        <v>95</v>
      </c>
      <c r="E542" s="30" t="s">
        <v>272</v>
      </c>
      <c r="F542" s="29"/>
      <c r="G542" s="29">
        <v>8</v>
      </c>
      <c r="H542" s="30"/>
      <c r="I542" s="74">
        <f>VLOOKUP(G542,'Basic TPP'!$A$2:$B$16,2,0)</f>
        <v>6348434.0099999998</v>
      </c>
      <c r="J542" s="75">
        <v>0</v>
      </c>
      <c r="K542" s="76">
        <v>0.35</v>
      </c>
      <c r="L542" s="77">
        <v>0.46</v>
      </c>
      <c r="M542" s="77">
        <v>0</v>
      </c>
      <c r="N542" s="78">
        <f t="shared" si="121"/>
        <v>4370897</v>
      </c>
      <c r="O542" s="79">
        <v>1</v>
      </c>
      <c r="P542" s="80">
        <v>13760</v>
      </c>
      <c r="Q542" s="80" t="s">
        <v>862</v>
      </c>
      <c r="R542" s="81"/>
      <c r="S542" s="78">
        <f t="shared" si="112"/>
        <v>0</v>
      </c>
      <c r="T542" s="78">
        <f t="shared" si="113"/>
        <v>0</v>
      </c>
      <c r="U542" s="78">
        <f t="shared" si="114"/>
        <v>0</v>
      </c>
      <c r="V542" s="78">
        <f t="shared" si="122"/>
        <v>0</v>
      </c>
      <c r="W542" s="78">
        <f t="shared" si="115"/>
        <v>888780.76139999984</v>
      </c>
      <c r="X542" s="78">
        <f t="shared" si="116"/>
        <v>888780.76139999984</v>
      </c>
      <c r="Y542" s="78">
        <f t="shared" si="117"/>
        <v>444390.38069999992</v>
      </c>
      <c r="Z542" s="78">
        <f t="shared" si="123"/>
        <v>1888659</v>
      </c>
      <c r="AA542" s="78">
        <f t="shared" si="118"/>
        <v>2920279.6446000002</v>
      </c>
      <c r="AB542" s="78">
        <f t="shared" si="124"/>
        <v>2482238</v>
      </c>
      <c r="AC542" s="78">
        <f t="shared" si="119"/>
        <v>0</v>
      </c>
      <c r="AD542" s="78">
        <f t="shared" si="125"/>
        <v>0</v>
      </c>
      <c r="AE542" s="82">
        <f t="shared" si="120"/>
        <v>4370897</v>
      </c>
      <c r="AF542" s="82"/>
      <c r="AG542" s="82"/>
      <c r="AH542" s="82"/>
      <c r="AI542" s="82"/>
      <c r="AJ542" s="82"/>
      <c r="AK542" s="83"/>
      <c r="AL542" s="83"/>
      <c r="AM542" s="78"/>
      <c r="AN542" s="84">
        <v>535</v>
      </c>
      <c r="AO542" s="85"/>
      <c r="AP542" s="86" t="s">
        <v>2239</v>
      </c>
    </row>
    <row r="543" spans="1:42" ht="47.25" customHeight="1" x14ac:dyDescent="0.4">
      <c r="A543" s="70" t="s">
        <v>2308</v>
      </c>
      <c r="B543" s="90" t="s">
        <v>2309</v>
      </c>
      <c r="C543" s="87" t="s">
        <v>2310</v>
      </c>
      <c r="D543" s="88" t="s">
        <v>95</v>
      </c>
      <c r="E543" s="30" t="s">
        <v>888</v>
      </c>
      <c r="F543" s="29" t="s">
        <v>54</v>
      </c>
      <c r="G543" s="29">
        <v>8</v>
      </c>
      <c r="H543" s="30"/>
      <c r="I543" s="74">
        <f>VLOOKUP(G543,'Basic TPP'!$A$2:$B$16,2,0)</f>
        <v>6348434.0099999998</v>
      </c>
      <c r="J543" s="75">
        <v>0</v>
      </c>
      <c r="K543" s="76">
        <v>0.35</v>
      </c>
      <c r="L543" s="77">
        <v>0.46</v>
      </c>
      <c r="M543" s="77">
        <v>0</v>
      </c>
      <c r="N543" s="78">
        <f t="shared" si="121"/>
        <v>4370897</v>
      </c>
      <c r="O543" s="79">
        <v>1.0832999999999999</v>
      </c>
      <c r="P543" s="80">
        <v>10874</v>
      </c>
      <c r="Q543" s="80" t="s">
        <v>862</v>
      </c>
      <c r="R543" s="81"/>
      <c r="S543" s="78">
        <f t="shared" si="112"/>
        <v>0</v>
      </c>
      <c r="T543" s="78">
        <f t="shared" si="113"/>
        <v>0</v>
      </c>
      <c r="U543" s="78">
        <f t="shared" si="114"/>
        <v>0</v>
      </c>
      <c r="V543" s="78">
        <f t="shared" si="122"/>
        <v>0</v>
      </c>
      <c r="W543" s="78">
        <f t="shared" si="115"/>
        <v>962816.19882461976</v>
      </c>
      <c r="X543" s="78">
        <f t="shared" si="116"/>
        <v>888780.76139999984</v>
      </c>
      <c r="Y543" s="78">
        <f t="shared" si="117"/>
        <v>444390.38069999992</v>
      </c>
      <c r="Z543" s="78">
        <f t="shared" si="123"/>
        <v>1951589</v>
      </c>
      <c r="AA543" s="78">
        <f t="shared" si="118"/>
        <v>2920279.6446000002</v>
      </c>
      <c r="AB543" s="78">
        <f t="shared" si="124"/>
        <v>2482238</v>
      </c>
      <c r="AC543" s="78">
        <f t="shared" si="119"/>
        <v>0</v>
      </c>
      <c r="AD543" s="78">
        <f t="shared" si="125"/>
        <v>0</v>
      </c>
      <c r="AE543" s="82">
        <f t="shared" si="120"/>
        <v>4433827</v>
      </c>
      <c r="AF543" s="82"/>
      <c r="AG543" s="82"/>
      <c r="AH543" s="82"/>
      <c r="AI543" s="82"/>
      <c r="AJ543" s="82"/>
      <c r="AK543" s="83"/>
      <c r="AL543" s="83"/>
      <c r="AM543" s="78"/>
      <c r="AN543" s="84">
        <v>536</v>
      </c>
      <c r="AO543" s="85"/>
      <c r="AP543" s="86" t="s">
        <v>2239</v>
      </c>
    </row>
    <row r="544" spans="1:42" ht="47.25" customHeight="1" x14ac:dyDescent="0.4">
      <c r="A544" s="70" t="s">
        <v>2311</v>
      </c>
      <c r="B544" s="90" t="s">
        <v>2312</v>
      </c>
      <c r="C544" s="87" t="s">
        <v>2313</v>
      </c>
      <c r="D544" s="88" t="s">
        <v>95</v>
      </c>
      <c r="E544" s="30" t="s">
        <v>888</v>
      </c>
      <c r="F544" s="29" t="s">
        <v>54</v>
      </c>
      <c r="G544" s="29">
        <v>8</v>
      </c>
      <c r="H544" s="30"/>
      <c r="I544" s="74">
        <f>VLOOKUP(G544,'Basic TPP'!$A$2:$B$16,2,0)</f>
        <v>6348434.0099999998</v>
      </c>
      <c r="J544" s="75">
        <v>0</v>
      </c>
      <c r="K544" s="76">
        <v>0.35</v>
      </c>
      <c r="L544" s="77">
        <v>0.46</v>
      </c>
      <c r="M544" s="77">
        <v>0</v>
      </c>
      <c r="N544" s="78">
        <f t="shared" si="121"/>
        <v>4370897</v>
      </c>
      <c r="O544" s="79">
        <v>1.0832999999999999</v>
      </c>
      <c r="P544" s="80">
        <v>11347</v>
      </c>
      <c r="Q544" s="80" t="s">
        <v>862</v>
      </c>
      <c r="R544" s="81"/>
      <c r="S544" s="78">
        <f t="shared" si="112"/>
        <v>0</v>
      </c>
      <c r="T544" s="78">
        <f t="shared" si="113"/>
        <v>0</v>
      </c>
      <c r="U544" s="78">
        <f t="shared" si="114"/>
        <v>0</v>
      </c>
      <c r="V544" s="78">
        <f t="shared" si="122"/>
        <v>0</v>
      </c>
      <c r="W544" s="78">
        <f t="shared" si="115"/>
        <v>962816.19882461976</v>
      </c>
      <c r="X544" s="78">
        <f t="shared" si="116"/>
        <v>888780.76139999984</v>
      </c>
      <c r="Y544" s="78">
        <f t="shared" si="117"/>
        <v>444390.38069999992</v>
      </c>
      <c r="Z544" s="78">
        <f t="shared" si="123"/>
        <v>1951589</v>
      </c>
      <c r="AA544" s="78">
        <f t="shared" si="118"/>
        <v>2920279.6446000002</v>
      </c>
      <c r="AB544" s="78">
        <f t="shared" si="124"/>
        <v>2482238</v>
      </c>
      <c r="AC544" s="78">
        <f t="shared" si="119"/>
        <v>0</v>
      </c>
      <c r="AD544" s="78">
        <f t="shared" si="125"/>
        <v>0</v>
      </c>
      <c r="AE544" s="82">
        <f t="shared" si="120"/>
        <v>4433827</v>
      </c>
      <c r="AF544" s="82"/>
      <c r="AG544" s="82"/>
      <c r="AH544" s="82"/>
      <c r="AI544" s="82"/>
      <c r="AJ544" s="82"/>
      <c r="AK544" s="83"/>
      <c r="AL544" s="83"/>
      <c r="AM544" s="78"/>
      <c r="AN544" s="84">
        <v>537</v>
      </c>
      <c r="AO544" s="85"/>
      <c r="AP544" s="86" t="s">
        <v>2239</v>
      </c>
    </row>
    <row r="545" spans="1:42" ht="47.25" customHeight="1" x14ac:dyDescent="0.4">
      <c r="A545" s="70" t="s">
        <v>2314</v>
      </c>
      <c r="B545" s="90" t="s">
        <v>2315</v>
      </c>
      <c r="C545" s="87" t="s">
        <v>2316</v>
      </c>
      <c r="D545" s="88" t="s">
        <v>95</v>
      </c>
      <c r="E545" s="30" t="s">
        <v>347</v>
      </c>
      <c r="F545" s="29" t="s">
        <v>54</v>
      </c>
      <c r="G545" s="29">
        <v>8</v>
      </c>
      <c r="H545" s="30"/>
      <c r="I545" s="74">
        <f>VLOOKUP(G545,'Basic TPP'!$A$2:$B$16,2,0)</f>
        <v>6348434.0099999998</v>
      </c>
      <c r="J545" s="75">
        <v>0</v>
      </c>
      <c r="K545" s="76">
        <v>0.35</v>
      </c>
      <c r="L545" s="77">
        <v>0.46</v>
      </c>
      <c r="M545" s="77">
        <v>0</v>
      </c>
      <c r="N545" s="78">
        <f t="shared" si="121"/>
        <v>4370897</v>
      </c>
      <c r="O545" s="79">
        <v>0.96950000000000003</v>
      </c>
      <c r="P545" s="80">
        <v>10084</v>
      </c>
      <c r="Q545" s="80" t="s">
        <v>862</v>
      </c>
      <c r="R545" s="81"/>
      <c r="S545" s="78">
        <f t="shared" si="112"/>
        <v>0</v>
      </c>
      <c r="T545" s="78">
        <f t="shared" si="113"/>
        <v>0</v>
      </c>
      <c r="U545" s="78">
        <f t="shared" si="114"/>
        <v>0</v>
      </c>
      <c r="V545" s="78">
        <f t="shared" si="122"/>
        <v>0</v>
      </c>
      <c r="W545" s="78">
        <f t="shared" si="115"/>
        <v>861672.94817729993</v>
      </c>
      <c r="X545" s="78">
        <f t="shared" si="116"/>
        <v>888780.76139999984</v>
      </c>
      <c r="Y545" s="78">
        <f t="shared" si="117"/>
        <v>444390.38069999992</v>
      </c>
      <c r="Z545" s="78">
        <f t="shared" si="123"/>
        <v>1865617</v>
      </c>
      <c r="AA545" s="78">
        <f t="shared" si="118"/>
        <v>2920279.6446000002</v>
      </c>
      <c r="AB545" s="78">
        <f t="shared" si="124"/>
        <v>2482238</v>
      </c>
      <c r="AC545" s="78">
        <f t="shared" si="119"/>
        <v>0</v>
      </c>
      <c r="AD545" s="78">
        <f t="shared" si="125"/>
        <v>0</v>
      </c>
      <c r="AE545" s="82">
        <f t="shared" si="120"/>
        <v>4347855</v>
      </c>
      <c r="AF545" s="82"/>
      <c r="AG545" s="82"/>
      <c r="AH545" s="82"/>
      <c r="AI545" s="82"/>
      <c r="AJ545" s="82"/>
      <c r="AK545" s="83"/>
      <c r="AL545" s="83"/>
      <c r="AM545" s="78"/>
      <c r="AN545" s="84">
        <v>538</v>
      </c>
      <c r="AO545" s="91"/>
      <c r="AP545" s="86" t="s">
        <v>2239</v>
      </c>
    </row>
    <row r="546" spans="1:42" ht="47.25" customHeight="1" x14ac:dyDescent="0.4">
      <c r="A546" s="70" t="s">
        <v>2317</v>
      </c>
      <c r="B546" s="90" t="s">
        <v>2318</v>
      </c>
      <c r="C546" s="87" t="s">
        <v>2319</v>
      </c>
      <c r="D546" s="88" t="s">
        <v>138</v>
      </c>
      <c r="E546" s="30" t="s">
        <v>903</v>
      </c>
      <c r="F546" s="29" t="s">
        <v>54</v>
      </c>
      <c r="G546" s="29">
        <v>7</v>
      </c>
      <c r="H546" s="30"/>
      <c r="I546" s="74">
        <f>VLOOKUP(G546,'Basic TPP'!$A$2:$B$16,2,0)</f>
        <v>5597389.71</v>
      </c>
      <c r="J546" s="75">
        <v>0</v>
      </c>
      <c r="K546" s="76">
        <v>0.35</v>
      </c>
      <c r="L546" s="77">
        <v>0.46</v>
      </c>
      <c r="M546" s="77">
        <v>0</v>
      </c>
      <c r="N546" s="78">
        <f t="shared" si="121"/>
        <v>3853803</v>
      </c>
      <c r="O546" s="79">
        <v>1</v>
      </c>
      <c r="P546" s="80">
        <v>10337</v>
      </c>
      <c r="Q546" s="80" t="s">
        <v>862</v>
      </c>
      <c r="R546" s="81"/>
      <c r="S546" s="78">
        <f t="shared" si="112"/>
        <v>0</v>
      </c>
      <c r="T546" s="78">
        <f t="shared" si="113"/>
        <v>0</v>
      </c>
      <c r="U546" s="78">
        <f t="shared" si="114"/>
        <v>0</v>
      </c>
      <c r="V546" s="78">
        <f t="shared" si="122"/>
        <v>0</v>
      </c>
      <c r="W546" s="78">
        <f t="shared" si="115"/>
        <v>783634.55940000003</v>
      </c>
      <c r="X546" s="78">
        <f t="shared" si="116"/>
        <v>783634.55940000003</v>
      </c>
      <c r="Y546" s="78">
        <f t="shared" si="117"/>
        <v>391817.27970000001</v>
      </c>
      <c r="Z546" s="78">
        <f t="shared" si="123"/>
        <v>1665223</v>
      </c>
      <c r="AA546" s="78">
        <f t="shared" si="118"/>
        <v>2574799.2666000002</v>
      </c>
      <c r="AB546" s="78">
        <f t="shared" si="124"/>
        <v>2188579</v>
      </c>
      <c r="AC546" s="78">
        <f t="shared" si="119"/>
        <v>0</v>
      </c>
      <c r="AD546" s="78">
        <f t="shared" si="125"/>
        <v>0</v>
      </c>
      <c r="AE546" s="82">
        <f t="shared" si="120"/>
        <v>3853802</v>
      </c>
      <c r="AF546" s="82"/>
      <c r="AG546" s="82"/>
      <c r="AH546" s="82"/>
      <c r="AI546" s="82"/>
      <c r="AJ546" s="82"/>
      <c r="AK546" s="83"/>
      <c r="AL546" s="83"/>
      <c r="AM546" s="78"/>
      <c r="AN546" s="84">
        <v>539</v>
      </c>
      <c r="AO546" s="85"/>
      <c r="AP546" s="86" t="s">
        <v>2239</v>
      </c>
    </row>
    <row r="547" spans="1:42" ht="47.25" customHeight="1" x14ac:dyDescent="0.4">
      <c r="A547" s="70" t="s">
        <v>2320</v>
      </c>
      <c r="B547" s="90" t="s">
        <v>2321</v>
      </c>
      <c r="C547" s="87" t="s">
        <v>2322</v>
      </c>
      <c r="D547" s="88" t="s">
        <v>138</v>
      </c>
      <c r="E547" s="30" t="s">
        <v>903</v>
      </c>
      <c r="F547" s="29" t="s">
        <v>54</v>
      </c>
      <c r="G547" s="29">
        <v>7</v>
      </c>
      <c r="H547" s="30"/>
      <c r="I547" s="74">
        <f>VLOOKUP(G547,'Basic TPP'!$A$2:$B$16,2,0)</f>
        <v>5597389.71</v>
      </c>
      <c r="J547" s="75">
        <v>0</v>
      </c>
      <c r="K547" s="76">
        <v>0.35</v>
      </c>
      <c r="L547" s="77">
        <v>0.46</v>
      </c>
      <c r="M547" s="77">
        <v>0</v>
      </c>
      <c r="N547" s="78">
        <f t="shared" si="121"/>
        <v>3853803</v>
      </c>
      <c r="O547" s="79">
        <v>1</v>
      </c>
      <c r="P547" s="80">
        <v>11083</v>
      </c>
      <c r="Q547" s="80" t="s">
        <v>862</v>
      </c>
      <c r="R547" s="81"/>
      <c r="S547" s="78">
        <f t="shared" si="112"/>
        <v>0</v>
      </c>
      <c r="T547" s="78">
        <f t="shared" si="113"/>
        <v>0</v>
      </c>
      <c r="U547" s="78">
        <f t="shared" si="114"/>
        <v>0</v>
      </c>
      <c r="V547" s="78">
        <f t="shared" si="122"/>
        <v>0</v>
      </c>
      <c r="W547" s="78">
        <f t="shared" si="115"/>
        <v>783634.55940000003</v>
      </c>
      <c r="X547" s="78">
        <f t="shared" si="116"/>
        <v>783634.55940000003</v>
      </c>
      <c r="Y547" s="78">
        <f t="shared" si="117"/>
        <v>391817.27970000001</v>
      </c>
      <c r="Z547" s="78">
        <f t="shared" si="123"/>
        <v>1665223</v>
      </c>
      <c r="AA547" s="78">
        <f t="shared" si="118"/>
        <v>2574799.2666000002</v>
      </c>
      <c r="AB547" s="78">
        <f t="shared" si="124"/>
        <v>2188579</v>
      </c>
      <c r="AC547" s="78">
        <f t="shared" si="119"/>
        <v>0</v>
      </c>
      <c r="AD547" s="78">
        <f t="shared" si="125"/>
        <v>0</v>
      </c>
      <c r="AE547" s="82">
        <f t="shared" si="120"/>
        <v>3853802</v>
      </c>
      <c r="AF547" s="82"/>
      <c r="AG547" s="82"/>
      <c r="AH547" s="82"/>
      <c r="AI547" s="82"/>
      <c r="AJ547" s="82"/>
      <c r="AK547" s="83"/>
      <c r="AL547" s="83"/>
      <c r="AM547" s="78"/>
      <c r="AN547" s="84">
        <v>540</v>
      </c>
      <c r="AO547" s="91"/>
      <c r="AP547" s="86" t="s">
        <v>2239</v>
      </c>
    </row>
    <row r="548" spans="1:42" ht="47.25" customHeight="1" x14ac:dyDescent="0.4">
      <c r="A548" s="70" t="s">
        <v>2323</v>
      </c>
      <c r="B548" s="90" t="s">
        <v>2324</v>
      </c>
      <c r="C548" s="87" t="s">
        <v>2325</v>
      </c>
      <c r="D548" s="88" t="s">
        <v>138</v>
      </c>
      <c r="E548" s="30" t="s">
        <v>910</v>
      </c>
      <c r="F548" s="29" t="s">
        <v>54</v>
      </c>
      <c r="G548" s="29">
        <v>7</v>
      </c>
      <c r="H548" s="30"/>
      <c r="I548" s="74">
        <f>VLOOKUP(G548,'Basic TPP'!$A$2:$B$16,2,0)</f>
        <v>5597389.71</v>
      </c>
      <c r="J548" s="75">
        <v>0</v>
      </c>
      <c r="K548" s="76">
        <v>0.35</v>
      </c>
      <c r="L548" s="77">
        <v>0.46</v>
      </c>
      <c r="M548" s="77">
        <v>0</v>
      </c>
      <c r="N548" s="78">
        <f t="shared" si="121"/>
        <v>3853803</v>
      </c>
      <c r="O548" s="79">
        <v>0.97950000000000004</v>
      </c>
      <c r="P548" s="80">
        <v>10318</v>
      </c>
      <c r="Q548" s="80" t="s">
        <v>862</v>
      </c>
      <c r="R548" s="81"/>
      <c r="S548" s="78">
        <f t="shared" si="112"/>
        <v>0</v>
      </c>
      <c r="T548" s="78">
        <f t="shared" si="113"/>
        <v>0</v>
      </c>
      <c r="U548" s="78">
        <f t="shared" si="114"/>
        <v>0</v>
      </c>
      <c r="V548" s="78">
        <f t="shared" si="122"/>
        <v>0</v>
      </c>
      <c r="W548" s="78">
        <f t="shared" si="115"/>
        <v>767570.05093230004</v>
      </c>
      <c r="X548" s="78">
        <f t="shared" si="116"/>
        <v>783634.55940000003</v>
      </c>
      <c r="Y548" s="78">
        <f t="shared" si="117"/>
        <v>391817.27970000001</v>
      </c>
      <c r="Z548" s="78">
        <f t="shared" si="123"/>
        <v>1651569</v>
      </c>
      <c r="AA548" s="78">
        <f t="shared" si="118"/>
        <v>2574799.2666000002</v>
      </c>
      <c r="AB548" s="78">
        <f t="shared" si="124"/>
        <v>2188579</v>
      </c>
      <c r="AC548" s="78">
        <f t="shared" si="119"/>
        <v>0</v>
      </c>
      <c r="AD548" s="78">
        <f t="shared" si="125"/>
        <v>0</v>
      </c>
      <c r="AE548" s="82">
        <f t="shared" si="120"/>
        <v>3840148</v>
      </c>
      <c r="AF548" s="82"/>
      <c r="AG548" s="82"/>
      <c r="AH548" s="82"/>
      <c r="AI548" s="82"/>
      <c r="AJ548" s="82"/>
      <c r="AK548" s="83"/>
      <c r="AL548" s="83"/>
      <c r="AM548" s="78"/>
      <c r="AN548" s="84">
        <v>541</v>
      </c>
      <c r="AO548" s="85"/>
      <c r="AP548" s="86" t="s">
        <v>2239</v>
      </c>
    </row>
    <row r="549" spans="1:42" ht="47.25" customHeight="1" x14ac:dyDescent="0.4">
      <c r="A549" s="70" t="s">
        <v>2326</v>
      </c>
      <c r="B549" s="90" t="s">
        <v>2327</v>
      </c>
      <c r="C549" s="87" t="s">
        <v>2328</v>
      </c>
      <c r="D549" s="88" t="s">
        <v>138</v>
      </c>
      <c r="E549" s="30" t="s">
        <v>961</v>
      </c>
      <c r="F549" s="29" t="s">
        <v>54</v>
      </c>
      <c r="G549" s="29">
        <v>7</v>
      </c>
      <c r="H549" s="30"/>
      <c r="I549" s="74">
        <f>VLOOKUP(G549,'Basic TPP'!$A$2:$B$16,2,0)</f>
        <v>5597389.71</v>
      </c>
      <c r="J549" s="75">
        <v>0</v>
      </c>
      <c r="K549" s="76">
        <v>0.35</v>
      </c>
      <c r="L549" s="77">
        <v>0.46</v>
      </c>
      <c r="M549" s="77">
        <v>0</v>
      </c>
      <c r="N549" s="78">
        <f t="shared" si="121"/>
        <v>3853803</v>
      </c>
      <c r="O549" s="79">
        <v>1</v>
      </c>
      <c r="P549" s="80">
        <v>16036</v>
      </c>
      <c r="Q549" s="80" t="s">
        <v>862</v>
      </c>
      <c r="R549" s="81"/>
      <c r="S549" s="78">
        <f t="shared" si="112"/>
        <v>0</v>
      </c>
      <c r="T549" s="78">
        <f t="shared" si="113"/>
        <v>0</v>
      </c>
      <c r="U549" s="78">
        <f t="shared" si="114"/>
        <v>0</v>
      </c>
      <c r="V549" s="78">
        <f t="shared" si="122"/>
        <v>0</v>
      </c>
      <c r="W549" s="78">
        <f t="shared" si="115"/>
        <v>783634.55940000003</v>
      </c>
      <c r="X549" s="78">
        <f t="shared" si="116"/>
        <v>783634.55940000003</v>
      </c>
      <c r="Y549" s="78">
        <f t="shared" si="117"/>
        <v>391817.27970000001</v>
      </c>
      <c r="Z549" s="78">
        <f t="shared" si="123"/>
        <v>1665223</v>
      </c>
      <c r="AA549" s="78">
        <f t="shared" si="118"/>
        <v>2574799.2666000002</v>
      </c>
      <c r="AB549" s="78">
        <f t="shared" si="124"/>
        <v>2188579</v>
      </c>
      <c r="AC549" s="78">
        <f t="shared" si="119"/>
        <v>0</v>
      </c>
      <c r="AD549" s="78">
        <f t="shared" si="125"/>
        <v>0</v>
      </c>
      <c r="AE549" s="82">
        <f t="shared" si="120"/>
        <v>3853802</v>
      </c>
      <c r="AF549" s="82"/>
      <c r="AG549" s="82"/>
      <c r="AH549" s="82"/>
      <c r="AI549" s="82"/>
      <c r="AJ549" s="82"/>
      <c r="AK549" s="83"/>
      <c r="AL549" s="83"/>
      <c r="AM549" s="78"/>
      <c r="AN549" s="84">
        <v>542</v>
      </c>
      <c r="AO549" s="85"/>
      <c r="AP549" s="86" t="s">
        <v>2239</v>
      </c>
    </row>
    <row r="550" spans="1:42" ht="47.25" customHeight="1" x14ac:dyDescent="0.4">
      <c r="A550" s="70" t="s">
        <v>2329</v>
      </c>
      <c r="B550" s="90" t="s">
        <v>2330</v>
      </c>
      <c r="C550" s="87" t="s">
        <v>2331</v>
      </c>
      <c r="D550" s="88" t="s">
        <v>420</v>
      </c>
      <c r="E550" s="30" t="s">
        <v>451</v>
      </c>
      <c r="F550" s="29" t="s">
        <v>54</v>
      </c>
      <c r="G550" s="29">
        <v>6</v>
      </c>
      <c r="H550" s="30"/>
      <c r="I550" s="74">
        <f>VLOOKUP(G550,'Basic TPP'!$A$2:$B$16,2,0)</f>
        <v>4864066.68</v>
      </c>
      <c r="J550" s="75">
        <v>0</v>
      </c>
      <c r="K550" s="76">
        <v>0.35</v>
      </c>
      <c r="L550" s="77">
        <v>0.46</v>
      </c>
      <c r="M550" s="77">
        <v>0</v>
      </c>
      <c r="N550" s="78">
        <f t="shared" si="121"/>
        <v>3348910</v>
      </c>
      <c r="O550" s="79">
        <v>0.995</v>
      </c>
      <c r="P550" s="80">
        <v>8373</v>
      </c>
      <c r="Q550" s="80" t="s">
        <v>862</v>
      </c>
      <c r="R550" s="81"/>
      <c r="S550" s="78">
        <f t="shared" si="112"/>
        <v>0</v>
      </c>
      <c r="T550" s="78">
        <f t="shared" si="113"/>
        <v>0</v>
      </c>
      <c r="U550" s="78">
        <f t="shared" si="114"/>
        <v>0</v>
      </c>
      <c r="V550" s="78">
        <f t="shared" si="122"/>
        <v>0</v>
      </c>
      <c r="W550" s="78">
        <f t="shared" si="115"/>
        <v>677564.48852399993</v>
      </c>
      <c r="X550" s="78">
        <f t="shared" si="116"/>
        <v>680969.33519999997</v>
      </c>
      <c r="Y550" s="78">
        <f t="shared" si="117"/>
        <v>340484.66759999999</v>
      </c>
      <c r="Z550" s="78">
        <f t="shared" si="123"/>
        <v>1444166</v>
      </c>
      <c r="AA550" s="78">
        <f t="shared" si="118"/>
        <v>2237470.6727999998</v>
      </c>
      <c r="AB550" s="78">
        <f t="shared" si="124"/>
        <v>1901850</v>
      </c>
      <c r="AC550" s="78">
        <f t="shared" si="119"/>
        <v>0</v>
      </c>
      <c r="AD550" s="78">
        <f t="shared" si="125"/>
        <v>0</v>
      </c>
      <c r="AE550" s="82">
        <f t="shared" si="120"/>
        <v>3346016</v>
      </c>
      <c r="AF550" s="82"/>
      <c r="AG550" s="82"/>
      <c r="AH550" s="82"/>
      <c r="AI550" s="82"/>
      <c r="AJ550" s="82"/>
      <c r="AK550" s="83"/>
      <c r="AL550" s="83"/>
      <c r="AM550" s="78"/>
      <c r="AN550" s="84">
        <v>543</v>
      </c>
      <c r="AO550" s="85"/>
      <c r="AP550" s="86" t="s">
        <v>2239</v>
      </c>
    </row>
    <row r="551" spans="1:42" ht="47.25" customHeight="1" x14ac:dyDescent="0.4">
      <c r="A551" s="70" t="s">
        <v>2332</v>
      </c>
      <c r="B551" s="90" t="s">
        <v>2333</v>
      </c>
      <c r="C551" s="87" t="s">
        <v>2334</v>
      </c>
      <c r="D551" s="88" t="s">
        <v>95</v>
      </c>
      <c r="E551" s="30" t="s">
        <v>849</v>
      </c>
      <c r="F551" s="29" t="s">
        <v>391</v>
      </c>
      <c r="G551" s="29">
        <v>5</v>
      </c>
      <c r="H551" s="30"/>
      <c r="I551" s="74">
        <f>VLOOKUP(G551,'Basic TPP'!$A$2:$B$16,2,0)</f>
        <v>4056483.09</v>
      </c>
      <c r="J551" s="75">
        <v>0.31</v>
      </c>
      <c r="K551" s="76">
        <v>0.35</v>
      </c>
      <c r="L551" s="77">
        <v>0.15</v>
      </c>
      <c r="M551" s="77">
        <v>0</v>
      </c>
      <c r="N551" s="78">
        <f t="shared" si="121"/>
        <v>2792889</v>
      </c>
      <c r="O551" s="79">
        <v>0.9042</v>
      </c>
      <c r="P551" s="80">
        <v>8967</v>
      </c>
      <c r="Q551" s="80" t="s">
        <v>862</v>
      </c>
      <c r="R551" s="81"/>
      <c r="S551" s="78">
        <f t="shared" si="112"/>
        <v>454816.12923727196</v>
      </c>
      <c r="T551" s="78">
        <f t="shared" si="113"/>
        <v>503003.90315999999</v>
      </c>
      <c r="U551" s="78">
        <f t="shared" si="114"/>
        <v>251501.95157999999</v>
      </c>
      <c r="V551" s="78">
        <f t="shared" si="122"/>
        <v>1027924</v>
      </c>
      <c r="W551" s="78">
        <f t="shared" si="115"/>
        <v>513502.08139692002</v>
      </c>
      <c r="X551" s="78">
        <f t="shared" si="116"/>
        <v>567907.63260000001</v>
      </c>
      <c r="Y551" s="78">
        <f t="shared" si="117"/>
        <v>283953.81630000001</v>
      </c>
      <c r="Z551" s="78">
        <f t="shared" si="123"/>
        <v>1160559</v>
      </c>
      <c r="AA551" s="78">
        <f t="shared" si="118"/>
        <v>608472.46349999995</v>
      </c>
      <c r="AB551" s="78">
        <f t="shared" si="124"/>
        <v>517202</v>
      </c>
      <c r="AC551" s="78">
        <f t="shared" si="119"/>
        <v>0</v>
      </c>
      <c r="AD551" s="78">
        <f t="shared" si="125"/>
        <v>0</v>
      </c>
      <c r="AE551" s="82">
        <f t="shared" si="120"/>
        <v>2705685</v>
      </c>
      <c r="AF551" s="82"/>
      <c r="AG551" s="82"/>
      <c r="AH551" s="82"/>
      <c r="AI551" s="82"/>
      <c r="AJ551" s="82"/>
      <c r="AK551" s="83"/>
      <c r="AL551" s="83"/>
      <c r="AM551" s="78"/>
      <c r="AN551" s="84">
        <v>544</v>
      </c>
      <c r="AO551" s="85"/>
      <c r="AP551" s="86" t="s">
        <v>2239</v>
      </c>
    </row>
    <row r="552" spans="1:42" ht="47.25" customHeight="1" x14ac:dyDescent="0.4">
      <c r="A552" s="70" t="s">
        <v>2335</v>
      </c>
      <c r="B552" s="90" t="s">
        <v>2336</v>
      </c>
      <c r="C552" s="87" t="s">
        <v>2337</v>
      </c>
      <c r="D552" s="88" t="s">
        <v>138</v>
      </c>
      <c r="E552" s="30" t="s">
        <v>985</v>
      </c>
      <c r="F552" s="29" t="s">
        <v>391</v>
      </c>
      <c r="G552" s="29">
        <v>5</v>
      </c>
      <c r="H552" s="30"/>
      <c r="I552" s="74">
        <f>VLOOKUP(G552,'Basic TPP'!$A$2:$B$16,2,0)</f>
        <v>4056483.09</v>
      </c>
      <c r="J552" s="75">
        <v>0.31</v>
      </c>
      <c r="K552" s="76">
        <v>0.35</v>
      </c>
      <c r="L552" s="77">
        <v>0.15</v>
      </c>
      <c r="M552" s="77">
        <v>0</v>
      </c>
      <c r="N552" s="78">
        <f t="shared" si="121"/>
        <v>2792889</v>
      </c>
      <c r="O552" s="79">
        <v>0.995</v>
      </c>
      <c r="P552" s="80">
        <v>9619</v>
      </c>
      <c r="Q552" s="80" t="s">
        <v>862</v>
      </c>
      <c r="R552" s="81"/>
      <c r="S552" s="78">
        <f t="shared" si="112"/>
        <v>500488.88364419999</v>
      </c>
      <c r="T552" s="78">
        <f t="shared" si="113"/>
        <v>503003.90315999999</v>
      </c>
      <c r="U552" s="78">
        <f t="shared" si="114"/>
        <v>251501.95157999999</v>
      </c>
      <c r="V552" s="78">
        <f t="shared" si="122"/>
        <v>1066746</v>
      </c>
      <c r="W552" s="78">
        <f t="shared" si="115"/>
        <v>565068.09443699999</v>
      </c>
      <c r="X552" s="78">
        <f t="shared" si="116"/>
        <v>567907.63260000001</v>
      </c>
      <c r="Y552" s="78">
        <f t="shared" si="117"/>
        <v>283953.81630000001</v>
      </c>
      <c r="Z552" s="78">
        <f t="shared" si="123"/>
        <v>1204390</v>
      </c>
      <c r="AA552" s="78">
        <f t="shared" si="118"/>
        <v>608472.46349999995</v>
      </c>
      <c r="AB552" s="78">
        <f t="shared" si="124"/>
        <v>517202</v>
      </c>
      <c r="AC552" s="78">
        <f t="shared" si="119"/>
        <v>0</v>
      </c>
      <c r="AD552" s="78">
        <f t="shared" si="125"/>
        <v>0</v>
      </c>
      <c r="AE552" s="82">
        <f t="shared" si="120"/>
        <v>2788338</v>
      </c>
      <c r="AF552" s="82"/>
      <c r="AG552" s="82"/>
      <c r="AH552" s="82"/>
      <c r="AI552" s="82"/>
      <c r="AJ552" s="82"/>
      <c r="AK552" s="83"/>
      <c r="AL552" s="83"/>
      <c r="AM552" s="78"/>
      <c r="AN552" s="84">
        <v>545</v>
      </c>
      <c r="AO552" s="85"/>
      <c r="AP552" s="86" t="s">
        <v>2239</v>
      </c>
    </row>
    <row r="553" spans="1:42" ht="47.25" customHeight="1" x14ac:dyDescent="0.4">
      <c r="A553" s="70" t="s">
        <v>2338</v>
      </c>
      <c r="B553" s="90" t="s">
        <v>2339</v>
      </c>
      <c r="C553" s="87" t="s">
        <v>2340</v>
      </c>
      <c r="D553" s="88" t="s">
        <v>420</v>
      </c>
      <c r="E553" s="30" t="s">
        <v>1036</v>
      </c>
      <c r="F553" s="29" t="s">
        <v>391</v>
      </c>
      <c r="G553" s="29">
        <v>5</v>
      </c>
      <c r="H553" s="30"/>
      <c r="I553" s="74">
        <f>VLOOKUP(G553,'Basic TPP'!$A$2:$B$16,2,0)</f>
        <v>4056483.09</v>
      </c>
      <c r="J553" s="75">
        <v>0.31</v>
      </c>
      <c r="K553" s="76">
        <v>0.35</v>
      </c>
      <c r="L553" s="77">
        <v>0.15</v>
      </c>
      <c r="M553" s="77">
        <v>0</v>
      </c>
      <c r="N553" s="78">
        <f t="shared" si="121"/>
        <v>2792889</v>
      </c>
      <c r="O553" s="79">
        <v>1</v>
      </c>
      <c r="P553" s="80">
        <v>9809</v>
      </c>
      <c r="Q553" s="80" t="s">
        <v>862</v>
      </c>
      <c r="R553" s="81"/>
      <c r="S553" s="78">
        <f t="shared" si="112"/>
        <v>503003.90315999999</v>
      </c>
      <c r="T553" s="78">
        <f t="shared" si="113"/>
        <v>503003.90315999999</v>
      </c>
      <c r="U553" s="78">
        <f t="shared" si="114"/>
        <v>251501.95157999999</v>
      </c>
      <c r="V553" s="78">
        <f t="shared" si="122"/>
        <v>1068883</v>
      </c>
      <c r="W553" s="78">
        <f t="shared" si="115"/>
        <v>567907.63260000001</v>
      </c>
      <c r="X553" s="78">
        <f t="shared" si="116"/>
        <v>567907.63260000001</v>
      </c>
      <c r="Y553" s="78">
        <f t="shared" si="117"/>
        <v>283953.81630000001</v>
      </c>
      <c r="Z553" s="78">
        <f t="shared" si="123"/>
        <v>1206804</v>
      </c>
      <c r="AA553" s="78">
        <f t="shared" si="118"/>
        <v>608472.46349999995</v>
      </c>
      <c r="AB553" s="78">
        <f t="shared" si="124"/>
        <v>517202</v>
      </c>
      <c r="AC553" s="78">
        <f t="shared" si="119"/>
        <v>0</v>
      </c>
      <c r="AD553" s="78">
        <f t="shared" si="125"/>
        <v>0</v>
      </c>
      <c r="AE553" s="82">
        <f t="shared" si="120"/>
        <v>2792889</v>
      </c>
      <c r="AF553" s="82"/>
      <c r="AG553" s="82"/>
      <c r="AH553" s="82"/>
      <c r="AI553" s="82"/>
      <c r="AJ553" s="82"/>
      <c r="AK553" s="83"/>
      <c r="AL553" s="83"/>
      <c r="AM553" s="78"/>
      <c r="AN553" s="84">
        <v>546</v>
      </c>
      <c r="AO553" s="85"/>
      <c r="AP553" s="86" t="s">
        <v>2239</v>
      </c>
    </row>
    <row r="554" spans="1:42" ht="47.25" customHeight="1" x14ac:dyDescent="0.4">
      <c r="A554" s="70" t="s">
        <v>2341</v>
      </c>
      <c r="B554" s="90" t="s">
        <v>2342</v>
      </c>
      <c r="C554" s="87" t="s">
        <v>2343</v>
      </c>
      <c r="D554" s="88" t="s">
        <v>420</v>
      </c>
      <c r="E554" s="30" t="s">
        <v>1036</v>
      </c>
      <c r="F554" s="29" t="s">
        <v>391</v>
      </c>
      <c r="G554" s="29">
        <v>5</v>
      </c>
      <c r="H554" s="30"/>
      <c r="I554" s="74">
        <f>VLOOKUP(G554,'Basic TPP'!$A$2:$B$16,2,0)</f>
        <v>4056483.09</v>
      </c>
      <c r="J554" s="75">
        <v>0.31</v>
      </c>
      <c r="K554" s="76">
        <v>0.35</v>
      </c>
      <c r="L554" s="77">
        <v>0.15</v>
      </c>
      <c r="M554" s="77">
        <v>0</v>
      </c>
      <c r="N554" s="78">
        <f t="shared" si="121"/>
        <v>2792889</v>
      </c>
      <c r="O554" s="79">
        <v>0.995</v>
      </c>
      <c r="P554" s="80">
        <v>9241</v>
      </c>
      <c r="Q554" s="80" t="s">
        <v>862</v>
      </c>
      <c r="R554" s="81"/>
      <c r="S554" s="78">
        <f t="shared" si="112"/>
        <v>500488.88364419999</v>
      </c>
      <c r="T554" s="78">
        <f t="shared" si="113"/>
        <v>503003.90315999999</v>
      </c>
      <c r="U554" s="78">
        <f t="shared" si="114"/>
        <v>251501.95157999999</v>
      </c>
      <c r="V554" s="78">
        <f t="shared" si="122"/>
        <v>1066746</v>
      </c>
      <c r="W554" s="78">
        <f t="shared" si="115"/>
        <v>565068.09443699999</v>
      </c>
      <c r="X554" s="78">
        <f t="shared" si="116"/>
        <v>567907.63260000001</v>
      </c>
      <c r="Y554" s="78">
        <f t="shared" si="117"/>
        <v>283953.81630000001</v>
      </c>
      <c r="Z554" s="78">
        <f t="shared" si="123"/>
        <v>1204390</v>
      </c>
      <c r="AA554" s="78">
        <f t="shared" si="118"/>
        <v>608472.46349999995</v>
      </c>
      <c r="AB554" s="78">
        <f t="shared" si="124"/>
        <v>517202</v>
      </c>
      <c r="AC554" s="78">
        <f t="shared" si="119"/>
        <v>0</v>
      </c>
      <c r="AD554" s="78">
        <f t="shared" si="125"/>
        <v>0</v>
      </c>
      <c r="AE554" s="82">
        <f t="shared" si="120"/>
        <v>2788338</v>
      </c>
      <c r="AF554" s="82"/>
      <c r="AG554" s="82"/>
      <c r="AH554" s="82"/>
      <c r="AI554" s="82"/>
      <c r="AJ554" s="82"/>
      <c r="AK554" s="83"/>
      <c r="AL554" s="83"/>
      <c r="AM554" s="78"/>
      <c r="AN554" s="84">
        <v>547</v>
      </c>
      <c r="AO554" s="91"/>
      <c r="AP554" s="86" t="s">
        <v>2239</v>
      </c>
    </row>
    <row r="555" spans="1:42" ht="47.25" customHeight="1" x14ac:dyDescent="0.4">
      <c r="A555" s="70" t="s">
        <v>2344</v>
      </c>
      <c r="B555" s="90" t="s">
        <v>2345</v>
      </c>
      <c r="C555" s="87" t="s">
        <v>2346</v>
      </c>
      <c r="D555" s="88" t="s">
        <v>1202</v>
      </c>
      <c r="E555" s="30" t="s">
        <v>1203</v>
      </c>
      <c r="F555" s="29" t="s">
        <v>391</v>
      </c>
      <c r="G555" s="29">
        <v>1</v>
      </c>
      <c r="H555" s="30"/>
      <c r="I555" s="74">
        <f>VLOOKUP(G555,'Basic TPP'!$A$2:$B$16,2,0)</f>
        <v>1299559.8</v>
      </c>
      <c r="J555" s="75">
        <v>0.31</v>
      </c>
      <c r="K555" s="76">
        <v>0.35</v>
      </c>
      <c r="L555" s="77">
        <v>0.34</v>
      </c>
      <c r="M555" s="77">
        <v>0</v>
      </c>
      <c r="N555" s="78">
        <f t="shared" si="121"/>
        <v>1104626</v>
      </c>
      <c r="O555" s="79">
        <v>0.98450000000000004</v>
      </c>
      <c r="P555" s="80">
        <v>12049</v>
      </c>
      <c r="Q555" s="80" t="s">
        <v>862</v>
      </c>
      <c r="R555" s="81"/>
      <c r="S555" s="78">
        <f t="shared" si="112"/>
        <v>158647.66126440003</v>
      </c>
      <c r="T555" s="78">
        <f t="shared" si="113"/>
        <v>161145.41520000002</v>
      </c>
      <c r="U555" s="78">
        <f t="shared" si="114"/>
        <v>80572.707600000009</v>
      </c>
      <c r="V555" s="78">
        <f t="shared" si="122"/>
        <v>340311</v>
      </c>
      <c r="W555" s="78">
        <f t="shared" si="115"/>
        <v>179118.327234</v>
      </c>
      <c r="X555" s="78">
        <f t="shared" si="116"/>
        <v>181938.372</v>
      </c>
      <c r="Y555" s="78">
        <f t="shared" si="117"/>
        <v>90969.186000000002</v>
      </c>
      <c r="Z555" s="78">
        <f t="shared" si="123"/>
        <v>384222</v>
      </c>
      <c r="AA555" s="78">
        <f t="shared" si="118"/>
        <v>441850.33200000005</v>
      </c>
      <c r="AB555" s="78">
        <f t="shared" si="124"/>
        <v>375573</v>
      </c>
      <c r="AC555" s="78">
        <f t="shared" si="119"/>
        <v>0</v>
      </c>
      <c r="AD555" s="78">
        <f t="shared" si="125"/>
        <v>0</v>
      </c>
      <c r="AE555" s="82">
        <f t="shared" si="120"/>
        <v>1100106</v>
      </c>
      <c r="AF555" s="82"/>
      <c r="AG555" s="82"/>
      <c r="AH555" s="82"/>
      <c r="AI555" s="82"/>
      <c r="AJ555" s="82"/>
      <c r="AK555" s="83"/>
      <c r="AL555" s="83"/>
      <c r="AM555" s="78"/>
      <c r="AN555" s="84">
        <v>548</v>
      </c>
      <c r="AO555" s="85"/>
      <c r="AP555" s="86" t="s">
        <v>2239</v>
      </c>
    </row>
    <row r="556" spans="1:42" ht="47.25" customHeight="1" x14ac:dyDescent="0.4">
      <c r="A556" s="70" t="s">
        <v>2347</v>
      </c>
      <c r="B556" s="71" t="s">
        <v>2348</v>
      </c>
      <c r="C556" s="72" t="s">
        <v>2349</v>
      </c>
      <c r="D556" s="73" t="s">
        <v>45</v>
      </c>
      <c r="E556" s="37" t="s">
        <v>2350</v>
      </c>
      <c r="F556" s="38" t="s">
        <v>54</v>
      </c>
      <c r="G556" s="38">
        <v>12</v>
      </c>
      <c r="H556" s="93" t="s">
        <v>2659</v>
      </c>
      <c r="I556" s="74">
        <f>VLOOKUP(G556,'Basic TPP'!$A$2:$B$16,2,0)</f>
        <v>13501920</v>
      </c>
      <c r="J556" s="75">
        <v>0</v>
      </c>
      <c r="K556" s="76">
        <v>0.35</v>
      </c>
      <c r="L556" s="77">
        <v>0.56999999999999995</v>
      </c>
      <c r="M556" s="77">
        <v>0</v>
      </c>
      <c r="N556" s="78">
        <f t="shared" si="121"/>
        <v>10558501</v>
      </c>
      <c r="O556" s="79">
        <v>0.995</v>
      </c>
      <c r="P556" s="80">
        <v>12003</v>
      </c>
      <c r="Q556" s="80" t="s">
        <v>862</v>
      </c>
      <c r="R556" s="81"/>
      <c r="S556" s="78">
        <f t="shared" si="112"/>
        <v>0</v>
      </c>
      <c r="T556" s="78">
        <f t="shared" si="113"/>
        <v>0</v>
      </c>
      <c r="U556" s="78">
        <f t="shared" si="114"/>
        <v>0</v>
      </c>
      <c r="V556" s="78">
        <f t="shared" si="122"/>
        <v>0</v>
      </c>
      <c r="W556" s="78">
        <f t="shared" si="115"/>
        <v>1880817.456</v>
      </c>
      <c r="X556" s="78">
        <f t="shared" si="116"/>
        <v>1890268.8</v>
      </c>
      <c r="Y556" s="78">
        <f t="shared" si="117"/>
        <v>945134.4</v>
      </c>
      <c r="Z556" s="78">
        <f t="shared" si="123"/>
        <v>4008788</v>
      </c>
      <c r="AA556" s="78">
        <f t="shared" si="118"/>
        <v>7696094.3999999994</v>
      </c>
      <c r="AB556" s="78">
        <f t="shared" si="124"/>
        <v>6541680</v>
      </c>
      <c r="AC556" s="78">
        <f t="shared" si="119"/>
        <v>0</v>
      </c>
      <c r="AD556" s="78">
        <f t="shared" si="125"/>
        <v>0</v>
      </c>
      <c r="AE556" s="82">
        <f t="shared" si="120"/>
        <v>10550468</v>
      </c>
      <c r="AF556" s="82"/>
      <c r="AG556" s="82"/>
      <c r="AH556" s="82"/>
      <c r="AI556" s="82"/>
      <c r="AJ556" s="82"/>
      <c r="AK556" s="83"/>
      <c r="AL556" s="83"/>
      <c r="AM556" s="78"/>
      <c r="AN556" s="84">
        <v>549</v>
      </c>
      <c r="AO556" s="85"/>
      <c r="AP556" s="86" t="s">
        <v>2351</v>
      </c>
    </row>
    <row r="557" spans="1:42" ht="47.25" customHeight="1" x14ac:dyDescent="0.4">
      <c r="A557" s="70" t="s">
        <v>2352</v>
      </c>
      <c r="B557" s="37" t="s">
        <v>2353</v>
      </c>
      <c r="C557" s="87" t="s">
        <v>2354</v>
      </c>
      <c r="D557" s="88" t="s">
        <v>45</v>
      </c>
      <c r="E557" s="37" t="s">
        <v>861</v>
      </c>
      <c r="F557" s="29" t="s">
        <v>54</v>
      </c>
      <c r="G557" s="29">
        <v>12</v>
      </c>
      <c r="H557" s="30"/>
      <c r="I557" s="74">
        <f>VLOOKUP(G557,'Basic TPP'!$A$2:$B$16,2,0)</f>
        <v>13501920</v>
      </c>
      <c r="J557" s="75">
        <v>0</v>
      </c>
      <c r="K557" s="76">
        <v>0.35</v>
      </c>
      <c r="L557" s="77">
        <v>0.46</v>
      </c>
      <c r="M557" s="77">
        <v>0</v>
      </c>
      <c r="N557" s="78">
        <f t="shared" si="121"/>
        <v>9296072</v>
      </c>
      <c r="O557" s="79">
        <v>0.995</v>
      </c>
      <c r="P557" s="80">
        <v>9616</v>
      </c>
      <c r="Q557" s="89" t="s">
        <v>862</v>
      </c>
      <c r="R557" s="81"/>
      <c r="S557" s="78">
        <f t="shared" si="112"/>
        <v>0</v>
      </c>
      <c r="T557" s="78">
        <f t="shared" si="113"/>
        <v>0</v>
      </c>
      <c r="U557" s="78">
        <f t="shared" si="114"/>
        <v>0</v>
      </c>
      <c r="V557" s="78">
        <f t="shared" si="122"/>
        <v>0</v>
      </c>
      <c r="W557" s="78">
        <f t="shared" si="115"/>
        <v>1880817.456</v>
      </c>
      <c r="X557" s="78">
        <f t="shared" si="116"/>
        <v>1890268.8</v>
      </c>
      <c r="Y557" s="78">
        <f t="shared" si="117"/>
        <v>945134.4</v>
      </c>
      <c r="Z557" s="78">
        <f t="shared" si="123"/>
        <v>4008788</v>
      </c>
      <c r="AA557" s="78">
        <f t="shared" si="118"/>
        <v>6210883.2000000002</v>
      </c>
      <c r="AB557" s="78">
        <f t="shared" si="124"/>
        <v>5279251</v>
      </c>
      <c r="AC557" s="78">
        <f t="shared" si="119"/>
        <v>0</v>
      </c>
      <c r="AD557" s="78">
        <f t="shared" si="125"/>
        <v>0</v>
      </c>
      <c r="AE557" s="82">
        <f t="shared" si="120"/>
        <v>9288039</v>
      </c>
      <c r="AF557" s="82"/>
      <c r="AG557" s="82"/>
      <c r="AH557" s="82"/>
      <c r="AI557" s="82"/>
      <c r="AJ557" s="82"/>
      <c r="AK557" s="83"/>
      <c r="AL557" s="83"/>
      <c r="AM557" s="78"/>
      <c r="AN557" s="84">
        <v>550</v>
      </c>
      <c r="AO557" s="85"/>
      <c r="AP557" s="86" t="s">
        <v>2351</v>
      </c>
    </row>
    <row r="558" spans="1:42" ht="47.25" customHeight="1" x14ac:dyDescent="0.4">
      <c r="A558" s="70" t="s">
        <v>2355</v>
      </c>
      <c r="B558" s="37" t="s">
        <v>2356</v>
      </c>
      <c r="C558" s="87" t="s">
        <v>2357</v>
      </c>
      <c r="D558" s="88" t="s">
        <v>45</v>
      </c>
      <c r="E558" s="30" t="s">
        <v>861</v>
      </c>
      <c r="F558" s="29" t="s">
        <v>54</v>
      </c>
      <c r="G558" s="29">
        <v>12</v>
      </c>
      <c r="H558" s="30"/>
      <c r="I558" s="74">
        <f>VLOOKUP(G558,'Basic TPP'!$A$2:$B$16,2,0)</f>
        <v>13501920</v>
      </c>
      <c r="J558" s="75">
        <v>0</v>
      </c>
      <c r="K558" s="76">
        <v>0.35</v>
      </c>
      <c r="L558" s="77">
        <v>0.46</v>
      </c>
      <c r="M558" s="77">
        <v>0</v>
      </c>
      <c r="N558" s="78">
        <f t="shared" si="121"/>
        <v>9296072</v>
      </c>
      <c r="O558" s="79">
        <v>0.995</v>
      </c>
      <c r="P558" s="80">
        <v>9944</v>
      </c>
      <c r="Q558" s="80" t="s">
        <v>862</v>
      </c>
      <c r="R558" s="81"/>
      <c r="S558" s="78">
        <f t="shared" si="112"/>
        <v>0</v>
      </c>
      <c r="T558" s="78">
        <f t="shared" si="113"/>
        <v>0</v>
      </c>
      <c r="U558" s="78">
        <f t="shared" si="114"/>
        <v>0</v>
      </c>
      <c r="V558" s="78">
        <f t="shared" si="122"/>
        <v>0</v>
      </c>
      <c r="W558" s="78">
        <f t="shared" si="115"/>
        <v>1880817.456</v>
      </c>
      <c r="X558" s="78">
        <f t="shared" si="116"/>
        <v>1890268.8</v>
      </c>
      <c r="Y558" s="78">
        <f t="shared" si="117"/>
        <v>945134.4</v>
      </c>
      <c r="Z558" s="78">
        <f t="shared" si="123"/>
        <v>4008788</v>
      </c>
      <c r="AA558" s="78">
        <f t="shared" si="118"/>
        <v>6210883.2000000002</v>
      </c>
      <c r="AB558" s="78">
        <f t="shared" si="124"/>
        <v>5279251</v>
      </c>
      <c r="AC558" s="78">
        <f t="shared" si="119"/>
        <v>0</v>
      </c>
      <c r="AD558" s="78">
        <f t="shared" si="125"/>
        <v>0</v>
      </c>
      <c r="AE558" s="82">
        <f t="shared" si="120"/>
        <v>9288039</v>
      </c>
      <c r="AF558" s="82"/>
      <c r="AG558" s="82"/>
      <c r="AH558" s="82"/>
      <c r="AI558" s="82"/>
      <c r="AJ558" s="82"/>
      <c r="AK558" s="83"/>
      <c r="AL558" s="83"/>
      <c r="AM558" s="78"/>
      <c r="AN558" s="84">
        <v>551</v>
      </c>
      <c r="AO558" s="85"/>
      <c r="AP558" s="86" t="s">
        <v>2351</v>
      </c>
    </row>
    <row r="559" spans="1:42" ht="47.25" customHeight="1" x14ac:dyDescent="0.4">
      <c r="A559" s="70" t="s">
        <v>2358</v>
      </c>
      <c r="B559" s="90" t="s">
        <v>2359</v>
      </c>
      <c r="C559" s="87" t="s">
        <v>2360</v>
      </c>
      <c r="D559" s="88" t="s">
        <v>108</v>
      </c>
      <c r="E559" s="30" t="s">
        <v>1157</v>
      </c>
      <c r="F559" s="29" t="s">
        <v>54</v>
      </c>
      <c r="G559" s="29">
        <v>10</v>
      </c>
      <c r="H559" s="30"/>
      <c r="I559" s="74">
        <f>VLOOKUP(G559,'Basic TPP'!$A$2:$B$16,2,0)</f>
        <v>9080041.1999999993</v>
      </c>
      <c r="J559" s="75">
        <v>0</v>
      </c>
      <c r="K559" s="76">
        <v>0.35</v>
      </c>
      <c r="L559" s="77">
        <v>0.46</v>
      </c>
      <c r="M559" s="77">
        <v>0</v>
      </c>
      <c r="N559" s="78">
        <f t="shared" si="121"/>
        <v>6251608</v>
      </c>
      <c r="O559" s="79">
        <v>0.98499999999999999</v>
      </c>
      <c r="P559" s="80">
        <v>7959</v>
      </c>
      <c r="Q559" s="80" t="s">
        <v>862</v>
      </c>
      <c r="R559" s="81"/>
      <c r="S559" s="78">
        <f t="shared" si="112"/>
        <v>0</v>
      </c>
      <c r="T559" s="78">
        <f t="shared" si="113"/>
        <v>0</v>
      </c>
      <c r="U559" s="78">
        <f t="shared" si="114"/>
        <v>0</v>
      </c>
      <c r="V559" s="78">
        <f t="shared" si="122"/>
        <v>0</v>
      </c>
      <c r="W559" s="78">
        <f t="shared" si="115"/>
        <v>1252137.6814799998</v>
      </c>
      <c r="X559" s="78">
        <f t="shared" si="116"/>
        <v>1271205.7679999999</v>
      </c>
      <c r="Y559" s="78">
        <f t="shared" si="117"/>
        <v>635602.88399999996</v>
      </c>
      <c r="Z559" s="78">
        <f t="shared" si="123"/>
        <v>2685104</v>
      </c>
      <c r="AA559" s="78">
        <f t="shared" si="118"/>
        <v>4176818.952</v>
      </c>
      <c r="AB559" s="78">
        <f t="shared" si="124"/>
        <v>3550296</v>
      </c>
      <c r="AC559" s="78">
        <f t="shared" si="119"/>
        <v>0</v>
      </c>
      <c r="AD559" s="78">
        <f t="shared" si="125"/>
        <v>0</v>
      </c>
      <c r="AE559" s="82">
        <f t="shared" si="120"/>
        <v>6235400</v>
      </c>
      <c r="AF559" s="82"/>
      <c r="AG559" s="82"/>
      <c r="AH559" s="82"/>
      <c r="AI559" s="82"/>
      <c r="AJ559" s="82"/>
      <c r="AK559" s="83"/>
      <c r="AL559" s="83"/>
      <c r="AM559" s="78"/>
      <c r="AN559" s="84">
        <v>552</v>
      </c>
      <c r="AO559" s="85"/>
      <c r="AP559" s="86" t="s">
        <v>2351</v>
      </c>
    </row>
    <row r="560" spans="1:42" ht="47.25" customHeight="1" x14ac:dyDescent="0.4">
      <c r="A560" s="70" t="s">
        <v>2361</v>
      </c>
      <c r="B560" s="90" t="s">
        <v>2362</v>
      </c>
      <c r="C560" s="87" t="s">
        <v>2363</v>
      </c>
      <c r="D560" s="88" t="s">
        <v>138</v>
      </c>
      <c r="E560" s="30" t="s">
        <v>2364</v>
      </c>
      <c r="F560" s="29" t="s">
        <v>54</v>
      </c>
      <c r="G560" s="29">
        <v>9</v>
      </c>
      <c r="H560" s="30"/>
      <c r="I560" s="74">
        <f>VLOOKUP(G560,'Basic TPP'!$A$2:$B$16,2,0)</f>
        <v>7898623.2000000002</v>
      </c>
      <c r="J560" s="75">
        <v>0</v>
      </c>
      <c r="K560" s="76">
        <v>0.35</v>
      </c>
      <c r="L560" s="77">
        <v>0.46</v>
      </c>
      <c r="M560" s="77">
        <v>0</v>
      </c>
      <c r="N560" s="78">
        <f t="shared" si="121"/>
        <v>5438202</v>
      </c>
      <c r="O560" s="79">
        <v>0.90169999999999995</v>
      </c>
      <c r="P560" s="80">
        <v>9055</v>
      </c>
      <c r="Q560" s="80" t="s">
        <v>862</v>
      </c>
      <c r="R560" s="81"/>
      <c r="S560" s="78">
        <f t="shared" si="112"/>
        <v>0</v>
      </c>
      <c r="T560" s="78">
        <f t="shared" si="113"/>
        <v>0</v>
      </c>
      <c r="U560" s="78">
        <f t="shared" si="114"/>
        <v>0</v>
      </c>
      <c r="V560" s="78">
        <f t="shared" si="122"/>
        <v>0</v>
      </c>
      <c r="W560" s="78">
        <f t="shared" si="115"/>
        <v>997106.39552160003</v>
      </c>
      <c r="X560" s="78">
        <f t="shared" si="116"/>
        <v>1105807.2480000001</v>
      </c>
      <c r="Y560" s="78">
        <f t="shared" si="117"/>
        <v>552903.62400000007</v>
      </c>
      <c r="Z560" s="78">
        <f t="shared" si="123"/>
        <v>2257445</v>
      </c>
      <c r="AA560" s="78">
        <f t="shared" si="118"/>
        <v>3633366.6720000003</v>
      </c>
      <c r="AB560" s="78">
        <f t="shared" si="124"/>
        <v>3088362</v>
      </c>
      <c r="AC560" s="78">
        <f t="shared" si="119"/>
        <v>0</v>
      </c>
      <c r="AD560" s="78">
        <f t="shared" si="125"/>
        <v>0</v>
      </c>
      <c r="AE560" s="82">
        <f t="shared" si="120"/>
        <v>5345807</v>
      </c>
      <c r="AF560" s="82"/>
      <c r="AG560" s="82"/>
      <c r="AH560" s="82"/>
      <c r="AI560" s="82"/>
      <c r="AJ560" s="82"/>
      <c r="AK560" s="83"/>
      <c r="AL560" s="83"/>
      <c r="AM560" s="78"/>
      <c r="AN560" s="84">
        <v>553</v>
      </c>
      <c r="AO560" s="85"/>
      <c r="AP560" s="86" t="s">
        <v>2351</v>
      </c>
    </row>
    <row r="561" spans="1:42" ht="47.25" customHeight="1" x14ac:dyDescent="0.4">
      <c r="A561" s="70" t="s">
        <v>2365</v>
      </c>
      <c r="B561" s="90" t="s">
        <v>2366</v>
      </c>
      <c r="C561" s="87" t="s">
        <v>2367</v>
      </c>
      <c r="D561" s="88" t="s">
        <v>95</v>
      </c>
      <c r="E561" s="30" t="s">
        <v>1001</v>
      </c>
      <c r="F561" s="29" t="s">
        <v>54</v>
      </c>
      <c r="G561" s="29">
        <v>9</v>
      </c>
      <c r="H561" s="30"/>
      <c r="I561" s="74">
        <f>VLOOKUP(G561,'Basic TPP'!$A$2:$B$16,2,0)</f>
        <v>7898623.2000000002</v>
      </c>
      <c r="J561" s="75">
        <v>0</v>
      </c>
      <c r="K561" s="76">
        <v>0.35</v>
      </c>
      <c r="L561" s="77">
        <v>0.46</v>
      </c>
      <c r="M561" s="77">
        <v>0</v>
      </c>
      <c r="N561" s="78">
        <f t="shared" si="121"/>
        <v>5438202</v>
      </c>
      <c r="O561" s="79">
        <v>0.995</v>
      </c>
      <c r="P561" s="80">
        <v>8011</v>
      </c>
      <c r="Q561" s="80" t="s">
        <v>862</v>
      </c>
      <c r="R561" s="81"/>
      <c r="S561" s="78">
        <f t="shared" si="112"/>
        <v>0</v>
      </c>
      <c r="T561" s="78">
        <f t="shared" si="113"/>
        <v>0</v>
      </c>
      <c r="U561" s="78">
        <f t="shared" si="114"/>
        <v>0</v>
      </c>
      <c r="V561" s="78">
        <f t="shared" si="122"/>
        <v>0</v>
      </c>
      <c r="W561" s="78">
        <f t="shared" si="115"/>
        <v>1100278.2117600001</v>
      </c>
      <c r="X561" s="78">
        <f t="shared" si="116"/>
        <v>1105807.2480000001</v>
      </c>
      <c r="Y561" s="78">
        <f t="shared" si="117"/>
        <v>552903.62400000007</v>
      </c>
      <c r="Z561" s="78">
        <f t="shared" si="123"/>
        <v>2345141</v>
      </c>
      <c r="AA561" s="78">
        <f t="shared" si="118"/>
        <v>3633366.6720000003</v>
      </c>
      <c r="AB561" s="78">
        <f t="shared" si="124"/>
        <v>3088362</v>
      </c>
      <c r="AC561" s="78">
        <f t="shared" si="119"/>
        <v>0</v>
      </c>
      <c r="AD561" s="78">
        <f t="shared" si="125"/>
        <v>0</v>
      </c>
      <c r="AE561" s="82">
        <f t="shared" si="120"/>
        <v>5433503</v>
      </c>
      <c r="AF561" s="82"/>
      <c r="AG561" s="82"/>
      <c r="AH561" s="82"/>
      <c r="AI561" s="82"/>
      <c r="AJ561" s="82"/>
      <c r="AK561" s="83"/>
      <c r="AL561" s="83"/>
      <c r="AM561" s="78"/>
      <c r="AN561" s="84">
        <v>554</v>
      </c>
      <c r="AO561" s="85"/>
      <c r="AP561" s="86" t="s">
        <v>2351</v>
      </c>
    </row>
    <row r="562" spans="1:42" ht="47.25" customHeight="1" x14ac:dyDescent="0.4">
      <c r="A562" s="70" t="s">
        <v>2368</v>
      </c>
      <c r="B562" s="90" t="s">
        <v>2369</v>
      </c>
      <c r="C562" s="87" t="s">
        <v>2370</v>
      </c>
      <c r="D562" s="88" t="s">
        <v>95</v>
      </c>
      <c r="E562" s="30" t="s">
        <v>1053</v>
      </c>
      <c r="F562" s="29" t="s">
        <v>54</v>
      </c>
      <c r="G562" s="29">
        <v>9</v>
      </c>
      <c r="H562" s="30"/>
      <c r="I562" s="74">
        <f>VLOOKUP(G562,'Basic TPP'!$A$2:$B$16,2,0)</f>
        <v>7898623.2000000002</v>
      </c>
      <c r="J562" s="75">
        <v>0</v>
      </c>
      <c r="K562" s="76">
        <v>0.35</v>
      </c>
      <c r="L562" s="77">
        <v>0.46</v>
      </c>
      <c r="M562" s="77">
        <v>0</v>
      </c>
      <c r="N562" s="78">
        <f t="shared" si="121"/>
        <v>5438202</v>
      </c>
      <c r="O562" s="79">
        <v>0.96950000000000003</v>
      </c>
      <c r="P562" s="80">
        <v>8736</v>
      </c>
      <c r="Q562" s="80" t="s">
        <v>862</v>
      </c>
      <c r="R562" s="81"/>
      <c r="S562" s="78">
        <f t="shared" si="112"/>
        <v>0</v>
      </c>
      <c r="T562" s="78">
        <f t="shared" si="113"/>
        <v>0</v>
      </c>
      <c r="U562" s="78">
        <f t="shared" si="114"/>
        <v>0</v>
      </c>
      <c r="V562" s="78">
        <f t="shared" si="122"/>
        <v>0</v>
      </c>
      <c r="W562" s="78">
        <f t="shared" si="115"/>
        <v>1072080.1269360001</v>
      </c>
      <c r="X562" s="78">
        <f t="shared" si="116"/>
        <v>1105807.2480000001</v>
      </c>
      <c r="Y562" s="78">
        <f t="shared" si="117"/>
        <v>552903.62400000007</v>
      </c>
      <c r="Z562" s="78">
        <f t="shared" si="123"/>
        <v>2321172</v>
      </c>
      <c r="AA562" s="78">
        <f t="shared" si="118"/>
        <v>3633366.6720000003</v>
      </c>
      <c r="AB562" s="78">
        <f t="shared" si="124"/>
        <v>3088362</v>
      </c>
      <c r="AC562" s="78">
        <f t="shared" si="119"/>
        <v>0</v>
      </c>
      <c r="AD562" s="78">
        <f t="shared" si="125"/>
        <v>0</v>
      </c>
      <c r="AE562" s="82">
        <f t="shared" si="120"/>
        <v>5409534</v>
      </c>
      <c r="AF562" s="82"/>
      <c r="AG562" s="82"/>
      <c r="AH562" s="82"/>
      <c r="AI562" s="82"/>
      <c r="AJ562" s="82"/>
      <c r="AK562" s="83"/>
      <c r="AL562" s="83"/>
      <c r="AM562" s="78"/>
      <c r="AN562" s="84">
        <v>555</v>
      </c>
      <c r="AO562" s="85"/>
      <c r="AP562" s="86" t="s">
        <v>2351</v>
      </c>
    </row>
    <row r="563" spans="1:42" ht="47.25" customHeight="1" x14ac:dyDescent="0.4">
      <c r="A563" s="70" t="s">
        <v>2371</v>
      </c>
      <c r="B563" s="90" t="s">
        <v>2372</v>
      </c>
      <c r="C563" s="87" t="s">
        <v>2373</v>
      </c>
      <c r="D563" s="88" t="s">
        <v>108</v>
      </c>
      <c r="E563" s="30" t="s">
        <v>1761</v>
      </c>
      <c r="F563" s="29" t="s">
        <v>54</v>
      </c>
      <c r="G563" s="29">
        <v>9</v>
      </c>
      <c r="H563" s="30"/>
      <c r="I563" s="74">
        <f>VLOOKUP(G563,'Basic TPP'!$A$2:$B$16,2,0)</f>
        <v>7898623.2000000002</v>
      </c>
      <c r="J563" s="75">
        <v>0</v>
      </c>
      <c r="K563" s="76">
        <v>0.35</v>
      </c>
      <c r="L563" s="77">
        <v>0.46</v>
      </c>
      <c r="M563" s="77">
        <v>0</v>
      </c>
      <c r="N563" s="78">
        <f t="shared" si="121"/>
        <v>5438202</v>
      </c>
      <c r="O563" s="79">
        <v>0.995</v>
      </c>
      <c r="P563" s="80">
        <v>9265</v>
      </c>
      <c r="Q563" s="80" t="s">
        <v>862</v>
      </c>
      <c r="R563" s="81"/>
      <c r="S563" s="78">
        <f t="shared" si="112"/>
        <v>0</v>
      </c>
      <c r="T563" s="78">
        <f t="shared" si="113"/>
        <v>0</v>
      </c>
      <c r="U563" s="78">
        <f t="shared" si="114"/>
        <v>0</v>
      </c>
      <c r="V563" s="78">
        <f t="shared" si="122"/>
        <v>0</v>
      </c>
      <c r="W563" s="78">
        <f t="shared" si="115"/>
        <v>1100278.2117600001</v>
      </c>
      <c r="X563" s="78">
        <f t="shared" si="116"/>
        <v>1105807.2480000001</v>
      </c>
      <c r="Y563" s="78">
        <f t="shared" si="117"/>
        <v>552903.62400000007</v>
      </c>
      <c r="Z563" s="78">
        <f t="shared" si="123"/>
        <v>2345141</v>
      </c>
      <c r="AA563" s="78">
        <f t="shared" si="118"/>
        <v>3633366.6720000003</v>
      </c>
      <c r="AB563" s="78">
        <f t="shared" si="124"/>
        <v>3088362</v>
      </c>
      <c r="AC563" s="78">
        <f t="shared" si="119"/>
        <v>0</v>
      </c>
      <c r="AD563" s="78">
        <f t="shared" si="125"/>
        <v>0</v>
      </c>
      <c r="AE563" s="82">
        <f t="shared" si="120"/>
        <v>5433503</v>
      </c>
      <c r="AF563" s="82"/>
      <c r="AG563" s="82"/>
      <c r="AH563" s="82"/>
      <c r="AI563" s="82"/>
      <c r="AJ563" s="82"/>
      <c r="AK563" s="83"/>
      <c r="AL563" s="83"/>
      <c r="AM563" s="78"/>
      <c r="AN563" s="84">
        <v>556</v>
      </c>
      <c r="AO563" s="85"/>
      <c r="AP563" s="86" t="s">
        <v>2351</v>
      </c>
    </row>
    <row r="564" spans="1:42" ht="47.25" customHeight="1" x14ac:dyDescent="0.4">
      <c r="A564" s="70" t="s">
        <v>2374</v>
      </c>
      <c r="B564" s="90" t="s">
        <v>2375</v>
      </c>
      <c r="C564" s="87" t="s">
        <v>2376</v>
      </c>
      <c r="D564" s="88" t="s">
        <v>95</v>
      </c>
      <c r="E564" s="30" t="s">
        <v>192</v>
      </c>
      <c r="F564" s="29" t="s">
        <v>54</v>
      </c>
      <c r="G564" s="29">
        <v>9</v>
      </c>
      <c r="H564" s="30"/>
      <c r="I564" s="74">
        <f>VLOOKUP(G564,'Basic TPP'!$A$2:$B$16,2,0)</f>
        <v>7898623.2000000002</v>
      </c>
      <c r="J564" s="75">
        <v>0</v>
      </c>
      <c r="K564" s="76">
        <v>0.35</v>
      </c>
      <c r="L564" s="77">
        <v>0.46</v>
      </c>
      <c r="M564" s="77">
        <v>0</v>
      </c>
      <c r="N564" s="78">
        <f t="shared" si="121"/>
        <v>5438202</v>
      </c>
      <c r="O564" s="79">
        <v>0.99</v>
      </c>
      <c r="P564" s="80">
        <v>8927</v>
      </c>
      <c r="Q564" s="80" t="s">
        <v>862</v>
      </c>
      <c r="R564" s="81"/>
      <c r="S564" s="78">
        <f t="shared" si="112"/>
        <v>0</v>
      </c>
      <c r="T564" s="78">
        <f t="shared" si="113"/>
        <v>0</v>
      </c>
      <c r="U564" s="78">
        <f t="shared" si="114"/>
        <v>0</v>
      </c>
      <c r="V564" s="78">
        <f t="shared" si="122"/>
        <v>0</v>
      </c>
      <c r="W564" s="78">
        <f t="shared" si="115"/>
        <v>1094749.17552</v>
      </c>
      <c r="X564" s="78">
        <f t="shared" si="116"/>
        <v>1105807.2480000001</v>
      </c>
      <c r="Y564" s="78">
        <f t="shared" si="117"/>
        <v>552903.62400000007</v>
      </c>
      <c r="Z564" s="78">
        <f t="shared" si="123"/>
        <v>2340441</v>
      </c>
      <c r="AA564" s="78">
        <f t="shared" si="118"/>
        <v>3633366.6720000003</v>
      </c>
      <c r="AB564" s="78">
        <f t="shared" si="124"/>
        <v>3088362</v>
      </c>
      <c r="AC564" s="78">
        <f t="shared" si="119"/>
        <v>0</v>
      </c>
      <c r="AD564" s="78">
        <f t="shared" si="125"/>
        <v>0</v>
      </c>
      <c r="AE564" s="82">
        <f t="shared" si="120"/>
        <v>5428803</v>
      </c>
      <c r="AF564" s="82"/>
      <c r="AG564" s="82"/>
      <c r="AH564" s="82"/>
      <c r="AI564" s="82"/>
      <c r="AJ564" s="82"/>
      <c r="AK564" s="83"/>
      <c r="AL564" s="83"/>
      <c r="AM564" s="78"/>
      <c r="AN564" s="84">
        <v>557</v>
      </c>
      <c r="AO564" s="91"/>
      <c r="AP564" s="86" t="s">
        <v>2351</v>
      </c>
    </row>
    <row r="565" spans="1:42" ht="47.25" customHeight="1" x14ac:dyDescent="0.4">
      <c r="A565" s="70" t="s">
        <v>2377</v>
      </c>
      <c r="B565" s="90" t="s">
        <v>2378</v>
      </c>
      <c r="C565" s="87" t="s">
        <v>2379</v>
      </c>
      <c r="D565" s="88" t="s">
        <v>95</v>
      </c>
      <c r="E565" s="30" t="s">
        <v>885</v>
      </c>
      <c r="F565" s="29" t="s">
        <v>54</v>
      </c>
      <c r="G565" s="29">
        <v>8</v>
      </c>
      <c r="H565" s="30"/>
      <c r="I565" s="74">
        <f>VLOOKUP(G565,'Basic TPP'!$A$2:$B$16,2,0)</f>
        <v>6348434.0099999998</v>
      </c>
      <c r="J565" s="75">
        <v>0</v>
      </c>
      <c r="K565" s="76">
        <v>0.35</v>
      </c>
      <c r="L565" s="77">
        <v>0.46</v>
      </c>
      <c r="M565" s="77">
        <v>0</v>
      </c>
      <c r="N565" s="78">
        <f t="shared" si="121"/>
        <v>4370897</v>
      </c>
      <c r="O565" s="79">
        <v>1</v>
      </c>
      <c r="P565" s="80">
        <v>8925</v>
      </c>
      <c r="Q565" s="80" t="s">
        <v>862</v>
      </c>
      <c r="R565" s="81"/>
      <c r="S565" s="78">
        <f t="shared" si="112"/>
        <v>0</v>
      </c>
      <c r="T565" s="78">
        <f t="shared" si="113"/>
        <v>0</v>
      </c>
      <c r="U565" s="78">
        <f t="shared" si="114"/>
        <v>0</v>
      </c>
      <c r="V565" s="78">
        <f t="shared" si="122"/>
        <v>0</v>
      </c>
      <c r="W565" s="78">
        <f t="shared" si="115"/>
        <v>888780.76139999984</v>
      </c>
      <c r="X565" s="78">
        <f t="shared" si="116"/>
        <v>888780.76139999984</v>
      </c>
      <c r="Y565" s="78">
        <f t="shared" si="117"/>
        <v>444390.38069999992</v>
      </c>
      <c r="Z565" s="78">
        <f t="shared" si="123"/>
        <v>1888659</v>
      </c>
      <c r="AA565" s="78">
        <f t="shared" si="118"/>
        <v>2920279.6446000002</v>
      </c>
      <c r="AB565" s="78">
        <f t="shared" si="124"/>
        <v>2482238</v>
      </c>
      <c r="AC565" s="78">
        <f t="shared" si="119"/>
        <v>0</v>
      </c>
      <c r="AD565" s="78">
        <f t="shared" si="125"/>
        <v>0</v>
      </c>
      <c r="AE565" s="82">
        <f t="shared" si="120"/>
        <v>4370897</v>
      </c>
      <c r="AF565" s="82"/>
      <c r="AG565" s="82"/>
      <c r="AH565" s="82"/>
      <c r="AI565" s="82"/>
      <c r="AJ565" s="82"/>
      <c r="AK565" s="83"/>
      <c r="AL565" s="83"/>
      <c r="AM565" s="78"/>
      <c r="AN565" s="84">
        <v>558</v>
      </c>
      <c r="AO565" s="85"/>
      <c r="AP565" s="86" t="s">
        <v>2351</v>
      </c>
    </row>
    <row r="566" spans="1:42" ht="47.25" customHeight="1" x14ac:dyDescent="0.4">
      <c r="A566" s="70" t="s">
        <v>2380</v>
      </c>
      <c r="B566" s="90" t="s">
        <v>2381</v>
      </c>
      <c r="C566" s="87" t="s">
        <v>2382</v>
      </c>
      <c r="D566" s="88" t="s">
        <v>95</v>
      </c>
      <c r="E566" s="30" t="s">
        <v>347</v>
      </c>
      <c r="F566" s="29" t="s">
        <v>54</v>
      </c>
      <c r="G566" s="29">
        <v>8</v>
      </c>
      <c r="H566" s="30"/>
      <c r="I566" s="74">
        <f>VLOOKUP(G566,'Basic TPP'!$A$2:$B$16,2,0)</f>
        <v>6348434.0099999998</v>
      </c>
      <c r="J566" s="75">
        <v>0</v>
      </c>
      <c r="K566" s="76">
        <v>0.35</v>
      </c>
      <c r="L566" s="77">
        <v>0.46</v>
      </c>
      <c r="M566" s="77">
        <v>0</v>
      </c>
      <c r="N566" s="78">
        <f t="shared" si="121"/>
        <v>4370897</v>
      </c>
      <c r="O566" s="79">
        <v>1</v>
      </c>
      <c r="P566" s="80">
        <v>8581</v>
      </c>
      <c r="Q566" s="80" t="s">
        <v>862</v>
      </c>
      <c r="R566" s="81"/>
      <c r="S566" s="78">
        <f t="shared" si="112"/>
        <v>0</v>
      </c>
      <c r="T566" s="78">
        <f t="shared" si="113"/>
        <v>0</v>
      </c>
      <c r="U566" s="78">
        <f t="shared" si="114"/>
        <v>0</v>
      </c>
      <c r="V566" s="78">
        <f t="shared" si="122"/>
        <v>0</v>
      </c>
      <c r="W566" s="78">
        <f t="shared" si="115"/>
        <v>888780.76139999984</v>
      </c>
      <c r="X566" s="78">
        <f t="shared" si="116"/>
        <v>888780.76139999984</v>
      </c>
      <c r="Y566" s="78">
        <f t="shared" si="117"/>
        <v>444390.38069999992</v>
      </c>
      <c r="Z566" s="78">
        <f t="shared" si="123"/>
        <v>1888659</v>
      </c>
      <c r="AA566" s="78">
        <f t="shared" si="118"/>
        <v>2920279.6446000002</v>
      </c>
      <c r="AB566" s="78">
        <f t="shared" si="124"/>
        <v>2482238</v>
      </c>
      <c r="AC566" s="78">
        <f t="shared" si="119"/>
        <v>0</v>
      </c>
      <c r="AD566" s="78">
        <f t="shared" si="125"/>
        <v>0</v>
      </c>
      <c r="AE566" s="82">
        <f t="shared" si="120"/>
        <v>4370897</v>
      </c>
      <c r="AF566" s="82"/>
      <c r="AG566" s="82"/>
      <c r="AH566" s="82"/>
      <c r="AI566" s="82"/>
      <c r="AJ566" s="82"/>
      <c r="AK566" s="83"/>
      <c r="AL566" s="83"/>
      <c r="AM566" s="78"/>
      <c r="AN566" s="84">
        <v>559</v>
      </c>
      <c r="AO566" s="91"/>
      <c r="AP566" s="86" t="s">
        <v>2351</v>
      </c>
    </row>
    <row r="567" spans="1:42" ht="47.25" customHeight="1" x14ac:dyDescent="0.4">
      <c r="A567" s="70" t="s">
        <v>2383</v>
      </c>
      <c r="B567" s="90" t="s">
        <v>2384</v>
      </c>
      <c r="C567" s="87" t="s">
        <v>2385</v>
      </c>
      <c r="D567" s="88" t="s">
        <v>95</v>
      </c>
      <c r="E567" s="30" t="s">
        <v>272</v>
      </c>
      <c r="F567" s="29" t="s">
        <v>54</v>
      </c>
      <c r="G567" s="29">
        <v>8</v>
      </c>
      <c r="H567" s="30"/>
      <c r="I567" s="74">
        <f>VLOOKUP(G567,'Basic TPP'!$A$2:$B$16,2,0)</f>
        <v>6348434.0099999998</v>
      </c>
      <c r="J567" s="75">
        <v>0</v>
      </c>
      <c r="K567" s="76">
        <v>0.35</v>
      </c>
      <c r="L567" s="77">
        <v>0.46</v>
      </c>
      <c r="M567" s="77">
        <v>0</v>
      </c>
      <c r="N567" s="78">
        <f t="shared" si="121"/>
        <v>4370897</v>
      </c>
      <c r="O567" s="79">
        <v>0.98499999999999999</v>
      </c>
      <c r="P567" s="80">
        <v>8421</v>
      </c>
      <c r="Q567" s="80" t="s">
        <v>862</v>
      </c>
      <c r="R567" s="81"/>
      <c r="S567" s="78">
        <f t="shared" si="112"/>
        <v>0</v>
      </c>
      <c r="T567" s="78">
        <f t="shared" si="113"/>
        <v>0</v>
      </c>
      <c r="U567" s="78">
        <f t="shared" si="114"/>
        <v>0</v>
      </c>
      <c r="V567" s="78">
        <f t="shared" si="122"/>
        <v>0</v>
      </c>
      <c r="W567" s="78">
        <f t="shared" si="115"/>
        <v>875449.04997899989</v>
      </c>
      <c r="X567" s="78">
        <f t="shared" si="116"/>
        <v>888780.76139999984</v>
      </c>
      <c r="Y567" s="78">
        <f t="shared" si="117"/>
        <v>444390.38069999992</v>
      </c>
      <c r="Z567" s="78">
        <f t="shared" si="123"/>
        <v>1877327</v>
      </c>
      <c r="AA567" s="78">
        <f t="shared" si="118"/>
        <v>2920279.6446000002</v>
      </c>
      <c r="AB567" s="78">
        <f t="shared" si="124"/>
        <v>2482238</v>
      </c>
      <c r="AC567" s="78">
        <f t="shared" si="119"/>
        <v>0</v>
      </c>
      <c r="AD567" s="78">
        <f t="shared" si="125"/>
        <v>0</v>
      </c>
      <c r="AE567" s="82">
        <f t="shared" si="120"/>
        <v>4359565</v>
      </c>
      <c r="AF567" s="82"/>
      <c r="AG567" s="82"/>
      <c r="AH567" s="82"/>
      <c r="AI567" s="82"/>
      <c r="AJ567" s="82"/>
      <c r="AK567" s="83"/>
      <c r="AL567" s="83"/>
      <c r="AM567" s="78"/>
      <c r="AN567" s="84">
        <v>560</v>
      </c>
      <c r="AO567" s="85"/>
      <c r="AP567" s="86" t="s">
        <v>2351</v>
      </c>
    </row>
    <row r="568" spans="1:42" ht="47.25" customHeight="1" x14ac:dyDescent="0.4">
      <c r="A568" s="70" t="s">
        <v>2386</v>
      </c>
      <c r="B568" s="90" t="s">
        <v>2387</v>
      </c>
      <c r="C568" s="87" t="s">
        <v>2388</v>
      </c>
      <c r="D568" s="88" t="s">
        <v>95</v>
      </c>
      <c r="E568" s="30" t="s">
        <v>888</v>
      </c>
      <c r="F568" s="29" t="s">
        <v>54</v>
      </c>
      <c r="G568" s="29">
        <v>8</v>
      </c>
      <c r="H568" s="30"/>
      <c r="I568" s="74">
        <f>VLOOKUP(G568,'Basic TPP'!$A$2:$B$16,2,0)</f>
        <v>6348434.0099999998</v>
      </c>
      <c r="J568" s="75">
        <v>0</v>
      </c>
      <c r="K568" s="76">
        <v>0.35</v>
      </c>
      <c r="L568" s="77">
        <v>0.46</v>
      </c>
      <c r="M568" s="77">
        <v>0</v>
      </c>
      <c r="N568" s="78">
        <f t="shared" si="121"/>
        <v>4370897</v>
      </c>
      <c r="O568" s="79">
        <v>0.96950000000000003</v>
      </c>
      <c r="P568" s="80">
        <v>9588</v>
      </c>
      <c r="Q568" s="80" t="s">
        <v>862</v>
      </c>
      <c r="R568" s="81"/>
      <c r="S568" s="78">
        <f t="shared" si="112"/>
        <v>0</v>
      </c>
      <c r="T568" s="78">
        <f t="shared" si="113"/>
        <v>0</v>
      </c>
      <c r="U568" s="78">
        <f t="shared" si="114"/>
        <v>0</v>
      </c>
      <c r="V568" s="78">
        <f t="shared" si="122"/>
        <v>0</v>
      </c>
      <c r="W568" s="78">
        <f t="shared" si="115"/>
        <v>861672.94817729993</v>
      </c>
      <c r="X568" s="78">
        <f t="shared" si="116"/>
        <v>888780.76139999984</v>
      </c>
      <c r="Y568" s="78">
        <f t="shared" si="117"/>
        <v>444390.38069999992</v>
      </c>
      <c r="Z568" s="78">
        <f t="shared" si="123"/>
        <v>1865617</v>
      </c>
      <c r="AA568" s="78">
        <f t="shared" si="118"/>
        <v>2920279.6446000002</v>
      </c>
      <c r="AB568" s="78">
        <f t="shared" si="124"/>
        <v>2482238</v>
      </c>
      <c r="AC568" s="78">
        <f t="shared" si="119"/>
        <v>0</v>
      </c>
      <c r="AD568" s="78">
        <f t="shared" si="125"/>
        <v>0</v>
      </c>
      <c r="AE568" s="82">
        <f t="shared" si="120"/>
        <v>4347855</v>
      </c>
      <c r="AF568" s="82"/>
      <c r="AG568" s="82"/>
      <c r="AH568" s="82"/>
      <c r="AI568" s="82"/>
      <c r="AJ568" s="82"/>
      <c r="AK568" s="83"/>
      <c r="AL568" s="83"/>
      <c r="AM568" s="78"/>
      <c r="AN568" s="84">
        <v>561</v>
      </c>
      <c r="AO568" s="85"/>
      <c r="AP568" s="86" t="s">
        <v>2351</v>
      </c>
    </row>
    <row r="569" spans="1:42" ht="47.25" customHeight="1" x14ac:dyDescent="0.4">
      <c r="A569" s="70" t="s">
        <v>2389</v>
      </c>
      <c r="B569" s="90" t="s">
        <v>2390</v>
      </c>
      <c r="C569" s="87" t="s">
        <v>2391</v>
      </c>
      <c r="D569" s="88" t="s">
        <v>108</v>
      </c>
      <c r="E569" s="30" t="s">
        <v>347</v>
      </c>
      <c r="F569" s="29" t="s">
        <v>54</v>
      </c>
      <c r="G569" s="29">
        <v>8</v>
      </c>
      <c r="H569" s="30"/>
      <c r="I569" s="74">
        <f>VLOOKUP(G569,'Basic TPP'!$A$2:$B$16,2,0)</f>
        <v>6348434.0099999998</v>
      </c>
      <c r="J569" s="75">
        <v>0</v>
      </c>
      <c r="K569" s="76">
        <v>0.35</v>
      </c>
      <c r="L569" s="77">
        <v>0.46</v>
      </c>
      <c r="M569" s="77">
        <v>0</v>
      </c>
      <c r="N569" s="78">
        <f t="shared" si="121"/>
        <v>4370897</v>
      </c>
      <c r="O569" s="79">
        <v>0.98750000000000004</v>
      </c>
      <c r="P569" s="80">
        <v>9841</v>
      </c>
      <c r="Q569" s="80" t="s">
        <v>862</v>
      </c>
      <c r="R569" s="81"/>
      <c r="S569" s="78">
        <f t="shared" si="112"/>
        <v>0</v>
      </c>
      <c r="T569" s="78">
        <f t="shared" si="113"/>
        <v>0</v>
      </c>
      <c r="U569" s="78">
        <f t="shared" si="114"/>
        <v>0</v>
      </c>
      <c r="V569" s="78">
        <f t="shared" si="122"/>
        <v>0</v>
      </c>
      <c r="W569" s="78">
        <f t="shared" si="115"/>
        <v>877671.0018824999</v>
      </c>
      <c r="X569" s="78">
        <f t="shared" si="116"/>
        <v>888780.76139999984</v>
      </c>
      <c r="Y569" s="78">
        <f t="shared" si="117"/>
        <v>444390.38069999992</v>
      </c>
      <c r="Z569" s="78">
        <f t="shared" si="123"/>
        <v>1879216</v>
      </c>
      <c r="AA569" s="78">
        <f t="shared" si="118"/>
        <v>2920279.6446000002</v>
      </c>
      <c r="AB569" s="78">
        <f t="shared" si="124"/>
        <v>2482238</v>
      </c>
      <c r="AC569" s="78">
        <f t="shared" si="119"/>
        <v>0</v>
      </c>
      <c r="AD569" s="78">
        <f t="shared" si="125"/>
        <v>0</v>
      </c>
      <c r="AE569" s="82">
        <f t="shared" si="120"/>
        <v>4361454</v>
      </c>
      <c r="AF569" s="82"/>
      <c r="AG569" s="82"/>
      <c r="AH569" s="82"/>
      <c r="AI569" s="82"/>
      <c r="AJ569" s="82"/>
      <c r="AK569" s="83"/>
      <c r="AL569" s="83"/>
      <c r="AM569" s="78"/>
      <c r="AN569" s="84">
        <v>562</v>
      </c>
      <c r="AO569" s="85"/>
      <c r="AP569" s="86" t="s">
        <v>2351</v>
      </c>
    </row>
    <row r="570" spans="1:42" ht="47.25" customHeight="1" x14ac:dyDescent="0.4">
      <c r="A570" s="70" t="s">
        <v>2392</v>
      </c>
      <c r="B570" s="90" t="s">
        <v>2393</v>
      </c>
      <c r="C570" s="87" t="s">
        <v>2394</v>
      </c>
      <c r="D570" s="88" t="s">
        <v>108</v>
      </c>
      <c r="E570" s="30" t="s">
        <v>347</v>
      </c>
      <c r="F570" s="29" t="s">
        <v>54</v>
      </c>
      <c r="G570" s="29">
        <v>8</v>
      </c>
      <c r="H570" s="30"/>
      <c r="I570" s="74">
        <f>VLOOKUP(G570,'Basic TPP'!$A$2:$B$16,2,0)</f>
        <v>6348434.0099999998</v>
      </c>
      <c r="J570" s="75">
        <v>0</v>
      </c>
      <c r="K570" s="76">
        <v>0.35</v>
      </c>
      <c r="L570" s="77">
        <v>0.46</v>
      </c>
      <c r="M570" s="77">
        <v>0</v>
      </c>
      <c r="N570" s="78">
        <f t="shared" si="121"/>
        <v>4370897</v>
      </c>
      <c r="O570" s="79">
        <v>0.98499999999999999</v>
      </c>
      <c r="P570" s="80">
        <v>10052</v>
      </c>
      <c r="Q570" s="80" t="s">
        <v>862</v>
      </c>
      <c r="R570" s="81"/>
      <c r="S570" s="78">
        <f t="shared" si="112"/>
        <v>0</v>
      </c>
      <c r="T570" s="78">
        <f t="shared" si="113"/>
        <v>0</v>
      </c>
      <c r="U570" s="78">
        <f t="shared" si="114"/>
        <v>0</v>
      </c>
      <c r="V570" s="78">
        <f t="shared" si="122"/>
        <v>0</v>
      </c>
      <c r="W570" s="78">
        <f t="shared" si="115"/>
        <v>875449.04997899989</v>
      </c>
      <c r="X570" s="78">
        <f t="shared" si="116"/>
        <v>888780.76139999984</v>
      </c>
      <c r="Y570" s="78">
        <f t="shared" si="117"/>
        <v>444390.38069999992</v>
      </c>
      <c r="Z570" s="78">
        <f t="shared" si="123"/>
        <v>1877327</v>
      </c>
      <c r="AA570" s="78">
        <f t="shared" si="118"/>
        <v>2920279.6446000002</v>
      </c>
      <c r="AB570" s="78">
        <f t="shared" si="124"/>
        <v>2482238</v>
      </c>
      <c r="AC570" s="78">
        <f t="shared" si="119"/>
        <v>0</v>
      </c>
      <c r="AD570" s="78">
        <f t="shared" si="125"/>
        <v>0</v>
      </c>
      <c r="AE570" s="82">
        <f t="shared" si="120"/>
        <v>4359565</v>
      </c>
      <c r="AF570" s="82"/>
      <c r="AG570" s="82"/>
      <c r="AH570" s="82"/>
      <c r="AI570" s="82"/>
      <c r="AJ570" s="82"/>
      <c r="AK570" s="83"/>
      <c r="AL570" s="83"/>
      <c r="AM570" s="78"/>
      <c r="AN570" s="84">
        <v>563</v>
      </c>
      <c r="AO570" s="85"/>
      <c r="AP570" s="86" t="s">
        <v>2351</v>
      </c>
    </row>
    <row r="571" spans="1:42" ht="47.25" customHeight="1" x14ac:dyDescent="0.4">
      <c r="A571" s="70" t="s">
        <v>2395</v>
      </c>
      <c r="B571" s="90" t="s">
        <v>2396</v>
      </c>
      <c r="C571" s="87" t="s">
        <v>2397</v>
      </c>
      <c r="D571" s="88" t="s">
        <v>108</v>
      </c>
      <c r="E571" s="30" t="s">
        <v>347</v>
      </c>
      <c r="F571" s="29" t="s">
        <v>54</v>
      </c>
      <c r="G571" s="29">
        <v>8</v>
      </c>
      <c r="H571" s="30"/>
      <c r="I571" s="74">
        <f>VLOOKUP(G571,'Basic TPP'!$A$2:$B$16,2,0)</f>
        <v>6348434.0099999998</v>
      </c>
      <c r="J571" s="75">
        <v>0</v>
      </c>
      <c r="K571" s="76">
        <v>0.35</v>
      </c>
      <c r="L571" s="77">
        <v>0.46</v>
      </c>
      <c r="M571" s="77">
        <v>0</v>
      </c>
      <c r="N571" s="78">
        <f t="shared" si="121"/>
        <v>4370897</v>
      </c>
      <c r="O571" s="79">
        <v>0.995</v>
      </c>
      <c r="P571" s="80">
        <v>9226</v>
      </c>
      <c r="Q571" s="80" t="s">
        <v>862</v>
      </c>
      <c r="R571" s="81"/>
      <c r="S571" s="78">
        <f t="shared" si="112"/>
        <v>0</v>
      </c>
      <c r="T571" s="78">
        <f t="shared" si="113"/>
        <v>0</v>
      </c>
      <c r="U571" s="78">
        <f t="shared" si="114"/>
        <v>0</v>
      </c>
      <c r="V571" s="78">
        <f t="shared" si="122"/>
        <v>0</v>
      </c>
      <c r="W571" s="78">
        <f t="shared" si="115"/>
        <v>884336.85759299982</v>
      </c>
      <c r="X571" s="78">
        <f t="shared" si="116"/>
        <v>888780.76139999984</v>
      </c>
      <c r="Y571" s="78">
        <f t="shared" si="117"/>
        <v>444390.38069999992</v>
      </c>
      <c r="Z571" s="78">
        <f t="shared" si="123"/>
        <v>1884882</v>
      </c>
      <c r="AA571" s="78">
        <f t="shared" si="118"/>
        <v>2920279.6446000002</v>
      </c>
      <c r="AB571" s="78">
        <f t="shared" si="124"/>
        <v>2482238</v>
      </c>
      <c r="AC571" s="78">
        <f t="shared" si="119"/>
        <v>0</v>
      </c>
      <c r="AD571" s="78">
        <f t="shared" si="125"/>
        <v>0</v>
      </c>
      <c r="AE571" s="82">
        <f t="shared" si="120"/>
        <v>4367120</v>
      </c>
      <c r="AF571" s="82"/>
      <c r="AG571" s="82"/>
      <c r="AH571" s="82"/>
      <c r="AI571" s="82"/>
      <c r="AJ571" s="82"/>
      <c r="AK571" s="83"/>
      <c r="AL571" s="83"/>
      <c r="AM571" s="78"/>
      <c r="AN571" s="84">
        <v>564</v>
      </c>
      <c r="AO571" s="85"/>
      <c r="AP571" s="86" t="s">
        <v>2351</v>
      </c>
    </row>
    <row r="572" spans="1:42" ht="47.25" customHeight="1" x14ac:dyDescent="0.4">
      <c r="A572" s="70" t="s">
        <v>2398</v>
      </c>
      <c r="B572" s="90" t="s">
        <v>2399</v>
      </c>
      <c r="C572" s="87" t="s">
        <v>2400</v>
      </c>
      <c r="D572" s="88" t="s">
        <v>108</v>
      </c>
      <c r="E572" s="30" t="s">
        <v>347</v>
      </c>
      <c r="F572" s="29" t="s">
        <v>54</v>
      </c>
      <c r="G572" s="29">
        <v>8</v>
      </c>
      <c r="H572" s="30"/>
      <c r="I572" s="74">
        <f>VLOOKUP(G572,'Basic TPP'!$A$2:$B$16,2,0)</f>
        <v>6348434.0099999998</v>
      </c>
      <c r="J572" s="75">
        <v>0</v>
      </c>
      <c r="K572" s="76">
        <v>0.35</v>
      </c>
      <c r="L572" s="77">
        <v>0.46</v>
      </c>
      <c r="M572" s="77">
        <v>0</v>
      </c>
      <c r="N572" s="78">
        <f t="shared" si="121"/>
        <v>4370897</v>
      </c>
      <c r="O572" s="79">
        <v>0.995</v>
      </c>
      <c r="P572" s="80">
        <v>10031</v>
      </c>
      <c r="Q572" s="80" t="s">
        <v>862</v>
      </c>
      <c r="R572" s="81"/>
      <c r="S572" s="78">
        <f t="shared" si="112"/>
        <v>0</v>
      </c>
      <c r="T572" s="78">
        <f t="shared" si="113"/>
        <v>0</v>
      </c>
      <c r="U572" s="78">
        <f t="shared" si="114"/>
        <v>0</v>
      </c>
      <c r="V572" s="78">
        <f t="shared" si="122"/>
        <v>0</v>
      </c>
      <c r="W572" s="78">
        <f t="shared" si="115"/>
        <v>884336.85759299982</v>
      </c>
      <c r="X572" s="78">
        <f t="shared" si="116"/>
        <v>888780.76139999984</v>
      </c>
      <c r="Y572" s="78">
        <f t="shared" si="117"/>
        <v>444390.38069999992</v>
      </c>
      <c r="Z572" s="78">
        <f t="shared" si="123"/>
        <v>1884882</v>
      </c>
      <c r="AA572" s="78">
        <f t="shared" si="118"/>
        <v>2920279.6446000002</v>
      </c>
      <c r="AB572" s="78">
        <f t="shared" si="124"/>
        <v>2482238</v>
      </c>
      <c r="AC572" s="78">
        <f t="shared" si="119"/>
        <v>0</v>
      </c>
      <c r="AD572" s="78">
        <f t="shared" si="125"/>
        <v>0</v>
      </c>
      <c r="AE572" s="82">
        <f t="shared" si="120"/>
        <v>4367120</v>
      </c>
      <c r="AF572" s="82"/>
      <c r="AG572" s="82"/>
      <c r="AH572" s="82"/>
      <c r="AI572" s="82"/>
      <c r="AJ572" s="82"/>
      <c r="AK572" s="83"/>
      <c r="AL572" s="83"/>
      <c r="AM572" s="78"/>
      <c r="AN572" s="84">
        <v>565</v>
      </c>
      <c r="AO572" s="85"/>
      <c r="AP572" s="86" t="s">
        <v>2351</v>
      </c>
    </row>
    <row r="573" spans="1:42" ht="47.25" customHeight="1" x14ac:dyDescent="0.4">
      <c r="A573" s="70" t="s">
        <v>2401</v>
      </c>
      <c r="B573" s="90" t="s">
        <v>2402</v>
      </c>
      <c r="C573" s="87" t="s">
        <v>2403</v>
      </c>
      <c r="D573" s="88" t="s">
        <v>328</v>
      </c>
      <c r="E573" s="30" t="s">
        <v>1184</v>
      </c>
      <c r="F573" s="29" t="s">
        <v>54</v>
      </c>
      <c r="G573" s="29">
        <v>8</v>
      </c>
      <c r="H573" s="30"/>
      <c r="I573" s="74">
        <f>VLOOKUP(G573,'Basic TPP'!$A$2:$B$16,2,0)</f>
        <v>6348434.0099999998</v>
      </c>
      <c r="J573" s="75">
        <v>0</v>
      </c>
      <c r="K573" s="76">
        <v>0.35</v>
      </c>
      <c r="L573" s="77">
        <v>0.46</v>
      </c>
      <c r="M573" s="77">
        <v>0</v>
      </c>
      <c r="N573" s="78">
        <f t="shared" si="121"/>
        <v>4370897</v>
      </c>
      <c r="O573" s="79">
        <v>1</v>
      </c>
      <c r="P573" s="80">
        <v>10288</v>
      </c>
      <c r="Q573" s="80" t="s">
        <v>862</v>
      </c>
      <c r="R573" s="81"/>
      <c r="S573" s="78">
        <f t="shared" si="112"/>
        <v>0</v>
      </c>
      <c r="T573" s="78">
        <f t="shared" si="113"/>
        <v>0</v>
      </c>
      <c r="U573" s="78">
        <f t="shared" si="114"/>
        <v>0</v>
      </c>
      <c r="V573" s="78">
        <f t="shared" si="122"/>
        <v>0</v>
      </c>
      <c r="W573" s="78">
        <f t="shared" si="115"/>
        <v>888780.76139999984</v>
      </c>
      <c r="X573" s="78">
        <f t="shared" si="116"/>
        <v>888780.76139999984</v>
      </c>
      <c r="Y573" s="78">
        <f t="shared" si="117"/>
        <v>444390.38069999992</v>
      </c>
      <c r="Z573" s="78">
        <f t="shared" si="123"/>
        <v>1888659</v>
      </c>
      <c r="AA573" s="78">
        <f t="shared" si="118"/>
        <v>2920279.6446000002</v>
      </c>
      <c r="AB573" s="78">
        <f t="shared" si="124"/>
        <v>2482238</v>
      </c>
      <c r="AC573" s="78">
        <f t="shared" si="119"/>
        <v>0</v>
      </c>
      <c r="AD573" s="78">
        <f t="shared" si="125"/>
        <v>0</v>
      </c>
      <c r="AE573" s="82">
        <f t="shared" si="120"/>
        <v>4370897</v>
      </c>
      <c r="AF573" s="82"/>
      <c r="AG573" s="82"/>
      <c r="AH573" s="82"/>
      <c r="AI573" s="82"/>
      <c r="AJ573" s="82"/>
      <c r="AK573" s="83"/>
      <c r="AL573" s="83"/>
      <c r="AM573" s="78"/>
      <c r="AN573" s="84">
        <v>566</v>
      </c>
      <c r="AO573" s="91"/>
      <c r="AP573" s="86" t="s">
        <v>2351</v>
      </c>
    </row>
    <row r="574" spans="1:42" ht="47.25" customHeight="1" x14ac:dyDescent="0.4">
      <c r="A574" s="70" t="s">
        <v>2404</v>
      </c>
      <c r="B574" s="90" t="s">
        <v>2405</v>
      </c>
      <c r="C574" s="87" t="s">
        <v>2406</v>
      </c>
      <c r="D574" s="88" t="s">
        <v>138</v>
      </c>
      <c r="E574" s="30" t="s">
        <v>903</v>
      </c>
      <c r="F574" s="29" t="s">
        <v>54</v>
      </c>
      <c r="G574" s="29">
        <v>7</v>
      </c>
      <c r="H574" s="30"/>
      <c r="I574" s="74">
        <f>VLOOKUP(G574,'Basic TPP'!$A$2:$B$16,2,0)</f>
        <v>5597389.71</v>
      </c>
      <c r="J574" s="75">
        <v>0</v>
      </c>
      <c r="K574" s="76">
        <v>0.35</v>
      </c>
      <c r="L574" s="77">
        <v>0.46</v>
      </c>
      <c r="M574" s="77">
        <v>0</v>
      </c>
      <c r="N574" s="78">
        <f t="shared" si="121"/>
        <v>3853803</v>
      </c>
      <c r="O574" s="79">
        <v>0.995</v>
      </c>
      <c r="P574" s="80">
        <v>9952</v>
      </c>
      <c r="Q574" s="80" t="s">
        <v>862</v>
      </c>
      <c r="R574" s="81"/>
      <c r="S574" s="78">
        <f t="shared" si="112"/>
        <v>0</v>
      </c>
      <c r="T574" s="78">
        <f t="shared" si="113"/>
        <v>0</v>
      </c>
      <c r="U574" s="78">
        <f t="shared" si="114"/>
        <v>0</v>
      </c>
      <c r="V574" s="78">
        <f t="shared" si="122"/>
        <v>0</v>
      </c>
      <c r="W574" s="78">
        <f t="shared" si="115"/>
        <v>779716.38660299999</v>
      </c>
      <c r="X574" s="78">
        <f t="shared" si="116"/>
        <v>783634.55940000003</v>
      </c>
      <c r="Y574" s="78">
        <f t="shared" si="117"/>
        <v>391817.27970000001</v>
      </c>
      <c r="Z574" s="78">
        <f t="shared" si="123"/>
        <v>1661893</v>
      </c>
      <c r="AA574" s="78">
        <f t="shared" si="118"/>
        <v>2574799.2666000002</v>
      </c>
      <c r="AB574" s="78">
        <f t="shared" si="124"/>
        <v>2188579</v>
      </c>
      <c r="AC574" s="78">
        <f t="shared" si="119"/>
        <v>0</v>
      </c>
      <c r="AD574" s="78">
        <f t="shared" si="125"/>
        <v>0</v>
      </c>
      <c r="AE574" s="82">
        <f t="shared" si="120"/>
        <v>3850472</v>
      </c>
      <c r="AF574" s="82"/>
      <c r="AG574" s="82"/>
      <c r="AH574" s="82"/>
      <c r="AI574" s="82"/>
      <c r="AJ574" s="82"/>
      <c r="AK574" s="83"/>
      <c r="AL574" s="83"/>
      <c r="AM574" s="78"/>
      <c r="AN574" s="84">
        <v>567</v>
      </c>
      <c r="AO574" s="85"/>
      <c r="AP574" s="86" t="s">
        <v>2351</v>
      </c>
    </row>
    <row r="575" spans="1:42" ht="47.25" customHeight="1" x14ac:dyDescent="0.4">
      <c r="A575" s="70" t="s">
        <v>2407</v>
      </c>
      <c r="B575" s="90" t="s">
        <v>2408</v>
      </c>
      <c r="C575" s="87" t="s">
        <v>2409</v>
      </c>
      <c r="D575" s="88" t="s">
        <v>138</v>
      </c>
      <c r="E575" s="30" t="s">
        <v>961</v>
      </c>
      <c r="F575" s="29" t="s">
        <v>54</v>
      </c>
      <c r="G575" s="29">
        <v>7</v>
      </c>
      <c r="H575" s="30"/>
      <c r="I575" s="74">
        <f>VLOOKUP(G575,'Basic TPP'!$A$2:$B$16,2,0)</f>
        <v>5597389.71</v>
      </c>
      <c r="J575" s="75">
        <v>0</v>
      </c>
      <c r="K575" s="76">
        <v>0.35</v>
      </c>
      <c r="L575" s="77">
        <v>0.46</v>
      </c>
      <c r="M575" s="77">
        <v>0</v>
      </c>
      <c r="N575" s="78">
        <f t="shared" si="121"/>
        <v>3853803</v>
      </c>
      <c r="O575" s="79">
        <v>0.94330000000000003</v>
      </c>
      <c r="P575" s="80">
        <v>8375</v>
      </c>
      <c r="Q575" s="80" t="s">
        <v>862</v>
      </c>
      <c r="R575" s="81"/>
      <c r="S575" s="78">
        <f t="shared" si="112"/>
        <v>0</v>
      </c>
      <c r="T575" s="78">
        <f t="shared" si="113"/>
        <v>0</v>
      </c>
      <c r="U575" s="78">
        <f t="shared" si="114"/>
        <v>0</v>
      </c>
      <c r="V575" s="78">
        <f t="shared" si="122"/>
        <v>0</v>
      </c>
      <c r="W575" s="78">
        <f t="shared" si="115"/>
        <v>739202.47988202004</v>
      </c>
      <c r="X575" s="78">
        <f t="shared" si="116"/>
        <v>783634.55940000003</v>
      </c>
      <c r="Y575" s="78">
        <f t="shared" si="117"/>
        <v>391817.27970000001</v>
      </c>
      <c r="Z575" s="78">
        <f t="shared" si="123"/>
        <v>1627456</v>
      </c>
      <c r="AA575" s="78">
        <f t="shared" si="118"/>
        <v>2574799.2666000002</v>
      </c>
      <c r="AB575" s="78">
        <f t="shared" si="124"/>
        <v>2188579</v>
      </c>
      <c r="AC575" s="78">
        <f t="shared" si="119"/>
        <v>0</v>
      </c>
      <c r="AD575" s="78">
        <f t="shared" si="125"/>
        <v>0</v>
      </c>
      <c r="AE575" s="82">
        <f t="shared" si="120"/>
        <v>3816035</v>
      </c>
      <c r="AF575" s="82"/>
      <c r="AG575" s="82"/>
      <c r="AH575" s="82"/>
      <c r="AI575" s="82"/>
      <c r="AJ575" s="82"/>
      <c r="AK575" s="83"/>
      <c r="AL575" s="83"/>
      <c r="AM575" s="78"/>
      <c r="AN575" s="84">
        <v>568</v>
      </c>
      <c r="AO575" s="91"/>
      <c r="AP575" s="86" t="s">
        <v>2351</v>
      </c>
    </row>
    <row r="576" spans="1:42" ht="47.25" customHeight="1" x14ac:dyDescent="0.4">
      <c r="A576" s="70" t="s">
        <v>2410</v>
      </c>
      <c r="B576" s="90" t="s">
        <v>2411</v>
      </c>
      <c r="C576" s="87" t="s">
        <v>2412</v>
      </c>
      <c r="D576" s="88" t="s">
        <v>328</v>
      </c>
      <c r="E576" s="30" t="s">
        <v>903</v>
      </c>
      <c r="F576" s="29" t="s">
        <v>54</v>
      </c>
      <c r="G576" s="29">
        <v>7</v>
      </c>
      <c r="H576" s="30"/>
      <c r="I576" s="74">
        <f>VLOOKUP(G576,'Basic TPP'!$A$2:$B$16,2,0)</f>
        <v>5597389.71</v>
      </c>
      <c r="J576" s="75">
        <v>0</v>
      </c>
      <c r="K576" s="76">
        <v>0.35</v>
      </c>
      <c r="L576" s="77">
        <v>0.46</v>
      </c>
      <c r="M576" s="77">
        <v>0</v>
      </c>
      <c r="N576" s="78">
        <f t="shared" si="121"/>
        <v>3853803</v>
      </c>
      <c r="O576" s="79">
        <v>0.95330000000000004</v>
      </c>
      <c r="P576" s="80">
        <v>7246</v>
      </c>
      <c r="Q576" s="80" t="s">
        <v>862</v>
      </c>
      <c r="R576" s="81"/>
      <c r="S576" s="78">
        <f t="shared" si="112"/>
        <v>0</v>
      </c>
      <c r="T576" s="78">
        <f t="shared" si="113"/>
        <v>0</v>
      </c>
      <c r="U576" s="78">
        <f t="shared" si="114"/>
        <v>0</v>
      </c>
      <c r="V576" s="78">
        <f t="shared" si="122"/>
        <v>0</v>
      </c>
      <c r="W576" s="78">
        <f t="shared" si="115"/>
        <v>747038.82547602011</v>
      </c>
      <c r="X576" s="78">
        <f t="shared" si="116"/>
        <v>783634.55940000003</v>
      </c>
      <c r="Y576" s="78">
        <f t="shared" si="117"/>
        <v>391817.27970000001</v>
      </c>
      <c r="Z576" s="78">
        <f t="shared" si="123"/>
        <v>1634117</v>
      </c>
      <c r="AA576" s="78">
        <f t="shared" si="118"/>
        <v>2574799.2666000002</v>
      </c>
      <c r="AB576" s="78">
        <f t="shared" si="124"/>
        <v>2188579</v>
      </c>
      <c r="AC576" s="78">
        <f t="shared" si="119"/>
        <v>0</v>
      </c>
      <c r="AD576" s="78">
        <f t="shared" si="125"/>
        <v>0</v>
      </c>
      <c r="AE576" s="82">
        <f t="shared" si="120"/>
        <v>3822696</v>
      </c>
      <c r="AF576" s="82"/>
      <c r="AG576" s="82"/>
      <c r="AH576" s="82"/>
      <c r="AI576" s="82"/>
      <c r="AJ576" s="82"/>
      <c r="AK576" s="83"/>
      <c r="AL576" s="83"/>
      <c r="AM576" s="78"/>
      <c r="AN576" s="84">
        <v>569</v>
      </c>
      <c r="AO576" s="85"/>
      <c r="AP576" s="86" t="s">
        <v>2351</v>
      </c>
    </row>
    <row r="577" spans="1:42" ht="47.25" customHeight="1" x14ac:dyDescent="0.4">
      <c r="A577" s="70" t="s">
        <v>2413</v>
      </c>
      <c r="B577" s="90" t="s">
        <v>2414</v>
      </c>
      <c r="C577" s="87" t="s">
        <v>2415</v>
      </c>
      <c r="D577" s="88" t="s">
        <v>328</v>
      </c>
      <c r="E577" s="30" t="s">
        <v>903</v>
      </c>
      <c r="F577" s="29" t="s">
        <v>54</v>
      </c>
      <c r="G577" s="29">
        <v>7</v>
      </c>
      <c r="H577" s="30"/>
      <c r="I577" s="74">
        <f>VLOOKUP(G577,'Basic TPP'!$A$2:$B$16,2,0)</f>
        <v>5597389.71</v>
      </c>
      <c r="J577" s="75">
        <v>0</v>
      </c>
      <c r="K577" s="76">
        <v>0.35</v>
      </c>
      <c r="L577" s="77">
        <v>0.46</v>
      </c>
      <c r="M577" s="77">
        <v>0</v>
      </c>
      <c r="N577" s="78">
        <f t="shared" si="121"/>
        <v>3853803</v>
      </c>
      <c r="O577" s="79">
        <v>0.98499999999999999</v>
      </c>
      <c r="P577" s="80">
        <v>8442</v>
      </c>
      <c r="Q577" s="80" t="s">
        <v>862</v>
      </c>
      <c r="R577" s="81"/>
      <c r="S577" s="78">
        <f t="shared" si="112"/>
        <v>0</v>
      </c>
      <c r="T577" s="78">
        <f t="shared" si="113"/>
        <v>0</v>
      </c>
      <c r="U577" s="78">
        <f t="shared" si="114"/>
        <v>0</v>
      </c>
      <c r="V577" s="78">
        <f t="shared" si="122"/>
        <v>0</v>
      </c>
      <c r="W577" s="78">
        <f t="shared" si="115"/>
        <v>771880.04100900004</v>
      </c>
      <c r="X577" s="78">
        <f t="shared" si="116"/>
        <v>783634.55940000003</v>
      </c>
      <c r="Y577" s="78">
        <f t="shared" si="117"/>
        <v>391817.27970000001</v>
      </c>
      <c r="Z577" s="78">
        <f t="shared" si="123"/>
        <v>1655232</v>
      </c>
      <c r="AA577" s="78">
        <f t="shared" si="118"/>
        <v>2574799.2666000002</v>
      </c>
      <c r="AB577" s="78">
        <f t="shared" si="124"/>
        <v>2188579</v>
      </c>
      <c r="AC577" s="78">
        <f t="shared" si="119"/>
        <v>0</v>
      </c>
      <c r="AD577" s="78">
        <f t="shared" si="125"/>
        <v>0</v>
      </c>
      <c r="AE577" s="82">
        <f t="shared" si="120"/>
        <v>3843811</v>
      </c>
      <c r="AF577" s="82"/>
      <c r="AG577" s="82"/>
      <c r="AH577" s="82"/>
      <c r="AI577" s="82"/>
      <c r="AJ577" s="82"/>
      <c r="AK577" s="83"/>
      <c r="AL577" s="83"/>
      <c r="AM577" s="78"/>
      <c r="AN577" s="84">
        <v>570</v>
      </c>
      <c r="AO577" s="85"/>
      <c r="AP577" s="86" t="s">
        <v>2351</v>
      </c>
    </row>
    <row r="578" spans="1:42" ht="47.25" customHeight="1" x14ac:dyDescent="0.4">
      <c r="A578" s="70" t="s">
        <v>2416</v>
      </c>
      <c r="B578" s="90" t="s">
        <v>2417</v>
      </c>
      <c r="C578" s="87" t="s">
        <v>2418</v>
      </c>
      <c r="D578" s="88" t="s">
        <v>328</v>
      </c>
      <c r="E578" s="30" t="s">
        <v>1411</v>
      </c>
      <c r="F578" s="29" t="s">
        <v>54</v>
      </c>
      <c r="G578" s="29">
        <v>7</v>
      </c>
      <c r="H578" s="30"/>
      <c r="I578" s="74">
        <f>VLOOKUP(G578,'Basic TPP'!$A$2:$B$16,2,0)</f>
        <v>5597389.71</v>
      </c>
      <c r="J578" s="75">
        <v>0</v>
      </c>
      <c r="K578" s="76">
        <v>0.35</v>
      </c>
      <c r="L578" s="77">
        <v>0.46</v>
      </c>
      <c r="M578" s="77">
        <v>0</v>
      </c>
      <c r="N578" s="78">
        <f t="shared" si="121"/>
        <v>3853803</v>
      </c>
      <c r="O578" s="79">
        <v>0.98750000000000004</v>
      </c>
      <c r="P578" s="80">
        <v>9474</v>
      </c>
      <c r="Q578" s="80" t="s">
        <v>862</v>
      </c>
      <c r="R578" s="81"/>
      <c r="S578" s="78">
        <f t="shared" si="112"/>
        <v>0</v>
      </c>
      <c r="T578" s="78">
        <f t="shared" si="113"/>
        <v>0</v>
      </c>
      <c r="U578" s="78">
        <f t="shared" si="114"/>
        <v>0</v>
      </c>
      <c r="V578" s="78">
        <f t="shared" si="122"/>
        <v>0</v>
      </c>
      <c r="W578" s="78">
        <f t="shared" si="115"/>
        <v>773839.12740750005</v>
      </c>
      <c r="X578" s="78">
        <f t="shared" si="116"/>
        <v>783634.55940000003</v>
      </c>
      <c r="Y578" s="78">
        <f t="shared" si="117"/>
        <v>391817.27970000001</v>
      </c>
      <c r="Z578" s="78">
        <f t="shared" si="123"/>
        <v>1656897</v>
      </c>
      <c r="AA578" s="78">
        <f t="shared" si="118"/>
        <v>2574799.2666000002</v>
      </c>
      <c r="AB578" s="78">
        <f t="shared" si="124"/>
        <v>2188579</v>
      </c>
      <c r="AC578" s="78">
        <f t="shared" si="119"/>
        <v>0</v>
      </c>
      <c r="AD578" s="78">
        <f t="shared" si="125"/>
        <v>0</v>
      </c>
      <c r="AE578" s="82">
        <f t="shared" si="120"/>
        <v>3845476</v>
      </c>
      <c r="AF578" s="82"/>
      <c r="AG578" s="82"/>
      <c r="AH578" s="82"/>
      <c r="AI578" s="82"/>
      <c r="AJ578" s="82"/>
      <c r="AK578" s="83"/>
      <c r="AL578" s="83"/>
      <c r="AM578" s="78"/>
      <c r="AN578" s="84">
        <v>571</v>
      </c>
      <c r="AO578" s="85"/>
      <c r="AP578" s="86" t="s">
        <v>2351</v>
      </c>
    </row>
    <row r="579" spans="1:42" ht="47.25" customHeight="1" x14ac:dyDescent="0.4">
      <c r="A579" s="70" t="s">
        <v>2419</v>
      </c>
      <c r="B579" s="90" t="s">
        <v>2420</v>
      </c>
      <c r="C579" s="87" t="s">
        <v>2421</v>
      </c>
      <c r="D579" s="88" t="s">
        <v>420</v>
      </c>
      <c r="E579" s="30" t="s">
        <v>451</v>
      </c>
      <c r="F579" s="29" t="s">
        <v>54</v>
      </c>
      <c r="G579" s="29">
        <v>6</v>
      </c>
      <c r="H579" s="30"/>
      <c r="I579" s="74">
        <f>VLOOKUP(G579,'Basic TPP'!$A$2:$B$16,2,0)</f>
        <v>4864066.68</v>
      </c>
      <c r="J579" s="75">
        <v>0</v>
      </c>
      <c r="K579" s="76">
        <v>0.35</v>
      </c>
      <c r="L579" s="77">
        <v>0.46</v>
      </c>
      <c r="M579" s="77">
        <v>0</v>
      </c>
      <c r="N579" s="78">
        <f t="shared" si="121"/>
        <v>3348910</v>
      </c>
      <c r="O579" s="79">
        <v>0.99</v>
      </c>
      <c r="P579" s="80">
        <v>9333</v>
      </c>
      <c r="Q579" s="80" t="s">
        <v>862</v>
      </c>
      <c r="R579" s="81"/>
      <c r="S579" s="78">
        <f t="shared" si="112"/>
        <v>0</v>
      </c>
      <c r="T579" s="78">
        <f t="shared" si="113"/>
        <v>0</v>
      </c>
      <c r="U579" s="78">
        <f t="shared" si="114"/>
        <v>0</v>
      </c>
      <c r="V579" s="78">
        <f t="shared" si="122"/>
        <v>0</v>
      </c>
      <c r="W579" s="78">
        <f t="shared" si="115"/>
        <v>674159.641848</v>
      </c>
      <c r="X579" s="78">
        <f t="shared" si="116"/>
        <v>680969.33519999997</v>
      </c>
      <c r="Y579" s="78">
        <f t="shared" si="117"/>
        <v>340484.66759999999</v>
      </c>
      <c r="Z579" s="78">
        <f t="shared" si="123"/>
        <v>1441272</v>
      </c>
      <c r="AA579" s="78">
        <f t="shared" si="118"/>
        <v>2237470.6727999998</v>
      </c>
      <c r="AB579" s="78">
        <f t="shared" si="124"/>
        <v>1901850</v>
      </c>
      <c r="AC579" s="78">
        <f t="shared" si="119"/>
        <v>0</v>
      </c>
      <c r="AD579" s="78">
        <f t="shared" si="125"/>
        <v>0</v>
      </c>
      <c r="AE579" s="82">
        <f t="shared" si="120"/>
        <v>3343122</v>
      </c>
      <c r="AF579" s="82"/>
      <c r="AG579" s="82"/>
      <c r="AH579" s="82"/>
      <c r="AI579" s="82"/>
      <c r="AJ579" s="82"/>
      <c r="AK579" s="83"/>
      <c r="AL579" s="83"/>
      <c r="AM579" s="78"/>
      <c r="AN579" s="84">
        <v>572</v>
      </c>
      <c r="AO579" s="85"/>
      <c r="AP579" s="86" t="s">
        <v>2351</v>
      </c>
    </row>
    <row r="580" spans="1:42" ht="47.25" customHeight="1" x14ac:dyDescent="0.4">
      <c r="A580" s="70" t="s">
        <v>2422</v>
      </c>
      <c r="B580" s="90" t="s">
        <v>2423</v>
      </c>
      <c r="C580" s="87" t="s">
        <v>2424</v>
      </c>
      <c r="D580" s="88" t="s">
        <v>108</v>
      </c>
      <c r="E580" s="30" t="s">
        <v>1143</v>
      </c>
      <c r="F580" s="29" t="s">
        <v>391</v>
      </c>
      <c r="G580" s="29">
        <v>6</v>
      </c>
      <c r="H580" s="30"/>
      <c r="I580" s="74">
        <f>VLOOKUP(G580,'Basic TPP'!$A$2:$B$16,2,0)</f>
        <v>4864066.68</v>
      </c>
      <c r="J580" s="75">
        <v>0.31</v>
      </c>
      <c r="K580" s="76">
        <v>0.35</v>
      </c>
      <c r="L580" s="77">
        <v>0.15</v>
      </c>
      <c r="M580" s="77">
        <v>0</v>
      </c>
      <c r="N580" s="78">
        <f t="shared" si="121"/>
        <v>3348910</v>
      </c>
      <c r="O580" s="79">
        <v>0.98450000000000004</v>
      </c>
      <c r="P580" s="80">
        <v>7731</v>
      </c>
      <c r="Q580" s="80" t="s">
        <v>862</v>
      </c>
      <c r="R580" s="81"/>
      <c r="S580" s="78">
        <f t="shared" si="112"/>
        <v>593795.53216104</v>
      </c>
      <c r="T580" s="78">
        <f t="shared" si="113"/>
        <v>603144.26832000003</v>
      </c>
      <c r="U580" s="78">
        <f t="shared" si="114"/>
        <v>301572.13416000002</v>
      </c>
      <c r="V580" s="78">
        <f t="shared" si="122"/>
        <v>1273735</v>
      </c>
      <c r="W580" s="78">
        <f t="shared" si="115"/>
        <v>670414.31050440005</v>
      </c>
      <c r="X580" s="78">
        <f t="shared" si="116"/>
        <v>680969.33519999997</v>
      </c>
      <c r="Y580" s="78">
        <f t="shared" si="117"/>
        <v>340484.66759999999</v>
      </c>
      <c r="Z580" s="78">
        <f t="shared" si="123"/>
        <v>1438088</v>
      </c>
      <c r="AA580" s="78">
        <f t="shared" si="118"/>
        <v>729610.00199999998</v>
      </c>
      <c r="AB580" s="78">
        <f t="shared" si="124"/>
        <v>620169</v>
      </c>
      <c r="AC580" s="78">
        <f t="shared" si="119"/>
        <v>0</v>
      </c>
      <c r="AD580" s="78">
        <f t="shared" si="125"/>
        <v>0</v>
      </c>
      <c r="AE580" s="82">
        <f t="shared" si="120"/>
        <v>3331992</v>
      </c>
      <c r="AF580" s="82"/>
      <c r="AG580" s="82"/>
      <c r="AH580" s="82"/>
      <c r="AI580" s="82"/>
      <c r="AJ580" s="82"/>
      <c r="AK580" s="83"/>
      <c r="AL580" s="83"/>
      <c r="AM580" s="78"/>
      <c r="AN580" s="84">
        <v>573</v>
      </c>
      <c r="AO580" s="85"/>
      <c r="AP580" s="86" t="s">
        <v>2351</v>
      </c>
    </row>
    <row r="581" spans="1:42" ht="47.25" customHeight="1" x14ac:dyDescent="0.4">
      <c r="A581" s="70" t="s">
        <v>2425</v>
      </c>
      <c r="B581" s="90" t="s">
        <v>2426</v>
      </c>
      <c r="C581" s="87" t="s">
        <v>2427</v>
      </c>
      <c r="D581" s="88" t="s">
        <v>95</v>
      </c>
      <c r="E581" s="30" t="s">
        <v>985</v>
      </c>
      <c r="F581" s="29" t="s">
        <v>391</v>
      </c>
      <c r="G581" s="29">
        <v>5</v>
      </c>
      <c r="H581" s="30"/>
      <c r="I581" s="74">
        <f>VLOOKUP(G581,'Basic TPP'!$A$2:$B$16,2,0)</f>
        <v>4056483.09</v>
      </c>
      <c r="J581" s="75">
        <v>0.31</v>
      </c>
      <c r="K581" s="76">
        <v>0.35</v>
      </c>
      <c r="L581" s="77">
        <v>0.15</v>
      </c>
      <c r="M581" s="77">
        <v>0</v>
      </c>
      <c r="N581" s="78">
        <f t="shared" si="121"/>
        <v>2792889</v>
      </c>
      <c r="O581" s="79">
        <v>1</v>
      </c>
      <c r="P581" s="80">
        <v>9418</v>
      </c>
      <c r="Q581" s="80" t="s">
        <v>862</v>
      </c>
      <c r="R581" s="81"/>
      <c r="S581" s="78">
        <f t="shared" si="112"/>
        <v>503003.90315999999</v>
      </c>
      <c r="T581" s="78">
        <f t="shared" si="113"/>
        <v>503003.90315999999</v>
      </c>
      <c r="U581" s="78">
        <f t="shared" si="114"/>
        <v>251501.95157999999</v>
      </c>
      <c r="V581" s="78">
        <f t="shared" si="122"/>
        <v>1068883</v>
      </c>
      <c r="W581" s="78">
        <f t="shared" si="115"/>
        <v>567907.63260000001</v>
      </c>
      <c r="X581" s="78">
        <f t="shared" si="116"/>
        <v>567907.63260000001</v>
      </c>
      <c r="Y581" s="78">
        <f t="shared" si="117"/>
        <v>283953.81630000001</v>
      </c>
      <c r="Z581" s="78">
        <f t="shared" si="123"/>
        <v>1206804</v>
      </c>
      <c r="AA581" s="78">
        <f t="shared" si="118"/>
        <v>608472.46349999995</v>
      </c>
      <c r="AB581" s="78">
        <f t="shared" si="124"/>
        <v>517202</v>
      </c>
      <c r="AC581" s="78">
        <f t="shared" si="119"/>
        <v>0</v>
      </c>
      <c r="AD581" s="78">
        <f t="shared" si="125"/>
        <v>0</v>
      </c>
      <c r="AE581" s="82">
        <f t="shared" si="120"/>
        <v>2792889</v>
      </c>
      <c r="AF581" s="82"/>
      <c r="AG581" s="82"/>
      <c r="AH581" s="82"/>
      <c r="AI581" s="82"/>
      <c r="AJ581" s="82"/>
      <c r="AK581" s="83"/>
      <c r="AL581" s="83"/>
      <c r="AM581" s="78"/>
      <c r="AN581" s="84">
        <v>574</v>
      </c>
      <c r="AO581" s="85"/>
      <c r="AP581" s="86" t="s">
        <v>2351</v>
      </c>
    </row>
    <row r="582" spans="1:42" ht="47.25" customHeight="1" x14ac:dyDescent="0.4">
      <c r="A582" s="70" t="s">
        <v>2428</v>
      </c>
      <c r="B582" s="71" t="s">
        <v>2429</v>
      </c>
      <c r="C582" s="72" t="s">
        <v>2430</v>
      </c>
      <c r="D582" s="73" t="s">
        <v>45</v>
      </c>
      <c r="E582" s="37" t="s">
        <v>861</v>
      </c>
      <c r="F582" s="38" t="s">
        <v>54</v>
      </c>
      <c r="G582" s="38">
        <v>12</v>
      </c>
      <c r="H582" s="37"/>
      <c r="I582" s="74">
        <f>VLOOKUP(G582,'Basic TPP'!$A$2:$B$16,2,0)</f>
        <v>13501920</v>
      </c>
      <c r="J582" s="75">
        <v>0</v>
      </c>
      <c r="K582" s="76">
        <v>0.35</v>
      </c>
      <c r="L582" s="77">
        <v>0.46</v>
      </c>
      <c r="M582" s="77">
        <v>0</v>
      </c>
      <c r="N582" s="78">
        <f t="shared" si="121"/>
        <v>9296072</v>
      </c>
      <c r="O582" s="79">
        <v>0.995</v>
      </c>
      <c r="P582" s="80">
        <v>8734</v>
      </c>
      <c r="Q582" s="80" t="s">
        <v>862</v>
      </c>
      <c r="R582" s="81"/>
      <c r="S582" s="78">
        <f t="shared" si="112"/>
        <v>0</v>
      </c>
      <c r="T582" s="78">
        <f t="shared" si="113"/>
        <v>0</v>
      </c>
      <c r="U582" s="78">
        <f t="shared" si="114"/>
        <v>0</v>
      </c>
      <c r="V582" s="78">
        <f t="shared" si="122"/>
        <v>0</v>
      </c>
      <c r="W582" s="78">
        <f t="shared" si="115"/>
        <v>1880817.456</v>
      </c>
      <c r="X582" s="78">
        <f t="shared" si="116"/>
        <v>1890268.8</v>
      </c>
      <c r="Y582" s="78">
        <f t="shared" si="117"/>
        <v>945134.4</v>
      </c>
      <c r="Z582" s="78">
        <f t="shared" si="123"/>
        <v>4008788</v>
      </c>
      <c r="AA582" s="78">
        <f t="shared" si="118"/>
        <v>6210883.2000000002</v>
      </c>
      <c r="AB582" s="78">
        <f t="shared" si="124"/>
        <v>5279251</v>
      </c>
      <c r="AC582" s="78">
        <f t="shared" si="119"/>
        <v>0</v>
      </c>
      <c r="AD582" s="78">
        <f t="shared" si="125"/>
        <v>0</v>
      </c>
      <c r="AE582" s="82">
        <f t="shared" si="120"/>
        <v>9288039</v>
      </c>
      <c r="AF582" s="82"/>
      <c r="AG582" s="82"/>
      <c r="AH582" s="82"/>
      <c r="AI582" s="82"/>
      <c r="AJ582" s="82"/>
      <c r="AK582" s="83"/>
      <c r="AL582" s="83"/>
      <c r="AM582" s="78"/>
      <c r="AN582" s="84">
        <v>575</v>
      </c>
      <c r="AO582" s="85"/>
      <c r="AP582" s="86" t="s">
        <v>2431</v>
      </c>
    </row>
    <row r="583" spans="1:42" ht="47.25" customHeight="1" x14ac:dyDescent="0.4">
      <c r="A583" s="70" t="s">
        <v>2432</v>
      </c>
      <c r="B583" s="37" t="s">
        <v>2433</v>
      </c>
      <c r="C583" s="87" t="s">
        <v>2434</v>
      </c>
      <c r="D583" s="88" t="s">
        <v>45</v>
      </c>
      <c r="E583" s="37" t="s">
        <v>2435</v>
      </c>
      <c r="F583" s="29" t="s">
        <v>54</v>
      </c>
      <c r="G583" s="29">
        <v>12</v>
      </c>
      <c r="H583" s="93" t="s">
        <v>2659</v>
      </c>
      <c r="I583" s="74">
        <f>VLOOKUP(G583,'Basic TPP'!$A$2:$B$16,2,0)</f>
        <v>13501920</v>
      </c>
      <c r="J583" s="75">
        <v>0</v>
      </c>
      <c r="K583" s="76">
        <v>0.35</v>
      </c>
      <c r="L583" s="77">
        <v>0.56999999999999995</v>
      </c>
      <c r="M583" s="77">
        <v>0</v>
      </c>
      <c r="N583" s="78">
        <f t="shared" si="121"/>
        <v>10558501</v>
      </c>
      <c r="O583" s="79">
        <v>1</v>
      </c>
      <c r="P583" s="80">
        <v>10852</v>
      </c>
      <c r="Q583" s="89" t="s">
        <v>862</v>
      </c>
      <c r="R583" s="81"/>
      <c r="S583" s="78">
        <f t="shared" si="112"/>
        <v>0</v>
      </c>
      <c r="T583" s="78">
        <f t="shared" si="113"/>
        <v>0</v>
      </c>
      <c r="U583" s="78">
        <f t="shared" si="114"/>
        <v>0</v>
      </c>
      <c r="V583" s="78">
        <f t="shared" si="122"/>
        <v>0</v>
      </c>
      <c r="W583" s="78">
        <f t="shared" si="115"/>
        <v>1890268.8</v>
      </c>
      <c r="X583" s="78">
        <f t="shared" si="116"/>
        <v>1890268.8</v>
      </c>
      <c r="Y583" s="78">
        <f t="shared" si="117"/>
        <v>945134.4</v>
      </c>
      <c r="Z583" s="78">
        <f t="shared" si="123"/>
        <v>4016821</v>
      </c>
      <c r="AA583" s="78">
        <f t="shared" si="118"/>
        <v>7696094.3999999994</v>
      </c>
      <c r="AB583" s="78">
        <f t="shared" si="124"/>
        <v>6541680</v>
      </c>
      <c r="AC583" s="78">
        <f t="shared" si="119"/>
        <v>0</v>
      </c>
      <c r="AD583" s="78">
        <f t="shared" si="125"/>
        <v>0</v>
      </c>
      <c r="AE583" s="82">
        <f t="shared" si="120"/>
        <v>10558501</v>
      </c>
      <c r="AF583" s="82"/>
      <c r="AG583" s="82"/>
      <c r="AH583" s="82"/>
      <c r="AI583" s="82"/>
      <c r="AJ583" s="82"/>
      <c r="AK583" s="83"/>
      <c r="AL583" s="83"/>
      <c r="AM583" s="78"/>
      <c r="AN583" s="84">
        <v>576</v>
      </c>
      <c r="AO583" s="85"/>
      <c r="AP583" s="86" t="s">
        <v>2431</v>
      </c>
    </row>
    <row r="584" spans="1:42" ht="47.25" customHeight="1" x14ac:dyDescent="0.4">
      <c r="A584" s="70" t="s">
        <v>2436</v>
      </c>
      <c r="B584" s="37" t="s">
        <v>2437</v>
      </c>
      <c r="C584" s="87" t="s">
        <v>2438</v>
      </c>
      <c r="D584" s="88" t="s">
        <v>45</v>
      </c>
      <c r="E584" s="30" t="s">
        <v>871</v>
      </c>
      <c r="F584" s="29" t="s">
        <v>54</v>
      </c>
      <c r="G584" s="29">
        <v>12</v>
      </c>
      <c r="H584" s="30"/>
      <c r="I584" s="74">
        <f>VLOOKUP(G584,'Basic TPP'!$A$2:$B$16,2,0)</f>
        <v>13501920</v>
      </c>
      <c r="J584" s="75">
        <v>0</v>
      </c>
      <c r="K584" s="76">
        <v>0.35</v>
      </c>
      <c r="L584" s="77">
        <v>0.46</v>
      </c>
      <c r="M584" s="77">
        <v>0</v>
      </c>
      <c r="N584" s="78">
        <f t="shared" si="121"/>
        <v>9296072</v>
      </c>
      <c r="O584" s="79">
        <v>0.98499999999999999</v>
      </c>
      <c r="P584" s="80">
        <v>11120</v>
      </c>
      <c r="Q584" s="80" t="s">
        <v>862</v>
      </c>
      <c r="R584" s="81"/>
      <c r="S584" s="78">
        <f t="shared" ref="S584:S647" si="126">I584*J584*40%*O584</f>
        <v>0</v>
      </c>
      <c r="T584" s="78">
        <f t="shared" ref="T584:T647" si="127">IF(P584&gt;=6750,(I584*J584*40%),0)</f>
        <v>0</v>
      </c>
      <c r="U584" s="78">
        <f t="shared" ref="U584:U647" si="128">IF(P584&lt;6750,0,IF(Q584="kurang",I584*J584*10%,I584*J584*20%))</f>
        <v>0</v>
      </c>
      <c r="V584" s="78">
        <f t="shared" si="122"/>
        <v>0</v>
      </c>
      <c r="W584" s="78">
        <f t="shared" ref="W584:W647" si="129">I584*K584*40%*O584</f>
        <v>1861914.7679999999</v>
      </c>
      <c r="X584" s="78">
        <f t="shared" ref="X584:X647" si="130">IF(P584&gt;=6750,(I584*K584*40%),0)</f>
        <v>1890268.8</v>
      </c>
      <c r="Y584" s="78">
        <f t="shared" ref="Y584:Y647" si="131">IF(P584&lt;6750,0,IF(Q584="kurang",I584*K584*10%,I584*K584*20%))</f>
        <v>945134.4</v>
      </c>
      <c r="Z584" s="78">
        <f t="shared" si="123"/>
        <v>3992720</v>
      </c>
      <c r="AA584" s="78">
        <f t="shared" ref="AA584:AA647" si="132">I584*L584</f>
        <v>6210883.2000000002</v>
      </c>
      <c r="AB584" s="78">
        <f t="shared" si="124"/>
        <v>5279251</v>
      </c>
      <c r="AC584" s="78">
        <f t="shared" ref="AC584:AC647" si="133">I584*M584</f>
        <v>0</v>
      </c>
      <c r="AD584" s="78">
        <f t="shared" si="125"/>
        <v>0</v>
      </c>
      <c r="AE584" s="82">
        <f t="shared" ref="AE584:AE647" si="134">ROUND((V584+Z584+AB584+AD584),0)</f>
        <v>9271971</v>
      </c>
      <c r="AF584" s="82"/>
      <c r="AG584" s="82"/>
      <c r="AH584" s="82"/>
      <c r="AI584" s="82"/>
      <c r="AJ584" s="82"/>
      <c r="AK584" s="83"/>
      <c r="AL584" s="83"/>
      <c r="AM584" s="78"/>
      <c r="AN584" s="84">
        <v>577</v>
      </c>
      <c r="AO584" s="85"/>
      <c r="AP584" s="86" t="s">
        <v>2431</v>
      </c>
    </row>
    <row r="585" spans="1:42" ht="47.25" customHeight="1" x14ac:dyDescent="0.4">
      <c r="A585" s="70" t="s">
        <v>2439</v>
      </c>
      <c r="B585" s="90" t="s">
        <v>2440</v>
      </c>
      <c r="C585" s="87" t="s">
        <v>2441</v>
      </c>
      <c r="D585" s="88" t="s">
        <v>108</v>
      </c>
      <c r="E585" s="30" t="s">
        <v>1154</v>
      </c>
      <c r="F585" s="29" t="s">
        <v>54</v>
      </c>
      <c r="G585" s="29">
        <v>10</v>
      </c>
      <c r="H585" s="30"/>
      <c r="I585" s="74">
        <f>VLOOKUP(G585,'Basic TPP'!$A$2:$B$16,2,0)</f>
        <v>9080041.1999999993</v>
      </c>
      <c r="J585" s="75">
        <v>0</v>
      </c>
      <c r="K585" s="76">
        <v>0.35</v>
      </c>
      <c r="L585" s="77">
        <v>0.46</v>
      </c>
      <c r="M585" s="77">
        <v>0</v>
      </c>
      <c r="N585" s="78">
        <f t="shared" ref="N585:N648" si="135">ROUND(I585*(SUM(J585:M585))*85%,0)</f>
        <v>6251608</v>
      </c>
      <c r="O585" s="79">
        <v>0.95330000000000004</v>
      </c>
      <c r="P585" s="80">
        <v>9417</v>
      </c>
      <c r="Q585" s="80" t="s">
        <v>862</v>
      </c>
      <c r="R585" s="81"/>
      <c r="S585" s="78">
        <f t="shared" si="126"/>
        <v>0</v>
      </c>
      <c r="T585" s="78">
        <f t="shared" si="127"/>
        <v>0</v>
      </c>
      <c r="U585" s="78">
        <f t="shared" si="128"/>
        <v>0</v>
      </c>
      <c r="V585" s="78">
        <f t="shared" ref="V585:V648" si="136">ROUND(SUM(S585:U585)*85%,0)</f>
        <v>0</v>
      </c>
      <c r="W585" s="78">
        <f t="shared" si="129"/>
        <v>1211840.4586344</v>
      </c>
      <c r="X585" s="78">
        <f t="shared" si="130"/>
        <v>1271205.7679999999</v>
      </c>
      <c r="Y585" s="78">
        <f t="shared" si="131"/>
        <v>635602.88399999996</v>
      </c>
      <c r="Z585" s="78">
        <f t="shared" ref="Z585:Z648" si="137">ROUND(SUM(W585:Y585)*85%,0)</f>
        <v>2650852</v>
      </c>
      <c r="AA585" s="78">
        <f t="shared" si="132"/>
        <v>4176818.952</v>
      </c>
      <c r="AB585" s="78">
        <f t="shared" ref="AB585:AB648" si="138">ROUND(AA585 * 85%,0)</f>
        <v>3550296</v>
      </c>
      <c r="AC585" s="78">
        <f t="shared" si="133"/>
        <v>0</v>
      </c>
      <c r="AD585" s="78">
        <f t="shared" ref="AD585:AD648" si="139">ROUND(AC585*85%,0)</f>
        <v>0</v>
      </c>
      <c r="AE585" s="82">
        <f t="shared" si="134"/>
        <v>6201148</v>
      </c>
      <c r="AF585" s="82"/>
      <c r="AG585" s="82"/>
      <c r="AH585" s="82"/>
      <c r="AI585" s="82"/>
      <c r="AJ585" s="82"/>
      <c r="AK585" s="83"/>
      <c r="AL585" s="83"/>
      <c r="AM585" s="78"/>
      <c r="AN585" s="84">
        <v>578</v>
      </c>
      <c r="AO585" s="85"/>
      <c r="AP585" s="86" t="s">
        <v>2431</v>
      </c>
    </row>
    <row r="586" spans="1:42" ht="47.25" customHeight="1" x14ac:dyDescent="0.4">
      <c r="A586" s="70" t="s">
        <v>2442</v>
      </c>
      <c r="B586" s="90" t="s">
        <v>2443</v>
      </c>
      <c r="C586" s="87" t="s">
        <v>2444</v>
      </c>
      <c r="D586" s="88" t="s">
        <v>95</v>
      </c>
      <c r="E586" s="30" t="s">
        <v>1053</v>
      </c>
      <c r="F586" s="29" t="s">
        <v>54</v>
      </c>
      <c r="G586" s="29">
        <v>9</v>
      </c>
      <c r="H586" s="30"/>
      <c r="I586" s="74">
        <f>VLOOKUP(G586,'Basic TPP'!$A$2:$B$16,2,0)</f>
        <v>7898623.2000000002</v>
      </c>
      <c r="J586" s="75">
        <v>0</v>
      </c>
      <c r="K586" s="76">
        <v>0.35</v>
      </c>
      <c r="L586" s="77">
        <v>0.46</v>
      </c>
      <c r="M586" s="77">
        <v>0</v>
      </c>
      <c r="N586" s="78">
        <f t="shared" si="135"/>
        <v>5438202</v>
      </c>
      <c r="O586" s="79">
        <v>0.98499999999999999</v>
      </c>
      <c r="P586" s="80">
        <v>9334</v>
      </c>
      <c r="Q586" s="80" t="s">
        <v>862</v>
      </c>
      <c r="R586" s="81"/>
      <c r="S586" s="78">
        <f t="shared" si="126"/>
        <v>0</v>
      </c>
      <c r="T586" s="78">
        <f t="shared" si="127"/>
        <v>0</v>
      </c>
      <c r="U586" s="78">
        <f t="shared" si="128"/>
        <v>0</v>
      </c>
      <c r="V586" s="78">
        <f t="shared" si="136"/>
        <v>0</v>
      </c>
      <c r="W586" s="78">
        <f t="shared" si="129"/>
        <v>1089220.1392800002</v>
      </c>
      <c r="X586" s="78">
        <f t="shared" si="130"/>
        <v>1105807.2480000001</v>
      </c>
      <c r="Y586" s="78">
        <f t="shared" si="131"/>
        <v>552903.62400000007</v>
      </c>
      <c r="Z586" s="78">
        <f t="shared" si="137"/>
        <v>2335741</v>
      </c>
      <c r="AA586" s="78">
        <f t="shared" si="132"/>
        <v>3633366.6720000003</v>
      </c>
      <c r="AB586" s="78">
        <f t="shared" si="138"/>
        <v>3088362</v>
      </c>
      <c r="AC586" s="78">
        <f t="shared" si="133"/>
        <v>0</v>
      </c>
      <c r="AD586" s="78">
        <f t="shared" si="139"/>
        <v>0</v>
      </c>
      <c r="AE586" s="82">
        <f t="shared" si="134"/>
        <v>5424103</v>
      </c>
      <c r="AF586" s="82"/>
      <c r="AG586" s="82"/>
      <c r="AH586" s="82"/>
      <c r="AI586" s="82"/>
      <c r="AJ586" s="82"/>
      <c r="AK586" s="83"/>
      <c r="AL586" s="83"/>
      <c r="AM586" s="78"/>
      <c r="AN586" s="84">
        <v>579</v>
      </c>
      <c r="AO586" s="85"/>
      <c r="AP586" s="86" t="s">
        <v>2431</v>
      </c>
    </row>
    <row r="587" spans="1:42" ht="47.25" customHeight="1" x14ac:dyDescent="0.4">
      <c r="A587" s="70" t="s">
        <v>2445</v>
      </c>
      <c r="B587" s="90" t="s">
        <v>2446</v>
      </c>
      <c r="C587" s="87" t="s">
        <v>2447</v>
      </c>
      <c r="D587" s="88" t="s">
        <v>95</v>
      </c>
      <c r="E587" s="30" t="s">
        <v>1266</v>
      </c>
      <c r="F587" s="29" t="s">
        <v>54</v>
      </c>
      <c r="G587" s="29">
        <v>9</v>
      </c>
      <c r="H587" s="30"/>
      <c r="I587" s="74">
        <f>VLOOKUP(G587,'Basic TPP'!$A$2:$B$16,2,0)</f>
        <v>7898623.2000000002</v>
      </c>
      <c r="J587" s="75">
        <v>0</v>
      </c>
      <c r="K587" s="76">
        <v>0.35</v>
      </c>
      <c r="L587" s="77">
        <v>0.46</v>
      </c>
      <c r="M587" s="77">
        <v>0</v>
      </c>
      <c r="N587" s="78">
        <f t="shared" si="135"/>
        <v>5438202</v>
      </c>
      <c r="O587" s="79">
        <v>0.97450000000000003</v>
      </c>
      <c r="P587" s="80">
        <v>9083</v>
      </c>
      <c r="Q587" s="80" t="s">
        <v>862</v>
      </c>
      <c r="R587" s="81"/>
      <c r="S587" s="78">
        <f t="shared" si="126"/>
        <v>0</v>
      </c>
      <c r="T587" s="78">
        <f t="shared" si="127"/>
        <v>0</v>
      </c>
      <c r="U587" s="78">
        <f t="shared" si="128"/>
        <v>0</v>
      </c>
      <c r="V587" s="78">
        <f t="shared" si="136"/>
        <v>0</v>
      </c>
      <c r="W587" s="78">
        <f t="shared" si="129"/>
        <v>1077609.1631760001</v>
      </c>
      <c r="X587" s="78">
        <f t="shared" si="130"/>
        <v>1105807.2480000001</v>
      </c>
      <c r="Y587" s="78">
        <f t="shared" si="131"/>
        <v>552903.62400000007</v>
      </c>
      <c r="Z587" s="78">
        <f t="shared" si="137"/>
        <v>2325872</v>
      </c>
      <c r="AA587" s="78">
        <f t="shared" si="132"/>
        <v>3633366.6720000003</v>
      </c>
      <c r="AB587" s="78">
        <f t="shared" si="138"/>
        <v>3088362</v>
      </c>
      <c r="AC587" s="78">
        <f t="shared" si="133"/>
        <v>0</v>
      </c>
      <c r="AD587" s="78">
        <f t="shared" si="139"/>
        <v>0</v>
      </c>
      <c r="AE587" s="82">
        <f t="shared" si="134"/>
        <v>5414234</v>
      </c>
      <c r="AF587" s="82"/>
      <c r="AG587" s="82"/>
      <c r="AH587" s="82"/>
      <c r="AI587" s="82"/>
      <c r="AJ587" s="82"/>
      <c r="AK587" s="83"/>
      <c r="AL587" s="83"/>
      <c r="AM587" s="78"/>
      <c r="AN587" s="84">
        <v>580</v>
      </c>
      <c r="AO587" s="85"/>
      <c r="AP587" s="86" t="s">
        <v>2431</v>
      </c>
    </row>
    <row r="588" spans="1:42" ht="47.25" customHeight="1" x14ac:dyDescent="0.4">
      <c r="A588" s="70" t="s">
        <v>2448</v>
      </c>
      <c r="B588" s="90" t="s">
        <v>2449</v>
      </c>
      <c r="C588" s="87" t="s">
        <v>2450</v>
      </c>
      <c r="D588" s="88" t="s">
        <v>95</v>
      </c>
      <c r="E588" s="30" t="s">
        <v>272</v>
      </c>
      <c r="F588" s="29" t="s">
        <v>54</v>
      </c>
      <c r="G588" s="29">
        <v>8</v>
      </c>
      <c r="H588" s="30"/>
      <c r="I588" s="74">
        <f>VLOOKUP(G588,'Basic TPP'!$A$2:$B$16,2,0)</f>
        <v>6348434.0099999998</v>
      </c>
      <c r="J588" s="75">
        <v>0</v>
      </c>
      <c r="K588" s="76">
        <v>0.35</v>
      </c>
      <c r="L588" s="77">
        <v>0.46</v>
      </c>
      <c r="M588" s="77">
        <v>0</v>
      </c>
      <c r="N588" s="78">
        <f t="shared" si="135"/>
        <v>4370897</v>
      </c>
      <c r="O588" s="79">
        <v>0.98499999999999999</v>
      </c>
      <c r="P588" s="80">
        <v>7794</v>
      </c>
      <c r="Q588" s="80" t="s">
        <v>862</v>
      </c>
      <c r="R588" s="81"/>
      <c r="S588" s="78">
        <f t="shared" si="126"/>
        <v>0</v>
      </c>
      <c r="T588" s="78">
        <f t="shared" si="127"/>
        <v>0</v>
      </c>
      <c r="U588" s="78">
        <f t="shared" si="128"/>
        <v>0</v>
      </c>
      <c r="V588" s="78">
        <f t="shared" si="136"/>
        <v>0</v>
      </c>
      <c r="W588" s="78">
        <f t="shared" si="129"/>
        <v>875449.04997899989</v>
      </c>
      <c r="X588" s="78">
        <f t="shared" si="130"/>
        <v>888780.76139999984</v>
      </c>
      <c r="Y588" s="78">
        <f t="shared" si="131"/>
        <v>444390.38069999992</v>
      </c>
      <c r="Z588" s="78">
        <f t="shared" si="137"/>
        <v>1877327</v>
      </c>
      <c r="AA588" s="78">
        <f t="shared" si="132"/>
        <v>2920279.6446000002</v>
      </c>
      <c r="AB588" s="78">
        <f t="shared" si="138"/>
        <v>2482238</v>
      </c>
      <c r="AC588" s="78">
        <f t="shared" si="133"/>
        <v>0</v>
      </c>
      <c r="AD588" s="78">
        <f t="shared" si="139"/>
        <v>0</v>
      </c>
      <c r="AE588" s="82">
        <f t="shared" si="134"/>
        <v>4359565</v>
      </c>
      <c r="AF588" s="82"/>
      <c r="AG588" s="82"/>
      <c r="AH588" s="82"/>
      <c r="AI588" s="82"/>
      <c r="AJ588" s="82"/>
      <c r="AK588" s="83"/>
      <c r="AL588" s="83"/>
      <c r="AM588" s="78"/>
      <c r="AN588" s="84">
        <v>581</v>
      </c>
      <c r="AO588" s="85"/>
      <c r="AP588" s="86" t="s">
        <v>2431</v>
      </c>
    </row>
    <row r="589" spans="1:42" ht="47.25" customHeight="1" x14ac:dyDescent="0.4">
      <c r="A589" s="70" t="s">
        <v>2451</v>
      </c>
      <c r="B589" s="90" t="s">
        <v>2452</v>
      </c>
      <c r="C589" s="87" t="s">
        <v>2453</v>
      </c>
      <c r="D589" s="88" t="s">
        <v>95</v>
      </c>
      <c r="E589" s="30" t="s">
        <v>888</v>
      </c>
      <c r="F589" s="29" t="s">
        <v>54</v>
      </c>
      <c r="G589" s="29">
        <v>8</v>
      </c>
      <c r="H589" s="30"/>
      <c r="I589" s="74">
        <f>VLOOKUP(G589,'Basic TPP'!$A$2:$B$16,2,0)</f>
        <v>6348434.0099999998</v>
      </c>
      <c r="J589" s="75">
        <v>0</v>
      </c>
      <c r="K589" s="76">
        <v>0.35</v>
      </c>
      <c r="L589" s="77">
        <v>0.46</v>
      </c>
      <c r="M589" s="77">
        <v>0</v>
      </c>
      <c r="N589" s="78">
        <f t="shared" si="135"/>
        <v>4370897</v>
      </c>
      <c r="O589" s="79">
        <v>1</v>
      </c>
      <c r="P589" s="80">
        <v>9714</v>
      </c>
      <c r="Q589" s="80" t="s">
        <v>862</v>
      </c>
      <c r="R589" s="81"/>
      <c r="S589" s="78">
        <f t="shared" si="126"/>
        <v>0</v>
      </c>
      <c r="T589" s="78">
        <f t="shared" si="127"/>
        <v>0</v>
      </c>
      <c r="U589" s="78">
        <f t="shared" si="128"/>
        <v>0</v>
      </c>
      <c r="V589" s="78">
        <f t="shared" si="136"/>
        <v>0</v>
      </c>
      <c r="W589" s="78">
        <f t="shared" si="129"/>
        <v>888780.76139999984</v>
      </c>
      <c r="X589" s="78">
        <f t="shared" si="130"/>
        <v>888780.76139999984</v>
      </c>
      <c r="Y589" s="78">
        <f t="shared" si="131"/>
        <v>444390.38069999992</v>
      </c>
      <c r="Z589" s="78">
        <f t="shared" si="137"/>
        <v>1888659</v>
      </c>
      <c r="AA589" s="78">
        <f t="shared" si="132"/>
        <v>2920279.6446000002</v>
      </c>
      <c r="AB589" s="78">
        <f t="shared" si="138"/>
        <v>2482238</v>
      </c>
      <c r="AC589" s="78">
        <f t="shared" si="133"/>
        <v>0</v>
      </c>
      <c r="AD589" s="78">
        <f t="shared" si="139"/>
        <v>0</v>
      </c>
      <c r="AE589" s="82">
        <f t="shared" si="134"/>
        <v>4370897</v>
      </c>
      <c r="AF589" s="82"/>
      <c r="AG589" s="82"/>
      <c r="AH589" s="82"/>
      <c r="AI589" s="82"/>
      <c r="AJ589" s="82"/>
      <c r="AK589" s="83"/>
      <c r="AL589" s="83"/>
      <c r="AM589" s="78"/>
      <c r="AN589" s="84">
        <v>582</v>
      </c>
      <c r="AO589" s="85"/>
      <c r="AP589" s="86" t="s">
        <v>2431</v>
      </c>
    </row>
    <row r="590" spans="1:42" ht="47.25" customHeight="1" x14ac:dyDescent="0.4">
      <c r="A590" s="70" t="s">
        <v>2454</v>
      </c>
      <c r="B590" s="90" t="s">
        <v>2455</v>
      </c>
      <c r="C590" s="87" t="s">
        <v>2456</v>
      </c>
      <c r="D590" s="88" t="s">
        <v>95</v>
      </c>
      <c r="E590" s="30" t="s">
        <v>885</v>
      </c>
      <c r="F590" s="29" t="s">
        <v>54</v>
      </c>
      <c r="G590" s="29">
        <v>8</v>
      </c>
      <c r="H590" s="30"/>
      <c r="I590" s="74">
        <f>VLOOKUP(G590,'Basic TPP'!$A$2:$B$16,2,0)</f>
        <v>6348434.0099999998</v>
      </c>
      <c r="J590" s="75">
        <v>0</v>
      </c>
      <c r="K590" s="76">
        <v>0.35</v>
      </c>
      <c r="L590" s="77">
        <v>0.46</v>
      </c>
      <c r="M590" s="77">
        <v>0</v>
      </c>
      <c r="N590" s="78">
        <f t="shared" si="135"/>
        <v>4370897</v>
      </c>
      <c r="O590" s="79">
        <v>0.98750000000000004</v>
      </c>
      <c r="P590" s="80">
        <v>9837</v>
      </c>
      <c r="Q590" s="80" t="s">
        <v>862</v>
      </c>
      <c r="R590" s="81"/>
      <c r="S590" s="78">
        <f t="shared" si="126"/>
        <v>0</v>
      </c>
      <c r="T590" s="78">
        <f t="shared" si="127"/>
        <v>0</v>
      </c>
      <c r="U590" s="78">
        <f t="shared" si="128"/>
        <v>0</v>
      </c>
      <c r="V590" s="78">
        <f t="shared" si="136"/>
        <v>0</v>
      </c>
      <c r="W590" s="78">
        <f t="shared" si="129"/>
        <v>877671.0018824999</v>
      </c>
      <c r="X590" s="78">
        <f t="shared" si="130"/>
        <v>888780.76139999984</v>
      </c>
      <c r="Y590" s="78">
        <f t="shared" si="131"/>
        <v>444390.38069999992</v>
      </c>
      <c r="Z590" s="78">
        <f t="shared" si="137"/>
        <v>1879216</v>
      </c>
      <c r="AA590" s="78">
        <f t="shared" si="132"/>
        <v>2920279.6446000002</v>
      </c>
      <c r="AB590" s="78">
        <f t="shared" si="138"/>
        <v>2482238</v>
      </c>
      <c r="AC590" s="78">
        <f t="shared" si="133"/>
        <v>0</v>
      </c>
      <c r="AD590" s="78">
        <f t="shared" si="139"/>
        <v>0</v>
      </c>
      <c r="AE590" s="82">
        <f t="shared" si="134"/>
        <v>4361454</v>
      </c>
      <c r="AF590" s="82"/>
      <c r="AG590" s="82"/>
      <c r="AH590" s="82"/>
      <c r="AI590" s="82"/>
      <c r="AJ590" s="82"/>
      <c r="AK590" s="83"/>
      <c r="AL590" s="83"/>
      <c r="AM590" s="78"/>
      <c r="AN590" s="84">
        <v>583</v>
      </c>
      <c r="AO590" s="91"/>
      <c r="AP590" s="86" t="s">
        <v>2431</v>
      </c>
    </row>
    <row r="591" spans="1:42" ht="47.25" customHeight="1" x14ac:dyDescent="0.4">
      <c r="A591" s="70" t="s">
        <v>2457</v>
      </c>
      <c r="B591" s="90" t="s">
        <v>2458</v>
      </c>
      <c r="C591" s="87" t="s">
        <v>2459</v>
      </c>
      <c r="D591" s="88" t="s">
        <v>95</v>
      </c>
      <c r="E591" s="30" t="s">
        <v>885</v>
      </c>
      <c r="F591" s="29" t="s">
        <v>54</v>
      </c>
      <c r="G591" s="29">
        <v>8</v>
      </c>
      <c r="H591" s="30"/>
      <c r="I591" s="74">
        <f>VLOOKUP(G591,'Basic TPP'!$A$2:$B$16,2,0)</f>
        <v>6348434.0099999998</v>
      </c>
      <c r="J591" s="75">
        <v>0</v>
      </c>
      <c r="K591" s="76">
        <v>0.35</v>
      </c>
      <c r="L591" s="77">
        <v>0.46</v>
      </c>
      <c r="M591" s="77">
        <v>0</v>
      </c>
      <c r="N591" s="78">
        <f t="shared" si="135"/>
        <v>4370897</v>
      </c>
      <c r="O591" s="79">
        <v>0.98499999999999999</v>
      </c>
      <c r="P591" s="80">
        <v>10687</v>
      </c>
      <c r="Q591" s="80" t="s">
        <v>862</v>
      </c>
      <c r="R591" s="81"/>
      <c r="S591" s="78">
        <f t="shared" si="126"/>
        <v>0</v>
      </c>
      <c r="T591" s="78">
        <f t="shared" si="127"/>
        <v>0</v>
      </c>
      <c r="U591" s="78">
        <f t="shared" si="128"/>
        <v>0</v>
      </c>
      <c r="V591" s="78">
        <f t="shared" si="136"/>
        <v>0</v>
      </c>
      <c r="W591" s="78">
        <f t="shared" si="129"/>
        <v>875449.04997899989</v>
      </c>
      <c r="X591" s="78">
        <f t="shared" si="130"/>
        <v>888780.76139999984</v>
      </c>
      <c r="Y591" s="78">
        <f t="shared" si="131"/>
        <v>444390.38069999992</v>
      </c>
      <c r="Z591" s="78">
        <f t="shared" si="137"/>
        <v>1877327</v>
      </c>
      <c r="AA591" s="78">
        <f t="shared" si="132"/>
        <v>2920279.6446000002</v>
      </c>
      <c r="AB591" s="78">
        <f t="shared" si="138"/>
        <v>2482238</v>
      </c>
      <c r="AC591" s="78">
        <f t="shared" si="133"/>
        <v>0</v>
      </c>
      <c r="AD591" s="78">
        <f t="shared" si="139"/>
        <v>0</v>
      </c>
      <c r="AE591" s="82">
        <f t="shared" si="134"/>
        <v>4359565</v>
      </c>
      <c r="AF591" s="82"/>
      <c r="AG591" s="82"/>
      <c r="AH591" s="82"/>
      <c r="AI591" s="82"/>
      <c r="AJ591" s="82"/>
      <c r="AK591" s="83"/>
      <c r="AL591" s="83"/>
      <c r="AM591" s="78"/>
      <c r="AN591" s="84">
        <v>584</v>
      </c>
      <c r="AO591" s="85"/>
      <c r="AP591" s="86" t="s">
        <v>2431</v>
      </c>
    </row>
    <row r="592" spans="1:42" ht="47.25" customHeight="1" x14ac:dyDescent="0.4">
      <c r="A592" s="70" t="s">
        <v>2460</v>
      </c>
      <c r="B592" s="90" t="s">
        <v>2461</v>
      </c>
      <c r="C592" s="87" t="s">
        <v>2462</v>
      </c>
      <c r="D592" s="88" t="s">
        <v>95</v>
      </c>
      <c r="E592" s="30" t="s">
        <v>370</v>
      </c>
      <c r="F592" s="29" t="s">
        <v>54</v>
      </c>
      <c r="G592" s="29">
        <v>8</v>
      </c>
      <c r="H592" s="30"/>
      <c r="I592" s="74">
        <f>VLOOKUP(G592,'Basic TPP'!$A$2:$B$16,2,0)</f>
        <v>6348434.0099999998</v>
      </c>
      <c r="J592" s="75">
        <v>0</v>
      </c>
      <c r="K592" s="76">
        <v>0.35</v>
      </c>
      <c r="L592" s="77">
        <v>0.46</v>
      </c>
      <c r="M592" s="77">
        <v>0</v>
      </c>
      <c r="N592" s="78">
        <f t="shared" si="135"/>
        <v>4370897</v>
      </c>
      <c r="O592" s="79">
        <v>1</v>
      </c>
      <c r="P592" s="80">
        <v>9354</v>
      </c>
      <c r="Q592" s="80" t="s">
        <v>862</v>
      </c>
      <c r="R592" s="81"/>
      <c r="S592" s="78">
        <f t="shared" si="126"/>
        <v>0</v>
      </c>
      <c r="T592" s="78">
        <f t="shared" si="127"/>
        <v>0</v>
      </c>
      <c r="U592" s="78">
        <f t="shared" si="128"/>
        <v>0</v>
      </c>
      <c r="V592" s="78">
        <f t="shared" si="136"/>
        <v>0</v>
      </c>
      <c r="W592" s="78">
        <f t="shared" si="129"/>
        <v>888780.76139999984</v>
      </c>
      <c r="X592" s="78">
        <f t="shared" si="130"/>
        <v>888780.76139999984</v>
      </c>
      <c r="Y592" s="78">
        <f t="shared" si="131"/>
        <v>444390.38069999992</v>
      </c>
      <c r="Z592" s="78">
        <f t="shared" si="137"/>
        <v>1888659</v>
      </c>
      <c r="AA592" s="78">
        <f t="shared" si="132"/>
        <v>2920279.6446000002</v>
      </c>
      <c r="AB592" s="78">
        <f t="shared" si="138"/>
        <v>2482238</v>
      </c>
      <c r="AC592" s="78">
        <f t="shared" si="133"/>
        <v>0</v>
      </c>
      <c r="AD592" s="78">
        <f t="shared" si="139"/>
        <v>0</v>
      </c>
      <c r="AE592" s="82">
        <f t="shared" si="134"/>
        <v>4370897</v>
      </c>
      <c r="AF592" s="82"/>
      <c r="AG592" s="82"/>
      <c r="AH592" s="82"/>
      <c r="AI592" s="82"/>
      <c r="AJ592" s="82"/>
      <c r="AK592" s="83"/>
      <c r="AL592" s="83"/>
      <c r="AM592" s="78"/>
      <c r="AN592" s="84">
        <v>585</v>
      </c>
      <c r="AO592" s="91"/>
      <c r="AP592" s="86" t="s">
        <v>2431</v>
      </c>
    </row>
    <row r="593" spans="1:42" ht="47.25" customHeight="1" x14ac:dyDescent="0.4">
      <c r="A593" s="70" t="s">
        <v>2463</v>
      </c>
      <c r="B593" s="90" t="s">
        <v>2464</v>
      </c>
      <c r="C593" s="87" t="s">
        <v>2465</v>
      </c>
      <c r="D593" s="88" t="s">
        <v>95</v>
      </c>
      <c r="E593" s="30" t="s">
        <v>347</v>
      </c>
      <c r="F593" s="29" t="s">
        <v>54</v>
      </c>
      <c r="G593" s="29">
        <v>8</v>
      </c>
      <c r="H593" s="30"/>
      <c r="I593" s="74">
        <f>VLOOKUP(G593,'Basic TPP'!$A$2:$B$16,2,0)</f>
        <v>6348434.0099999998</v>
      </c>
      <c r="J593" s="75">
        <v>0</v>
      </c>
      <c r="K593" s="76">
        <v>0.35</v>
      </c>
      <c r="L593" s="77">
        <v>0.46</v>
      </c>
      <c r="M593" s="77">
        <v>0</v>
      </c>
      <c r="N593" s="78">
        <f t="shared" si="135"/>
        <v>4370897</v>
      </c>
      <c r="O593" s="79">
        <v>1</v>
      </c>
      <c r="P593" s="80">
        <v>12080</v>
      </c>
      <c r="Q593" s="80" t="s">
        <v>862</v>
      </c>
      <c r="R593" s="81"/>
      <c r="S593" s="78">
        <f t="shared" si="126"/>
        <v>0</v>
      </c>
      <c r="T593" s="78">
        <f t="shared" si="127"/>
        <v>0</v>
      </c>
      <c r="U593" s="78">
        <f t="shared" si="128"/>
        <v>0</v>
      </c>
      <c r="V593" s="78">
        <f t="shared" si="136"/>
        <v>0</v>
      </c>
      <c r="W593" s="78">
        <f t="shared" si="129"/>
        <v>888780.76139999984</v>
      </c>
      <c r="X593" s="78">
        <f t="shared" si="130"/>
        <v>888780.76139999984</v>
      </c>
      <c r="Y593" s="78">
        <f t="shared" si="131"/>
        <v>444390.38069999992</v>
      </c>
      <c r="Z593" s="78">
        <f t="shared" si="137"/>
        <v>1888659</v>
      </c>
      <c r="AA593" s="78">
        <f t="shared" si="132"/>
        <v>2920279.6446000002</v>
      </c>
      <c r="AB593" s="78">
        <f t="shared" si="138"/>
        <v>2482238</v>
      </c>
      <c r="AC593" s="78">
        <f t="shared" si="133"/>
        <v>0</v>
      </c>
      <c r="AD593" s="78">
        <f t="shared" si="139"/>
        <v>0</v>
      </c>
      <c r="AE593" s="82">
        <f t="shared" si="134"/>
        <v>4370897</v>
      </c>
      <c r="AF593" s="82"/>
      <c r="AG593" s="82"/>
      <c r="AH593" s="82"/>
      <c r="AI593" s="82"/>
      <c r="AJ593" s="82"/>
      <c r="AK593" s="83"/>
      <c r="AL593" s="83"/>
      <c r="AM593" s="78"/>
      <c r="AN593" s="84">
        <v>586</v>
      </c>
      <c r="AO593" s="85"/>
      <c r="AP593" s="86" t="s">
        <v>2431</v>
      </c>
    </row>
    <row r="594" spans="1:42" ht="47.25" customHeight="1" x14ac:dyDescent="0.4">
      <c r="A594" s="70" t="s">
        <v>2466</v>
      </c>
      <c r="B594" s="90" t="s">
        <v>2467</v>
      </c>
      <c r="C594" s="87" t="s">
        <v>2468</v>
      </c>
      <c r="D594" s="88" t="s">
        <v>108</v>
      </c>
      <c r="E594" s="30" t="s">
        <v>272</v>
      </c>
      <c r="F594" s="29" t="s">
        <v>54</v>
      </c>
      <c r="G594" s="29">
        <v>8</v>
      </c>
      <c r="H594" s="30"/>
      <c r="I594" s="74">
        <f>VLOOKUP(G594,'Basic TPP'!$A$2:$B$16,2,0)</f>
        <v>6348434.0099999998</v>
      </c>
      <c r="J594" s="75">
        <v>0</v>
      </c>
      <c r="K594" s="76">
        <v>0.35</v>
      </c>
      <c r="L594" s="77">
        <v>0.46</v>
      </c>
      <c r="M594" s="77">
        <v>0</v>
      </c>
      <c r="N594" s="78">
        <f t="shared" si="135"/>
        <v>4370897</v>
      </c>
      <c r="O594" s="79">
        <v>0.995</v>
      </c>
      <c r="P594" s="80">
        <v>8682</v>
      </c>
      <c r="Q594" s="80" t="s">
        <v>862</v>
      </c>
      <c r="R594" s="81"/>
      <c r="S594" s="78">
        <f t="shared" si="126"/>
        <v>0</v>
      </c>
      <c r="T594" s="78">
        <f t="shared" si="127"/>
        <v>0</v>
      </c>
      <c r="U594" s="78">
        <f t="shared" si="128"/>
        <v>0</v>
      </c>
      <c r="V594" s="78">
        <f t="shared" si="136"/>
        <v>0</v>
      </c>
      <c r="W594" s="78">
        <f t="shared" si="129"/>
        <v>884336.85759299982</v>
      </c>
      <c r="X594" s="78">
        <f t="shared" si="130"/>
        <v>888780.76139999984</v>
      </c>
      <c r="Y594" s="78">
        <f t="shared" si="131"/>
        <v>444390.38069999992</v>
      </c>
      <c r="Z594" s="78">
        <f t="shared" si="137"/>
        <v>1884882</v>
      </c>
      <c r="AA594" s="78">
        <f t="shared" si="132"/>
        <v>2920279.6446000002</v>
      </c>
      <c r="AB594" s="78">
        <f t="shared" si="138"/>
        <v>2482238</v>
      </c>
      <c r="AC594" s="78">
        <f t="shared" si="133"/>
        <v>0</v>
      </c>
      <c r="AD594" s="78">
        <f t="shared" si="139"/>
        <v>0</v>
      </c>
      <c r="AE594" s="82">
        <f t="shared" si="134"/>
        <v>4367120</v>
      </c>
      <c r="AF594" s="82"/>
      <c r="AG594" s="82"/>
      <c r="AH594" s="82"/>
      <c r="AI594" s="82"/>
      <c r="AJ594" s="82"/>
      <c r="AK594" s="83"/>
      <c r="AL594" s="83"/>
      <c r="AM594" s="78"/>
      <c r="AN594" s="84">
        <v>587</v>
      </c>
      <c r="AO594" s="85"/>
      <c r="AP594" s="86" t="s">
        <v>2431</v>
      </c>
    </row>
    <row r="595" spans="1:42" ht="47.25" customHeight="1" x14ac:dyDescent="0.4">
      <c r="A595" s="70" t="s">
        <v>2469</v>
      </c>
      <c r="B595" s="90" t="s">
        <v>2470</v>
      </c>
      <c r="C595" s="87" t="s">
        <v>2471</v>
      </c>
      <c r="D595" s="88" t="s">
        <v>108</v>
      </c>
      <c r="E595" s="30" t="s">
        <v>347</v>
      </c>
      <c r="F595" s="29" t="s">
        <v>54</v>
      </c>
      <c r="G595" s="29">
        <v>8</v>
      </c>
      <c r="H595" s="30"/>
      <c r="I595" s="74">
        <f>VLOOKUP(G595,'Basic TPP'!$A$2:$B$16,2,0)</f>
        <v>6348434.0099999998</v>
      </c>
      <c r="J595" s="75">
        <v>0</v>
      </c>
      <c r="K595" s="76">
        <v>0.35</v>
      </c>
      <c r="L595" s="77">
        <v>0.46</v>
      </c>
      <c r="M595" s="77">
        <v>0</v>
      </c>
      <c r="N595" s="78">
        <f t="shared" si="135"/>
        <v>4370897</v>
      </c>
      <c r="O595" s="79">
        <v>0.70330000000000004</v>
      </c>
      <c r="P595" s="80">
        <v>6750</v>
      </c>
      <c r="Q595" s="80" t="s">
        <v>862</v>
      </c>
      <c r="R595" s="81"/>
      <c r="S595" s="78">
        <f t="shared" si="126"/>
        <v>0</v>
      </c>
      <c r="T595" s="78">
        <f t="shared" si="127"/>
        <v>0</v>
      </c>
      <c r="U595" s="78">
        <f t="shared" si="128"/>
        <v>0</v>
      </c>
      <c r="V595" s="78">
        <f t="shared" si="136"/>
        <v>0</v>
      </c>
      <c r="W595" s="78">
        <f t="shared" si="129"/>
        <v>625079.50949261989</v>
      </c>
      <c r="X595" s="78">
        <f t="shared" si="130"/>
        <v>888780.76139999984</v>
      </c>
      <c r="Y595" s="78">
        <f t="shared" si="131"/>
        <v>444390.38069999992</v>
      </c>
      <c r="Z595" s="78">
        <f t="shared" si="137"/>
        <v>1664513</v>
      </c>
      <c r="AA595" s="78">
        <f t="shared" si="132"/>
        <v>2920279.6446000002</v>
      </c>
      <c r="AB595" s="78">
        <f t="shared" si="138"/>
        <v>2482238</v>
      </c>
      <c r="AC595" s="78">
        <f t="shared" si="133"/>
        <v>0</v>
      </c>
      <c r="AD595" s="78">
        <f t="shared" si="139"/>
        <v>0</v>
      </c>
      <c r="AE595" s="82">
        <f t="shared" si="134"/>
        <v>4146751</v>
      </c>
      <c r="AF595" s="82"/>
      <c r="AG595" s="82"/>
      <c r="AH595" s="82"/>
      <c r="AI595" s="82"/>
      <c r="AJ595" s="82"/>
      <c r="AK595" s="83"/>
      <c r="AL595" s="83"/>
      <c r="AM595" s="78"/>
      <c r="AN595" s="84">
        <v>588</v>
      </c>
      <c r="AO595" s="85"/>
      <c r="AP595" s="86" t="s">
        <v>2431</v>
      </c>
    </row>
    <row r="596" spans="1:42" ht="47.25" customHeight="1" x14ac:dyDescent="0.4">
      <c r="A596" s="70" t="s">
        <v>2472</v>
      </c>
      <c r="B596" s="90" t="s">
        <v>2473</v>
      </c>
      <c r="C596" s="87" t="s">
        <v>2474</v>
      </c>
      <c r="D596" s="88" t="s">
        <v>108</v>
      </c>
      <c r="E596" s="30" t="s">
        <v>347</v>
      </c>
      <c r="F596" s="29" t="s">
        <v>54</v>
      </c>
      <c r="G596" s="29">
        <v>8</v>
      </c>
      <c r="H596" s="30"/>
      <c r="I596" s="74">
        <f>VLOOKUP(G596,'Basic TPP'!$A$2:$B$16,2,0)</f>
        <v>6348434.0099999998</v>
      </c>
      <c r="J596" s="75">
        <v>0</v>
      </c>
      <c r="K596" s="76">
        <v>0.35</v>
      </c>
      <c r="L596" s="77">
        <v>0.46</v>
      </c>
      <c r="M596" s="77">
        <v>0</v>
      </c>
      <c r="N596" s="78">
        <f t="shared" si="135"/>
        <v>4370897</v>
      </c>
      <c r="O596" s="79">
        <v>0.97199999999999998</v>
      </c>
      <c r="P596" s="80">
        <v>9598</v>
      </c>
      <c r="Q596" s="80" t="s">
        <v>862</v>
      </c>
      <c r="R596" s="81"/>
      <c r="S596" s="78">
        <f t="shared" si="126"/>
        <v>0</v>
      </c>
      <c r="T596" s="78">
        <f t="shared" si="127"/>
        <v>0</v>
      </c>
      <c r="U596" s="78">
        <f t="shared" si="128"/>
        <v>0</v>
      </c>
      <c r="V596" s="78">
        <f t="shared" si="136"/>
        <v>0</v>
      </c>
      <c r="W596" s="78">
        <f t="shared" si="129"/>
        <v>863894.90008079982</v>
      </c>
      <c r="X596" s="78">
        <f t="shared" si="130"/>
        <v>888780.76139999984</v>
      </c>
      <c r="Y596" s="78">
        <f t="shared" si="131"/>
        <v>444390.38069999992</v>
      </c>
      <c r="Z596" s="78">
        <f t="shared" si="137"/>
        <v>1867506</v>
      </c>
      <c r="AA596" s="78">
        <f t="shared" si="132"/>
        <v>2920279.6446000002</v>
      </c>
      <c r="AB596" s="78">
        <f t="shared" si="138"/>
        <v>2482238</v>
      </c>
      <c r="AC596" s="78">
        <f t="shared" si="133"/>
        <v>0</v>
      </c>
      <c r="AD596" s="78">
        <f t="shared" si="139"/>
        <v>0</v>
      </c>
      <c r="AE596" s="82">
        <f t="shared" si="134"/>
        <v>4349744</v>
      </c>
      <c r="AF596" s="82"/>
      <c r="AG596" s="82"/>
      <c r="AH596" s="82"/>
      <c r="AI596" s="82"/>
      <c r="AJ596" s="82"/>
      <c r="AK596" s="83"/>
      <c r="AL596" s="83"/>
      <c r="AM596" s="78"/>
      <c r="AN596" s="84">
        <v>589</v>
      </c>
      <c r="AO596" s="85"/>
      <c r="AP596" s="86" t="s">
        <v>2431</v>
      </c>
    </row>
    <row r="597" spans="1:42" ht="47.25" customHeight="1" x14ac:dyDescent="0.4">
      <c r="A597" s="70" t="s">
        <v>2475</v>
      </c>
      <c r="B597" s="90" t="s">
        <v>2476</v>
      </c>
      <c r="C597" s="87" t="s">
        <v>2477</v>
      </c>
      <c r="D597" s="88" t="s">
        <v>138</v>
      </c>
      <c r="E597" s="30" t="s">
        <v>1184</v>
      </c>
      <c r="F597" s="29" t="s">
        <v>54</v>
      </c>
      <c r="G597" s="29">
        <v>8</v>
      </c>
      <c r="H597" s="30"/>
      <c r="I597" s="74">
        <f>VLOOKUP(G597,'Basic TPP'!$A$2:$B$16,2,0)</f>
        <v>6348434.0099999998</v>
      </c>
      <c r="J597" s="75">
        <v>0</v>
      </c>
      <c r="K597" s="76">
        <v>0.35</v>
      </c>
      <c r="L597" s="77">
        <v>0.46</v>
      </c>
      <c r="M597" s="77">
        <v>0</v>
      </c>
      <c r="N597" s="78">
        <f t="shared" si="135"/>
        <v>4370897</v>
      </c>
      <c r="O597" s="79">
        <v>1</v>
      </c>
      <c r="P597" s="80">
        <v>9982</v>
      </c>
      <c r="Q597" s="80" t="s">
        <v>862</v>
      </c>
      <c r="R597" s="81"/>
      <c r="S597" s="78">
        <f t="shared" si="126"/>
        <v>0</v>
      </c>
      <c r="T597" s="78">
        <f t="shared" si="127"/>
        <v>0</v>
      </c>
      <c r="U597" s="78">
        <f t="shared" si="128"/>
        <v>0</v>
      </c>
      <c r="V597" s="78">
        <f t="shared" si="136"/>
        <v>0</v>
      </c>
      <c r="W597" s="78">
        <f t="shared" si="129"/>
        <v>888780.76139999984</v>
      </c>
      <c r="X597" s="78">
        <f t="shared" si="130"/>
        <v>888780.76139999984</v>
      </c>
      <c r="Y597" s="78">
        <f t="shared" si="131"/>
        <v>444390.38069999992</v>
      </c>
      <c r="Z597" s="78">
        <f t="shared" si="137"/>
        <v>1888659</v>
      </c>
      <c r="AA597" s="78">
        <f t="shared" si="132"/>
        <v>2920279.6446000002</v>
      </c>
      <c r="AB597" s="78">
        <f t="shared" si="138"/>
        <v>2482238</v>
      </c>
      <c r="AC597" s="78">
        <f t="shared" si="133"/>
        <v>0</v>
      </c>
      <c r="AD597" s="78">
        <f t="shared" si="139"/>
        <v>0</v>
      </c>
      <c r="AE597" s="82">
        <f t="shared" si="134"/>
        <v>4370897</v>
      </c>
      <c r="AF597" s="82"/>
      <c r="AG597" s="82"/>
      <c r="AH597" s="82"/>
      <c r="AI597" s="82"/>
      <c r="AJ597" s="82"/>
      <c r="AK597" s="83"/>
      <c r="AL597" s="83"/>
      <c r="AM597" s="78"/>
      <c r="AN597" s="84">
        <v>590</v>
      </c>
      <c r="AO597" s="85"/>
      <c r="AP597" s="86" t="s">
        <v>2431</v>
      </c>
    </row>
    <row r="598" spans="1:42" ht="47.25" customHeight="1" x14ac:dyDescent="0.4">
      <c r="A598" s="70" t="s">
        <v>2478</v>
      </c>
      <c r="B598" s="90" t="s">
        <v>2479</v>
      </c>
      <c r="C598" s="87" t="s">
        <v>2480</v>
      </c>
      <c r="D598" s="88" t="s">
        <v>138</v>
      </c>
      <c r="E598" s="30" t="s">
        <v>329</v>
      </c>
      <c r="F598" s="29" t="s">
        <v>54</v>
      </c>
      <c r="G598" s="29">
        <v>8</v>
      </c>
      <c r="H598" s="30"/>
      <c r="I598" s="74">
        <f>VLOOKUP(G598,'Basic TPP'!$A$2:$B$16,2,0)</f>
        <v>6348434.0099999998</v>
      </c>
      <c r="J598" s="75">
        <v>0</v>
      </c>
      <c r="K598" s="76">
        <v>0.35</v>
      </c>
      <c r="L598" s="77">
        <v>0.46</v>
      </c>
      <c r="M598" s="77">
        <v>0</v>
      </c>
      <c r="N598" s="78">
        <f t="shared" si="135"/>
        <v>4370897</v>
      </c>
      <c r="O598" s="79">
        <v>0.96950000000000003</v>
      </c>
      <c r="P598" s="80">
        <v>8089</v>
      </c>
      <c r="Q598" s="80" t="s">
        <v>862</v>
      </c>
      <c r="R598" s="81"/>
      <c r="S598" s="78">
        <f t="shared" si="126"/>
        <v>0</v>
      </c>
      <c r="T598" s="78">
        <f t="shared" si="127"/>
        <v>0</v>
      </c>
      <c r="U598" s="78">
        <f t="shared" si="128"/>
        <v>0</v>
      </c>
      <c r="V598" s="78">
        <f t="shared" si="136"/>
        <v>0</v>
      </c>
      <c r="W598" s="78">
        <f t="shared" si="129"/>
        <v>861672.94817729993</v>
      </c>
      <c r="X598" s="78">
        <f t="shared" si="130"/>
        <v>888780.76139999984</v>
      </c>
      <c r="Y598" s="78">
        <f t="shared" si="131"/>
        <v>444390.38069999992</v>
      </c>
      <c r="Z598" s="78">
        <f t="shared" si="137"/>
        <v>1865617</v>
      </c>
      <c r="AA598" s="78">
        <f t="shared" si="132"/>
        <v>2920279.6446000002</v>
      </c>
      <c r="AB598" s="78">
        <f t="shared" si="138"/>
        <v>2482238</v>
      </c>
      <c r="AC598" s="78">
        <f t="shared" si="133"/>
        <v>0</v>
      </c>
      <c r="AD598" s="78">
        <f t="shared" si="139"/>
        <v>0</v>
      </c>
      <c r="AE598" s="82">
        <f t="shared" si="134"/>
        <v>4347855</v>
      </c>
      <c r="AF598" s="82"/>
      <c r="AG598" s="82"/>
      <c r="AH598" s="82"/>
      <c r="AI598" s="82"/>
      <c r="AJ598" s="82"/>
      <c r="AK598" s="83"/>
      <c r="AL598" s="83"/>
      <c r="AM598" s="78"/>
      <c r="AN598" s="84">
        <v>591</v>
      </c>
      <c r="AO598" s="85"/>
      <c r="AP598" s="86" t="s">
        <v>2431</v>
      </c>
    </row>
    <row r="599" spans="1:42" ht="47.25" customHeight="1" x14ac:dyDescent="0.4">
      <c r="A599" s="70" t="s">
        <v>2481</v>
      </c>
      <c r="B599" s="90" t="s">
        <v>2482</v>
      </c>
      <c r="C599" s="87" t="s">
        <v>2483</v>
      </c>
      <c r="D599" s="88" t="s">
        <v>138</v>
      </c>
      <c r="E599" s="30" t="s">
        <v>903</v>
      </c>
      <c r="F599" s="29" t="s">
        <v>54</v>
      </c>
      <c r="G599" s="29">
        <v>7</v>
      </c>
      <c r="H599" s="30"/>
      <c r="I599" s="74">
        <f>VLOOKUP(G599,'Basic TPP'!$A$2:$B$16,2,0)</f>
        <v>5597389.71</v>
      </c>
      <c r="J599" s="75">
        <v>0</v>
      </c>
      <c r="K599" s="76">
        <v>0.35</v>
      </c>
      <c r="L599" s="77">
        <v>0.46</v>
      </c>
      <c r="M599" s="77">
        <v>0</v>
      </c>
      <c r="N599" s="78">
        <f t="shared" si="135"/>
        <v>3853803</v>
      </c>
      <c r="O599" s="79">
        <v>0.98499999999999999</v>
      </c>
      <c r="P599" s="80">
        <v>9917</v>
      </c>
      <c r="Q599" s="80" t="s">
        <v>862</v>
      </c>
      <c r="R599" s="81"/>
      <c r="S599" s="78">
        <f t="shared" si="126"/>
        <v>0</v>
      </c>
      <c r="T599" s="78">
        <f t="shared" si="127"/>
        <v>0</v>
      </c>
      <c r="U599" s="78">
        <f t="shared" si="128"/>
        <v>0</v>
      </c>
      <c r="V599" s="78">
        <f t="shared" si="136"/>
        <v>0</v>
      </c>
      <c r="W599" s="78">
        <f t="shared" si="129"/>
        <v>771880.04100900004</v>
      </c>
      <c r="X599" s="78">
        <f t="shared" si="130"/>
        <v>783634.55940000003</v>
      </c>
      <c r="Y599" s="78">
        <f t="shared" si="131"/>
        <v>391817.27970000001</v>
      </c>
      <c r="Z599" s="78">
        <f t="shared" si="137"/>
        <v>1655232</v>
      </c>
      <c r="AA599" s="78">
        <f t="shared" si="132"/>
        <v>2574799.2666000002</v>
      </c>
      <c r="AB599" s="78">
        <f t="shared" si="138"/>
        <v>2188579</v>
      </c>
      <c r="AC599" s="78">
        <f t="shared" si="133"/>
        <v>0</v>
      </c>
      <c r="AD599" s="78">
        <f t="shared" si="139"/>
        <v>0</v>
      </c>
      <c r="AE599" s="82">
        <f t="shared" si="134"/>
        <v>3843811</v>
      </c>
      <c r="AF599" s="82"/>
      <c r="AG599" s="82"/>
      <c r="AH599" s="82"/>
      <c r="AI599" s="82"/>
      <c r="AJ599" s="82"/>
      <c r="AK599" s="83"/>
      <c r="AL599" s="83"/>
      <c r="AM599" s="78"/>
      <c r="AN599" s="84">
        <v>592</v>
      </c>
      <c r="AO599" s="91"/>
      <c r="AP599" s="86" t="s">
        <v>2431</v>
      </c>
    </row>
    <row r="600" spans="1:42" ht="47.25" customHeight="1" x14ac:dyDescent="0.4">
      <c r="A600" s="70" t="s">
        <v>2484</v>
      </c>
      <c r="B600" s="90" t="s">
        <v>2485</v>
      </c>
      <c r="C600" s="87" t="s">
        <v>2486</v>
      </c>
      <c r="D600" s="88" t="s">
        <v>138</v>
      </c>
      <c r="E600" s="30" t="s">
        <v>961</v>
      </c>
      <c r="F600" s="29" t="s">
        <v>54</v>
      </c>
      <c r="G600" s="29">
        <v>7</v>
      </c>
      <c r="H600" s="30"/>
      <c r="I600" s="74">
        <f>VLOOKUP(G600,'Basic TPP'!$A$2:$B$16,2,0)</f>
        <v>5597389.71</v>
      </c>
      <c r="J600" s="75">
        <v>0</v>
      </c>
      <c r="K600" s="76">
        <v>0.35</v>
      </c>
      <c r="L600" s="77">
        <v>0.46</v>
      </c>
      <c r="M600" s="77">
        <v>0</v>
      </c>
      <c r="N600" s="78">
        <f t="shared" si="135"/>
        <v>3853803</v>
      </c>
      <c r="O600" s="79">
        <v>0.98499999999999999</v>
      </c>
      <c r="P600" s="80">
        <v>11105</v>
      </c>
      <c r="Q600" s="80" t="s">
        <v>862</v>
      </c>
      <c r="R600" s="81"/>
      <c r="S600" s="78">
        <f t="shared" si="126"/>
        <v>0</v>
      </c>
      <c r="T600" s="78">
        <f t="shared" si="127"/>
        <v>0</v>
      </c>
      <c r="U600" s="78">
        <f t="shared" si="128"/>
        <v>0</v>
      </c>
      <c r="V600" s="78">
        <f t="shared" si="136"/>
        <v>0</v>
      </c>
      <c r="W600" s="78">
        <f t="shared" si="129"/>
        <v>771880.04100900004</v>
      </c>
      <c r="X600" s="78">
        <f t="shared" si="130"/>
        <v>783634.55940000003</v>
      </c>
      <c r="Y600" s="78">
        <f t="shared" si="131"/>
        <v>391817.27970000001</v>
      </c>
      <c r="Z600" s="78">
        <f t="shared" si="137"/>
        <v>1655232</v>
      </c>
      <c r="AA600" s="78">
        <f t="shared" si="132"/>
        <v>2574799.2666000002</v>
      </c>
      <c r="AB600" s="78">
        <f t="shared" si="138"/>
        <v>2188579</v>
      </c>
      <c r="AC600" s="78">
        <f t="shared" si="133"/>
        <v>0</v>
      </c>
      <c r="AD600" s="78">
        <f t="shared" si="139"/>
        <v>0</v>
      </c>
      <c r="AE600" s="82">
        <f t="shared" si="134"/>
        <v>3843811</v>
      </c>
      <c r="AF600" s="82"/>
      <c r="AG600" s="82"/>
      <c r="AH600" s="82"/>
      <c r="AI600" s="82"/>
      <c r="AJ600" s="82"/>
      <c r="AK600" s="83"/>
      <c r="AL600" s="83"/>
      <c r="AM600" s="78"/>
      <c r="AN600" s="84">
        <v>593</v>
      </c>
      <c r="AO600" s="85"/>
      <c r="AP600" s="86" t="s">
        <v>2431</v>
      </c>
    </row>
    <row r="601" spans="1:42" ht="47.25" customHeight="1" x14ac:dyDescent="0.4">
      <c r="A601" s="70" t="s">
        <v>2487</v>
      </c>
      <c r="B601" s="90" t="s">
        <v>2488</v>
      </c>
      <c r="C601" s="87" t="s">
        <v>2489</v>
      </c>
      <c r="D601" s="88" t="s">
        <v>138</v>
      </c>
      <c r="E601" s="30" t="s">
        <v>961</v>
      </c>
      <c r="F601" s="29" t="s">
        <v>54</v>
      </c>
      <c r="G601" s="29">
        <v>7</v>
      </c>
      <c r="H601" s="30"/>
      <c r="I601" s="74">
        <f>VLOOKUP(G601,'Basic TPP'!$A$2:$B$16,2,0)</f>
        <v>5597389.71</v>
      </c>
      <c r="J601" s="75">
        <v>0</v>
      </c>
      <c r="K601" s="76">
        <v>0.35</v>
      </c>
      <c r="L601" s="77">
        <v>0.46</v>
      </c>
      <c r="M601" s="77">
        <v>0</v>
      </c>
      <c r="N601" s="78">
        <f t="shared" si="135"/>
        <v>3853803</v>
      </c>
      <c r="O601" s="79">
        <v>0.96950000000000003</v>
      </c>
      <c r="P601" s="80">
        <v>8598</v>
      </c>
      <c r="Q601" s="80" t="s">
        <v>862</v>
      </c>
      <c r="R601" s="81"/>
      <c r="S601" s="78">
        <f t="shared" si="126"/>
        <v>0</v>
      </c>
      <c r="T601" s="78">
        <f t="shared" si="127"/>
        <v>0</v>
      </c>
      <c r="U601" s="78">
        <f t="shared" si="128"/>
        <v>0</v>
      </c>
      <c r="V601" s="78">
        <f t="shared" si="136"/>
        <v>0</v>
      </c>
      <c r="W601" s="78">
        <f t="shared" si="129"/>
        <v>759733.70533830009</v>
      </c>
      <c r="X601" s="78">
        <f t="shared" si="130"/>
        <v>783634.55940000003</v>
      </c>
      <c r="Y601" s="78">
        <f t="shared" si="131"/>
        <v>391817.27970000001</v>
      </c>
      <c r="Z601" s="78">
        <f t="shared" si="137"/>
        <v>1644908</v>
      </c>
      <c r="AA601" s="78">
        <f t="shared" si="132"/>
        <v>2574799.2666000002</v>
      </c>
      <c r="AB601" s="78">
        <f t="shared" si="138"/>
        <v>2188579</v>
      </c>
      <c r="AC601" s="78">
        <f t="shared" si="133"/>
        <v>0</v>
      </c>
      <c r="AD601" s="78">
        <f t="shared" si="139"/>
        <v>0</v>
      </c>
      <c r="AE601" s="82">
        <f t="shared" si="134"/>
        <v>3833487</v>
      </c>
      <c r="AF601" s="82"/>
      <c r="AG601" s="82"/>
      <c r="AH601" s="82"/>
      <c r="AI601" s="82"/>
      <c r="AJ601" s="82"/>
      <c r="AK601" s="83"/>
      <c r="AL601" s="83"/>
      <c r="AM601" s="78"/>
      <c r="AN601" s="84">
        <v>594</v>
      </c>
      <c r="AO601" s="91"/>
      <c r="AP601" s="86" t="s">
        <v>2431</v>
      </c>
    </row>
    <row r="602" spans="1:42" ht="47.25" customHeight="1" x14ac:dyDescent="0.4">
      <c r="A602" s="70" t="s">
        <v>2490</v>
      </c>
      <c r="B602" s="90" t="s">
        <v>2491</v>
      </c>
      <c r="C602" s="87" t="s">
        <v>2492</v>
      </c>
      <c r="D602" s="88" t="s">
        <v>328</v>
      </c>
      <c r="E602" s="30" t="s">
        <v>903</v>
      </c>
      <c r="F602" s="29" t="s">
        <v>54</v>
      </c>
      <c r="G602" s="29">
        <v>7</v>
      </c>
      <c r="H602" s="30"/>
      <c r="I602" s="74">
        <f>VLOOKUP(G602,'Basic TPP'!$A$2:$B$16,2,0)</f>
        <v>5597389.71</v>
      </c>
      <c r="J602" s="75">
        <v>0</v>
      </c>
      <c r="K602" s="76">
        <v>0.35</v>
      </c>
      <c r="L602" s="77">
        <v>0.46</v>
      </c>
      <c r="M602" s="77">
        <v>0</v>
      </c>
      <c r="N602" s="78">
        <f t="shared" si="135"/>
        <v>3853803</v>
      </c>
      <c r="O602" s="79">
        <v>0.92779999999999996</v>
      </c>
      <c r="P602" s="80">
        <v>10018</v>
      </c>
      <c r="Q602" s="80" t="s">
        <v>862</v>
      </c>
      <c r="R602" s="81"/>
      <c r="S602" s="78">
        <f t="shared" si="126"/>
        <v>0</v>
      </c>
      <c r="T602" s="78">
        <f t="shared" si="127"/>
        <v>0</v>
      </c>
      <c r="U602" s="78">
        <f t="shared" si="128"/>
        <v>0</v>
      </c>
      <c r="V602" s="78">
        <f t="shared" si="136"/>
        <v>0</v>
      </c>
      <c r="W602" s="78">
        <f t="shared" si="129"/>
        <v>727056.14421131997</v>
      </c>
      <c r="X602" s="78">
        <f t="shared" si="130"/>
        <v>783634.55940000003</v>
      </c>
      <c r="Y602" s="78">
        <f t="shared" si="131"/>
        <v>391817.27970000001</v>
      </c>
      <c r="Z602" s="78">
        <f t="shared" si="137"/>
        <v>1617132</v>
      </c>
      <c r="AA602" s="78">
        <f t="shared" si="132"/>
        <v>2574799.2666000002</v>
      </c>
      <c r="AB602" s="78">
        <f t="shared" si="138"/>
        <v>2188579</v>
      </c>
      <c r="AC602" s="78">
        <f t="shared" si="133"/>
        <v>0</v>
      </c>
      <c r="AD602" s="78">
        <f t="shared" si="139"/>
        <v>0</v>
      </c>
      <c r="AE602" s="82">
        <f t="shared" si="134"/>
        <v>3805711</v>
      </c>
      <c r="AF602" s="82"/>
      <c r="AG602" s="82"/>
      <c r="AH602" s="82"/>
      <c r="AI602" s="82"/>
      <c r="AJ602" s="82"/>
      <c r="AK602" s="83"/>
      <c r="AL602" s="83"/>
      <c r="AM602" s="78"/>
      <c r="AN602" s="84">
        <v>595</v>
      </c>
      <c r="AO602" s="85"/>
      <c r="AP602" s="86" t="s">
        <v>2431</v>
      </c>
    </row>
    <row r="603" spans="1:42" ht="47.25" customHeight="1" x14ac:dyDescent="0.4">
      <c r="A603" s="70" t="s">
        <v>2493</v>
      </c>
      <c r="B603" s="90" t="s">
        <v>2494</v>
      </c>
      <c r="C603" s="87" t="s">
        <v>2495</v>
      </c>
      <c r="D603" s="88" t="s">
        <v>328</v>
      </c>
      <c r="E603" s="30" t="s">
        <v>903</v>
      </c>
      <c r="F603" s="29" t="s">
        <v>54</v>
      </c>
      <c r="G603" s="29">
        <v>7</v>
      </c>
      <c r="H603" s="30"/>
      <c r="I603" s="74">
        <f>VLOOKUP(G603,'Basic TPP'!$A$2:$B$16,2,0)</f>
        <v>5597389.71</v>
      </c>
      <c r="J603" s="75">
        <v>0</v>
      </c>
      <c r="K603" s="76">
        <v>0.35</v>
      </c>
      <c r="L603" s="77">
        <v>0.46</v>
      </c>
      <c r="M603" s="77">
        <v>0</v>
      </c>
      <c r="N603" s="78">
        <f t="shared" si="135"/>
        <v>3853803</v>
      </c>
      <c r="O603" s="79">
        <v>1</v>
      </c>
      <c r="P603" s="80">
        <v>10247</v>
      </c>
      <c r="Q603" s="80" t="s">
        <v>862</v>
      </c>
      <c r="R603" s="81"/>
      <c r="S603" s="78">
        <f t="shared" si="126"/>
        <v>0</v>
      </c>
      <c r="T603" s="78">
        <f t="shared" si="127"/>
        <v>0</v>
      </c>
      <c r="U603" s="78">
        <f t="shared" si="128"/>
        <v>0</v>
      </c>
      <c r="V603" s="78">
        <f t="shared" si="136"/>
        <v>0</v>
      </c>
      <c r="W603" s="78">
        <f t="shared" si="129"/>
        <v>783634.55940000003</v>
      </c>
      <c r="X603" s="78">
        <f t="shared" si="130"/>
        <v>783634.55940000003</v>
      </c>
      <c r="Y603" s="78">
        <f t="shared" si="131"/>
        <v>391817.27970000001</v>
      </c>
      <c r="Z603" s="78">
        <f t="shared" si="137"/>
        <v>1665223</v>
      </c>
      <c r="AA603" s="78">
        <f t="shared" si="132"/>
        <v>2574799.2666000002</v>
      </c>
      <c r="AB603" s="78">
        <f t="shared" si="138"/>
        <v>2188579</v>
      </c>
      <c r="AC603" s="78">
        <f t="shared" si="133"/>
        <v>0</v>
      </c>
      <c r="AD603" s="78">
        <f t="shared" si="139"/>
        <v>0</v>
      </c>
      <c r="AE603" s="82">
        <f t="shared" si="134"/>
        <v>3853802</v>
      </c>
      <c r="AF603" s="82"/>
      <c r="AG603" s="82"/>
      <c r="AH603" s="82"/>
      <c r="AI603" s="82"/>
      <c r="AJ603" s="82"/>
      <c r="AK603" s="83"/>
      <c r="AL603" s="83"/>
      <c r="AM603" s="78"/>
      <c r="AN603" s="84">
        <v>596</v>
      </c>
      <c r="AO603" s="85"/>
      <c r="AP603" s="86" t="s">
        <v>2431</v>
      </c>
    </row>
    <row r="604" spans="1:42" ht="47.25" customHeight="1" x14ac:dyDescent="0.4">
      <c r="A604" s="70" t="s">
        <v>2496</v>
      </c>
      <c r="B604" s="90" t="s">
        <v>2497</v>
      </c>
      <c r="C604" s="87" t="s">
        <v>2498</v>
      </c>
      <c r="D604" s="88" t="s">
        <v>420</v>
      </c>
      <c r="E604" s="30" t="s">
        <v>451</v>
      </c>
      <c r="F604" s="29" t="s">
        <v>54</v>
      </c>
      <c r="G604" s="29">
        <v>6</v>
      </c>
      <c r="H604" s="30"/>
      <c r="I604" s="74">
        <f>VLOOKUP(G604,'Basic TPP'!$A$2:$B$16,2,0)</f>
        <v>4864066.68</v>
      </c>
      <c r="J604" s="75">
        <v>0</v>
      </c>
      <c r="K604" s="76">
        <v>0.35</v>
      </c>
      <c r="L604" s="77">
        <v>0.46</v>
      </c>
      <c r="M604" s="77">
        <v>0</v>
      </c>
      <c r="N604" s="78">
        <f t="shared" si="135"/>
        <v>3348910</v>
      </c>
      <c r="O604" s="79">
        <v>1</v>
      </c>
      <c r="P604" s="80">
        <v>10829</v>
      </c>
      <c r="Q604" s="80" t="s">
        <v>862</v>
      </c>
      <c r="R604" s="81"/>
      <c r="S604" s="78">
        <f t="shared" si="126"/>
        <v>0</v>
      </c>
      <c r="T604" s="78">
        <f t="shared" si="127"/>
        <v>0</v>
      </c>
      <c r="U604" s="78">
        <f t="shared" si="128"/>
        <v>0</v>
      </c>
      <c r="V604" s="78">
        <f t="shared" si="136"/>
        <v>0</v>
      </c>
      <c r="W604" s="78">
        <f t="shared" si="129"/>
        <v>680969.33519999997</v>
      </c>
      <c r="X604" s="78">
        <f t="shared" si="130"/>
        <v>680969.33519999997</v>
      </c>
      <c r="Y604" s="78">
        <f t="shared" si="131"/>
        <v>340484.66759999999</v>
      </c>
      <c r="Z604" s="78">
        <f t="shared" si="137"/>
        <v>1447060</v>
      </c>
      <c r="AA604" s="78">
        <f t="shared" si="132"/>
        <v>2237470.6727999998</v>
      </c>
      <c r="AB604" s="78">
        <f t="shared" si="138"/>
        <v>1901850</v>
      </c>
      <c r="AC604" s="78">
        <f t="shared" si="133"/>
        <v>0</v>
      </c>
      <c r="AD604" s="78">
        <f t="shared" si="139"/>
        <v>0</v>
      </c>
      <c r="AE604" s="82">
        <f t="shared" si="134"/>
        <v>3348910</v>
      </c>
      <c r="AF604" s="82"/>
      <c r="AG604" s="82"/>
      <c r="AH604" s="82"/>
      <c r="AI604" s="82"/>
      <c r="AJ604" s="82"/>
      <c r="AK604" s="83"/>
      <c r="AL604" s="83"/>
      <c r="AM604" s="78"/>
      <c r="AN604" s="84">
        <v>597</v>
      </c>
      <c r="AO604" s="85"/>
      <c r="AP604" s="86" t="s">
        <v>2431</v>
      </c>
    </row>
    <row r="605" spans="1:42" ht="47.25" customHeight="1" x14ac:dyDescent="0.4">
      <c r="A605" s="70" t="s">
        <v>2499</v>
      </c>
      <c r="B605" s="90" t="s">
        <v>2500</v>
      </c>
      <c r="C605" s="87" t="s">
        <v>2501</v>
      </c>
      <c r="D605" s="88" t="s">
        <v>138</v>
      </c>
      <c r="E605" s="30" t="s">
        <v>1089</v>
      </c>
      <c r="F605" s="29" t="s">
        <v>391</v>
      </c>
      <c r="G605" s="29">
        <v>6</v>
      </c>
      <c r="H605" s="30"/>
      <c r="I605" s="74">
        <f>VLOOKUP(G605,'Basic TPP'!$A$2:$B$16,2,0)</f>
        <v>4864066.68</v>
      </c>
      <c r="J605" s="75">
        <v>0.31</v>
      </c>
      <c r="K605" s="76">
        <v>0.35</v>
      </c>
      <c r="L605" s="77">
        <v>0.15</v>
      </c>
      <c r="M605" s="77">
        <v>0</v>
      </c>
      <c r="N605" s="78">
        <f t="shared" si="135"/>
        <v>3348910</v>
      </c>
      <c r="O605" s="79">
        <v>0.98499999999999999</v>
      </c>
      <c r="P605" s="80">
        <v>7880</v>
      </c>
      <c r="Q605" s="80" t="s">
        <v>862</v>
      </c>
      <c r="R605" s="81"/>
      <c r="S605" s="78">
        <f t="shared" si="126"/>
        <v>594097.10429519997</v>
      </c>
      <c r="T605" s="78">
        <f t="shared" si="127"/>
        <v>603144.26832000003</v>
      </c>
      <c r="U605" s="78">
        <f t="shared" si="128"/>
        <v>301572.13416000002</v>
      </c>
      <c r="V605" s="78">
        <f t="shared" si="136"/>
        <v>1273991</v>
      </c>
      <c r="W605" s="78">
        <f t="shared" si="129"/>
        <v>670754.79517199995</v>
      </c>
      <c r="X605" s="78">
        <f t="shared" si="130"/>
        <v>680969.33519999997</v>
      </c>
      <c r="Y605" s="78">
        <f t="shared" si="131"/>
        <v>340484.66759999999</v>
      </c>
      <c r="Z605" s="78">
        <f t="shared" si="137"/>
        <v>1438377</v>
      </c>
      <c r="AA605" s="78">
        <f t="shared" si="132"/>
        <v>729610.00199999998</v>
      </c>
      <c r="AB605" s="78">
        <f t="shared" si="138"/>
        <v>620169</v>
      </c>
      <c r="AC605" s="78">
        <f t="shared" si="133"/>
        <v>0</v>
      </c>
      <c r="AD605" s="78">
        <f t="shared" si="139"/>
        <v>0</v>
      </c>
      <c r="AE605" s="82">
        <f t="shared" si="134"/>
        <v>3332537</v>
      </c>
      <c r="AF605" s="82"/>
      <c r="AG605" s="82"/>
      <c r="AH605" s="82"/>
      <c r="AI605" s="82"/>
      <c r="AJ605" s="82"/>
      <c r="AK605" s="83"/>
      <c r="AL605" s="83"/>
      <c r="AM605" s="78"/>
      <c r="AN605" s="84">
        <v>598</v>
      </c>
      <c r="AO605" s="85"/>
      <c r="AP605" s="86" t="s">
        <v>2431</v>
      </c>
    </row>
    <row r="606" spans="1:42" ht="47.25" customHeight="1" x14ac:dyDescent="0.4">
      <c r="A606" s="70" t="s">
        <v>2502</v>
      </c>
      <c r="B606" s="90" t="s">
        <v>2503</v>
      </c>
      <c r="C606" s="87" t="s">
        <v>2504</v>
      </c>
      <c r="D606" s="88" t="s">
        <v>420</v>
      </c>
      <c r="E606" s="30" t="s">
        <v>985</v>
      </c>
      <c r="F606" s="29" t="s">
        <v>391</v>
      </c>
      <c r="G606" s="29">
        <v>5</v>
      </c>
      <c r="H606" s="30"/>
      <c r="I606" s="74">
        <f>VLOOKUP(G606,'Basic TPP'!$A$2:$B$16,2,0)</f>
        <v>4056483.09</v>
      </c>
      <c r="J606" s="75">
        <v>0.31</v>
      </c>
      <c r="K606" s="76">
        <v>0.35</v>
      </c>
      <c r="L606" s="77">
        <v>0.15</v>
      </c>
      <c r="M606" s="77">
        <v>0</v>
      </c>
      <c r="N606" s="78">
        <f t="shared" si="135"/>
        <v>2792889</v>
      </c>
      <c r="O606" s="79">
        <v>0.93779999999999997</v>
      </c>
      <c r="P606" s="80">
        <v>7585</v>
      </c>
      <c r="Q606" s="80" t="s">
        <v>862</v>
      </c>
      <c r="R606" s="81"/>
      <c r="S606" s="78">
        <f t="shared" si="126"/>
        <v>471717.06038344797</v>
      </c>
      <c r="T606" s="78">
        <f t="shared" si="127"/>
        <v>503003.90315999999</v>
      </c>
      <c r="U606" s="78">
        <f t="shared" si="128"/>
        <v>251501.95157999999</v>
      </c>
      <c r="V606" s="78">
        <f t="shared" si="136"/>
        <v>1042289</v>
      </c>
      <c r="W606" s="78">
        <f t="shared" si="129"/>
        <v>532583.77785227995</v>
      </c>
      <c r="X606" s="78">
        <f t="shared" si="130"/>
        <v>567907.63260000001</v>
      </c>
      <c r="Y606" s="78">
        <f t="shared" si="131"/>
        <v>283953.81630000001</v>
      </c>
      <c r="Z606" s="78">
        <f t="shared" si="137"/>
        <v>1176778</v>
      </c>
      <c r="AA606" s="78">
        <f t="shared" si="132"/>
        <v>608472.46349999995</v>
      </c>
      <c r="AB606" s="78">
        <f t="shared" si="138"/>
        <v>517202</v>
      </c>
      <c r="AC606" s="78">
        <f t="shared" si="133"/>
        <v>0</v>
      </c>
      <c r="AD606" s="78">
        <f t="shared" si="139"/>
        <v>0</v>
      </c>
      <c r="AE606" s="82">
        <f t="shared" si="134"/>
        <v>2736269</v>
      </c>
      <c r="AF606" s="82"/>
      <c r="AG606" s="82"/>
      <c r="AH606" s="82"/>
      <c r="AI606" s="82"/>
      <c r="AJ606" s="82"/>
      <c r="AK606" s="83"/>
      <c r="AL606" s="83"/>
      <c r="AM606" s="78"/>
      <c r="AN606" s="84">
        <v>599</v>
      </c>
      <c r="AO606" s="85"/>
      <c r="AP606" s="86" t="s">
        <v>2431</v>
      </c>
    </row>
    <row r="607" spans="1:42" ht="47.25" customHeight="1" x14ac:dyDescent="0.4">
      <c r="A607" s="70" t="s">
        <v>2505</v>
      </c>
      <c r="B607" s="90" t="s">
        <v>2506</v>
      </c>
      <c r="C607" s="87" t="s">
        <v>2507</v>
      </c>
      <c r="D607" s="88" t="s">
        <v>420</v>
      </c>
      <c r="E607" s="30" t="s">
        <v>849</v>
      </c>
      <c r="F607" s="29" t="s">
        <v>391</v>
      </c>
      <c r="G607" s="29">
        <v>5</v>
      </c>
      <c r="H607" s="30"/>
      <c r="I607" s="74">
        <f>VLOOKUP(G607,'Basic TPP'!$A$2:$B$16,2,0)</f>
        <v>4056483.09</v>
      </c>
      <c r="J607" s="75">
        <v>0.31</v>
      </c>
      <c r="K607" s="76">
        <v>0.35</v>
      </c>
      <c r="L607" s="77">
        <v>0.15</v>
      </c>
      <c r="M607" s="77">
        <v>0</v>
      </c>
      <c r="N607" s="78">
        <f t="shared" si="135"/>
        <v>2792889</v>
      </c>
      <c r="O607" s="79">
        <v>0.98499999999999999</v>
      </c>
      <c r="P607" s="80">
        <v>8984</v>
      </c>
      <c r="Q607" s="80" t="s">
        <v>862</v>
      </c>
      <c r="R607" s="81"/>
      <c r="S607" s="78">
        <f t="shared" si="126"/>
        <v>495458.84461259999</v>
      </c>
      <c r="T607" s="78">
        <f t="shared" si="127"/>
        <v>503003.90315999999</v>
      </c>
      <c r="U607" s="78">
        <f t="shared" si="128"/>
        <v>251501.95157999999</v>
      </c>
      <c r="V607" s="78">
        <f t="shared" si="136"/>
        <v>1062470</v>
      </c>
      <c r="W607" s="78">
        <f t="shared" si="129"/>
        <v>559389.01811099995</v>
      </c>
      <c r="X607" s="78">
        <f t="shared" si="130"/>
        <v>567907.63260000001</v>
      </c>
      <c r="Y607" s="78">
        <f t="shared" si="131"/>
        <v>283953.81630000001</v>
      </c>
      <c r="Z607" s="78">
        <f t="shared" si="137"/>
        <v>1199563</v>
      </c>
      <c r="AA607" s="78">
        <f t="shared" si="132"/>
        <v>608472.46349999995</v>
      </c>
      <c r="AB607" s="78">
        <f t="shared" si="138"/>
        <v>517202</v>
      </c>
      <c r="AC607" s="78">
        <f t="shared" si="133"/>
        <v>0</v>
      </c>
      <c r="AD607" s="78">
        <f t="shared" si="139"/>
        <v>0</v>
      </c>
      <c r="AE607" s="82">
        <f t="shared" si="134"/>
        <v>2779235</v>
      </c>
      <c r="AF607" s="82"/>
      <c r="AG607" s="82"/>
      <c r="AH607" s="82"/>
      <c r="AI607" s="82"/>
      <c r="AJ607" s="82"/>
      <c r="AK607" s="83"/>
      <c r="AL607" s="83"/>
      <c r="AM607" s="78"/>
      <c r="AN607" s="84">
        <v>600</v>
      </c>
      <c r="AO607" s="85"/>
      <c r="AP607" s="86" t="s">
        <v>2431</v>
      </c>
    </row>
    <row r="608" spans="1:42" ht="47.25" customHeight="1" x14ac:dyDescent="0.4">
      <c r="A608" s="70" t="s">
        <v>2508</v>
      </c>
      <c r="B608" s="90" t="s">
        <v>2509</v>
      </c>
      <c r="C608" s="87" t="s">
        <v>2510</v>
      </c>
      <c r="D608" s="88" t="s">
        <v>2511</v>
      </c>
      <c r="E608" s="30" t="s">
        <v>2512</v>
      </c>
      <c r="F608" s="29" t="s">
        <v>391</v>
      </c>
      <c r="G608" s="29">
        <v>3</v>
      </c>
      <c r="H608" s="30"/>
      <c r="I608" s="74">
        <f>VLOOKUP(G608,'Basic TPP'!$A$2:$B$16,2,0)</f>
        <v>1986469.98</v>
      </c>
      <c r="J608" s="75">
        <v>0.31</v>
      </c>
      <c r="K608" s="76">
        <v>0.35</v>
      </c>
      <c r="L608" s="77">
        <v>0.34</v>
      </c>
      <c r="M608" s="77">
        <v>0</v>
      </c>
      <c r="N608" s="78">
        <f t="shared" si="135"/>
        <v>1688499</v>
      </c>
      <c r="O608" s="79">
        <v>0.98499999999999999</v>
      </c>
      <c r="P608" s="80">
        <v>8830</v>
      </c>
      <c r="Q608" s="80" t="s">
        <v>862</v>
      </c>
      <c r="R608" s="81"/>
      <c r="S608" s="78">
        <f t="shared" si="126"/>
        <v>242627.44335720001</v>
      </c>
      <c r="T608" s="78">
        <f t="shared" si="127"/>
        <v>246322.27752</v>
      </c>
      <c r="U608" s="78">
        <f t="shared" si="128"/>
        <v>123161.13876</v>
      </c>
      <c r="V608" s="78">
        <f t="shared" si="136"/>
        <v>520294</v>
      </c>
      <c r="W608" s="78">
        <f t="shared" si="129"/>
        <v>273934.21024199994</v>
      </c>
      <c r="X608" s="78">
        <f t="shared" si="130"/>
        <v>278105.79719999997</v>
      </c>
      <c r="Y608" s="78">
        <f t="shared" si="131"/>
        <v>139052.89859999999</v>
      </c>
      <c r="Z608" s="78">
        <f t="shared" si="137"/>
        <v>587429</v>
      </c>
      <c r="AA608" s="78">
        <f t="shared" si="132"/>
        <v>675399.79320000007</v>
      </c>
      <c r="AB608" s="78">
        <f t="shared" si="138"/>
        <v>574090</v>
      </c>
      <c r="AC608" s="78">
        <f t="shared" si="133"/>
        <v>0</v>
      </c>
      <c r="AD608" s="78">
        <f t="shared" si="139"/>
        <v>0</v>
      </c>
      <c r="AE608" s="82">
        <f t="shared" si="134"/>
        <v>1681813</v>
      </c>
      <c r="AF608" s="82"/>
      <c r="AG608" s="82"/>
      <c r="AH608" s="82"/>
      <c r="AI608" s="82"/>
      <c r="AJ608" s="82"/>
      <c r="AK608" s="83"/>
      <c r="AL608" s="83"/>
      <c r="AM608" s="78"/>
      <c r="AN608" s="84">
        <v>601</v>
      </c>
      <c r="AO608" s="91"/>
      <c r="AP608" s="86" t="s">
        <v>2431</v>
      </c>
    </row>
    <row r="609" spans="1:42" ht="47.25" customHeight="1" x14ac:dyDescent="0.4">
      <c r="A609" s="70" t="s">
        <v>2513</v>
      </c>
      <c r="B609" s="71" t="s">
        <v>2514</v>
      </c>
      <c r="C609" s="72" t="s">
        <v>2515</v>
      </c>
      <c r="D609" s="73" t="s">
        <v>45</v>
      </c>
      <c r="E609" s="37" t="s">
        <v>2516</v>
      </c>
      <c r="F609" s="38" t="s">
        <v>54</v>
      </c>
      <c r="G609" s="38">
        <v>12</v>
      </c>
      <c r="H609" s="93" t="s">
        <v>2659</v>
      </c>
      <c r="I609" s="74">
        <f>VLOOKUP(G609,'Basic TPP'!$A$2:$B$16,2,0)</f>
        <v>13501920</v>
      </c>
      <c r="J609" s="75">
        <v>0</v>
      </c>
      <c r="K609" s="76">
        <v>0.35</v>
      </c>
      <c r="L609" s="77">
        <v>0.56999999999999995</v>
      </c>
      <c r="M609" s="77">
        <v>0</v>
      </c>
      <c r="N609" s="78">
        <f t="shared" si="135"/>
        <v>10558501</v>
      </c>
      <c r="O609" s="79">
        <v>0.98750000000000004</v>
      </c>
      <c r="P609" s="80">
        <v>8203</v>
      </c>
      <c r="Q609" s="80" t="s">
        <v>862</v>
      </c>
      <c r="R609" s="81"/>
      <c r="S609" s="78">
        <f t="shared" si="126"/>
        <v>0</v>
      </c>
      <c r="T609" s="78">
        <f t="shared" si="127"/>
        <v>0</v>
      </c>
      <c r="U609" s="78">
        <f t="shared" si="128"/>
        <v>0</v>
      </c>
      <c r="V609" s="78">
        <f t="shared" si="136"/>
        <v>0</v>
      </c>
      <c r="W609" s="78">
        <f t="shared" si="129"/>
        <v>1866640.4400000002</v>
      </c>
      <c r="X609" s="78">
        <f t="shared" si="130"/>
        <v>1890268.8</v>
      </c>
      <c r="Y609" s="78">
        <f t="shared" si="131"/>
        <v>945134.4</v>
      </c>
      <c r="Z609" s="78">
        <f t="shared" si="137"/>
        <v>3996737</v>
      </c>
      <c r="AA609" s="78">
        <f t="shared" si="132"/>
        <v>7696094.3999999994</v>
      </c>
      <c r="AB609" s="78">
        <f t="shared" si="138"/>
        <v>6541680</v>
      </c>
      <c r="AC609" s="78">
        <f t="shared" si="133"/>
        <v>0</v>
      </c>
      <c r="AD609" s="78">
        <f t="shared" si="139"/>
        <v>0</v>
      </c>
      <c r="AE609" s="82">
        <f t="shared" si="134"/>
        <v>10538417</v>
      </c>
      <c r="AF609" s="82"/>
      <c r="AG609" s="82"/>
      <c r="AH609" s="82"/>
      <c r="AI609" s="82"/>
      <c r="AJ609" s="82"/>
      <c r="AK609" s="83"/>
      <c r="AL609" s="83"/>
      <c r="AM609" s="78"/>
      <c r="AN609" s="84">
        <v>602</v>
      </c>
      <c r="AO609" s="85"/>
      <c r="AP609" s="86" t="s">
        <v>2517</v>
      </c>
    </row>
    <row r="610" spans="1:42" ht="47.25" customHeight="1" x14ac:dyDescent="0.4">
      <c r="A610" s="70" t="s">
        <v>2518</v>
      </c>
      <c r="B610" s="37" t="s">
        <v>2519</v>
      </c>
      <c r="C610" s="87" t="s">
        <v>2520</v>
      </c>
      <c r="D610" s="88" t="s">
        <v>45</v>
      </c>
      <c r="E610" s="37" t="s">
        <v>2521</v>
      </c>
      <c r="F610" s="29" t="s">
        <v>54</v>
      </c>
      <c r="G610" s="29">
        <v>12</v>
      </c>
      <c r="H610" s="30"/>
      <c r="I610" s="74">
        <f>VLOOKUP(G610,'Basic TPP'!$A$2:$B$16,2,0)</f>
        <v>13501920</v>
      </c>
      <c r="J610" s="75">
        <v>0</v>
      </c>
      <c r="K610" s="76">
        <v>0.35</v>
      </c>
      <c r="L610" s="77">
        <v>0.46</v>
      </c>
      <c r="M610" s="77">
        <v>0</v>
      </c>
      <c r="N610" s="78">
        <f t="shared" si="135"/>
        <v>9296072</v>
      </c>
      <c r="O610" s="79">
        <v>0.99</v>
      </c>
      <c r="P610" s="80">
        <v>7288</v>
      </c>
      <c r="Q610" s="89" t="s">
        <v>862</v>
      </c>
      <c r="R610" s="81"/>
      <c r="S610" s="78">
        <f t="shared" si="126"/>
        <v>0</v>
      </c>
      <c r="T610" s="78">
        <f t="shared" si="127"/>
        <v>0</v>
      </c>
      <c r="U610" s="78">
        <f t="shared" si="128"/>
        <v>0</v>
      </c>
      <c r="V610" s="78">
        <f t="shared" si="136"/>
        <v>0</v>
      </c>
      <c r="W610" s="78">
        <f t="shared" si="129"/>
        <v>1871366.112</v>
      </c>
      <c r="X610" s="78">
        <f t="shared" si="130"/>
        <v>1890268.8</v>
      </c>
      <c r="Y610" s="78">
        <f t="shared" si="131"/>
        <v>945134.4</v>
      </c>
      <c r="Z610" s="78">
        <f t="shared" si="137"/>
        <v>4000754</v>
      </c>
      <c r="AA610" s="78">
        <f t="shared" si="132"/>
        <v>6210883.2000000002</v>
      </c>
      <c r="AB610" s="78">
        <f t="shared" si="138"/>
        <v>5279251</v>
      </c>
      <c r="AC610" s="78">
        <f t="shared" si="133"/>
        <v>0</v>
      </c>
      <c r="AD610" s="78">
        <f t="shared" si="139"/>
        <v>0</v>
      </c>
      <c r="AE610" s="82">
        <f t="shared" si="134"/>
        <v>9280005</v>
      </c>
      <c r="AF610" s="82"/>
      <c r="AG610" s="82"/>
      <c r="AH610" s="82"/>
      <c r="AI610" s="82"/>
      <c r="AJ610" s="82"/>
      <c r="AK610" s="83"/>
      <c r="AL610" s="83"/>
      <c r="AM610" s="78"/>
      <c r="AN610" s="84">
        <v>603</v>
      </c>
      <c r="AO610" s="85"/>
      <c r="AP610" s="86" t="s">
        <v>2517</v>
      </c>
    </row>
    <row r="611" spans="1:42" ht="47.25" customHeight="1" x14ac:dyDescent="0.4">
      <c r="A611" s="70" t="s">
        <v>2522</v>
      </c>
      <c r="B611" s="37" t="s">
        <v>2523</v>
      </c>
      <c r="C611" s="87" t="s">
        <v>2524</v>
      </c>
      <c r="D611" s="88" t="s">
        <v>45</v>
      </c>
      <c r="E611" s="30" t="s">
        <v>1157</v>
      </c>
      <c r="F611" s="29" t="s">
        <v>54</v>
      </c>
      <c r="G611" s="29">
        <v>10</v>
      </c>
      <c r="H611" s="30"/>
      <c r="I611" s="74">
        <f>VLOOKUP(G611,'Basic TPP'!$A$2:$B$16,2,0)</f>
        <v>9080041.1999999993</v>
      </c>
      <c r="J611" s="75">
        <v>0</v>
      </c>
      <c r="K611" s="76">
        <v>0.35</v>
      </c>
      <c r="L611" s="77">
        <v>0.46</v>
      </c>
      <c r="M611" s="77">
        <v>0</v>
      </c>
      <c r="N611" s="78">
        <f t="shared" si="135"/>
        <v>6251608</v>
      </c>
      <c r="O611" s="79">
        <v>0.96950000000000003</v>
      </c>
      <c r="P611" s="80">
        <v>8436</v>
      </c>
      <c r="Q611" s="80" t="s">
        <v>862</v>
      </c>
      <c r="R611" s="81"/>
      <c r="S611" s="78">
        <f t="shared" si="126"/>
        <v>0</v>
      </c>
      <c r="T611" s="78">
        <f t="shared" si="127"/>
        <v>0</v>
      </c>
      <c r="U611" s="78">
        <f t="shared" si="128"/>
        <v>0</v>
      </c>
      <c r="V611" s="78">
        <f t="shared" si="136"/>
        <v>0</v>
      </c>
      <c r="W611" s="78">
        <f t="shared" si="129"/>
        <v>1232433.992076</v>
      </c>
      <c r="X611" s="78">
        <f t="shared" si="130"/>
        <v>1271205.7679999999</v>
      </c>
      <c r="Y611" s="78">
        <f t="shared" si="131"/>
        <v>635602.88399999996</v>
      </c>
      <c r="Z611" s="78">
        <f t="shared" si="137"/>
        <v>2668356</v>
      </c>
      <c r="AA611" s="78">
        <f t="shared" si="132"/>
        <v>4176818.952</v>
      </c>
      <c r="AB611" s="78">
        <f t="shared" si="138"/>
        <v>3550296</v>
      </c>
      <c r="AC611" s="78">
        <f t="shared" si="133"/>
        <v>0</v>
      </c>
      <c r="AD611" s="78">
        <f t="shared" si="139"/>
        <v>0</v>
      </c>
      <c r="AE611" s="82">
        <f t="shared" si="134"/>
        <v>6218652</v>
      </c>
      <c r="AF611" s="82"/>
      <c r="AG611" s="82"/>
      <c r="AH611" s="82"/>
      <c r="AI611" s="82"/>
      <c r="AJ611" s="82"/>
      <c r="AK611" s="83"/>
      <c r="AL611" s="83"/>
      <c r="AM611" s="78"/>
      <c r="AN611" s="84">
        <v>604</v>
      </c>
      <c r="AO611" s="85"/>
      <c r="AP611" s="86" t="s">
        <v>2517</v>
      </c>
    </row>
    <row r="612" spans="1:42" ht="47.25" customHeight="1" x14ac:dyDescent="0.4">
      <c r="A612" s="70" t="s">
        <v>2525</v>
      </c>
      <c r="B612" s="90" t="s">
        <v>2526</v>
      </c>
      <c r="C612" s="87" t="s">
        <v>2527</v>
      </c>
      <c r="D612" s="88" t="s">
        <v>108</v>
      </c>
      <c r="E612" s="30" t="s">
        <v>1157</v>
      </c>
      <c r="F612" s="29" t="s">
        <v>54</v>
      </c>
      <c r="G612" s="29">
        <v>10</v>
      </c>
      <c r="H612" s="30"/>
      <c r="I612" s="74">
        <f>VLOOKUP(G612,'Basic TPP'!$A$2:$B$16,2,0)</f>
        <v>9080041.1999999993</v>
      </c>
      <c r="J612" s="75">
        <v>0</v>
      </c>
      <c r="K612" s="76">
        <v>0.35</v>
      </c>
      <c r="L612" s="77">
        <v>0.46</v>
      </c>
      <c r="M612" s="77">
        <v>0</v>
      </c>
      <c r="N612" s="78">
        <f t="shared" si="135"/>
        <v>6251608</v>
      </c>
      <c r="O612" s="79">
        <v>0.995</v>
      </c>
      <c r="P612" s="80">
        <v>9801</v>
      </c>
      <c r="Q612" s="80" t="s">
        <v>862</v>
      </c>
      <c r="R612" s="81"/>
      <c r="S612" s="78">
        <f t="shared" si="126"/>
        <v>0</v>
      </c>
      <c r="T612" s="78">
        <f t="shared" si="127"/>
        <v>0</v>
      </c>
      <c r="U612" s="78">
        <f t="shared" si="128"/>
        <v>0</v>
      </c>
      <c r="V612" s="78">
        <f t="shared" si="136"/>
        <v>0</v>
      </c>
      <c r="W612" s="78">
        <f t="shared" si="129"/>
        <v>1264849.7391599999</v>
      </c>
      <c r="X612" s="78">
        <f t="shared" si="130"/>
        <v>1271205.7679999999</v>
      </c>
      <c r="Y612" s="78">
        <f t="shared" si="131"/>
        <v>635602.88399999996</v>
      </c>
      <c r="Z612" s="78">
        <f t="shared" si="137"/>
        <v>2695910</v>
      </c>
      <c r="AA612" s="78">
        <f t="shared" si="132"/>
        <v>4176818.952</v>
      </c>
      <c r="AB612" s="78">
        <f t="shared" si="138"/>
        <v>3550296</v>
      </c>
      <c r="AC612" s="78">
        <f t="shared" si="133"/>
        <v>0</v>
      </c>
      <c r="AD612" s="78">
        <f t="shared" si="139"/>
        <v>0</v>
      </c>
      <c r="AE612" s="82">
        <f t="shared" si="134"/>
        <v>6246206</v>
      </c>
      <c r="AF612" s="82"/>
      <c r="AG612" s="82"/>
      <c r="AH612" s="82"/>
      <c r="AI612" s="82"/>
      <c r="AJ612" s="82"/>
      <c r="AK612" s="83"/>
      <c r="AL612" s="83"/>
      <c r="AM612" s="78"/>
      <c r="AN612" s="84">
        <v>605</v>
      </c>
      <c r="AO612" s="85"/>
      <c r="AP612" s="86" t="s">
        <v>2517</v>
      </c>
    </row>
    <row r="613" spans="1:42" ht="47.25" customHeight="1" x14ac:dyDescent="0.4">
      <c r="A613" s="70" t="s">
        <v>2528</v>
      </c>
      <c r="B613" s="90" t="s">
        <v>2529</v>
      </c>
      <c r="C613" s="87" t="s">
        <v>2530</v>
      </c>
      <c r="D613" s="88" t="s">
        <v>95</v>
      </c>
      <c r="E613" s="30" t="s">
        <v>370</v>
      </c>
      <c r="F613" s="29"/>
      <c r="G613" s="29">
        <v>8</v>
      </c>
      <c r="H613" s="30"/>
      <c r="I613" s="74">
        <f>VLOOKUP(G613,'Basic TPP'!$A$2:$B$16,2,0)</f>
        <v>6348434.0099999998</v>
      </c>
      <c r="J613" s="75">
        <v>0</v>
      </c>
      <c r="K613" s="76">
        <v>0.35</v>
      </c>
      <c r="L613" s="77">
        <v>0.46</v>
      </c>
      <c r="M613" s="77">
        <v>0</v>
      </c>
      <c r="N613" s="78">
        <f t="shared" si="135"/>
        <v>4370897</v>
      </c>
      <c r="O613" s="79">
        <v>0.94830000000000003</v>
      </c>
      <c r="P613" s="80">
        <v>7626</v>
      </c>
      <c r="Q613" s="80" t="s">
        <v>862</v>
      </c>
      <c r="R613" s="81"/>
      <c r="S613" s="78">
        <f t="shared" si="126"/>
        <v>0</v>
      </c>
      <c r="T613" s="78">
        <f t="shared" si="127"/>
        <v>0</v>
      </c>
      <c r="U613" s="78">
        <f t="shared" si="128"/>
        <v>0</v>
      </c>
      <c r="V613" s="78">
        <f t="shared" si="136"/>
        <v>0</v>
      </c>
      <c r="W613" s="78">
        <f t="shared" si="129"/>
        <v>842830.79603561992</v>
      </c>
      <c r="X613" s="78">
        <f t="shared" si="130"/>
        <v>888780.76139999984</v>
      </c>
      <c r="Y613" s="78">
        <f t="shared" si="131"/>
        <v>444390.38069999992</v>
      </c>
      <c r="Z613" s="78">
        <f t="shared" si="137"/>
        <v>1849602</v>
      </c>
      <c r="AA613" s="78">
        <f t="shared" si="132"/>
        <v>2920279.6446000002</v>
      </c>
      <c r="AB613" s="78">
        <f t="shared" si="138"/>
        <v>2482238</v>
      </c>
      <c r="AC613" s="78">
        <f t="shared" si="133"/>
        <v>0</v>
      </c>
      <c r="AD613" s="78">
        <f t="shared" si="139"/>
        <v>0</v>
      </c>
      <c r="AE613" s="82">
        <f t="shared" si="134"/>
        <v>4331840</v>
      </c>
      <c r="AF613" s="82"/>
      <c r="AG613" s="82"/>
      <c r="AH613" s="82"/>
      <c r="AI613" s="82"/>
      <c r="AJ613" s="82"/>
      <c r="AK613" s="83"/>
      <c r="AL613" s="83"/>
      <c r="AM613" s="78"/>
      <c r="AN613" s="84">
        <v>606</v>
      </c>
      <c r="AO613" s="85"/>
      <c r="AP613" s="86" t="s">
        <v>2517</v>
      </c>
    </row>
    <row r="614" spans="1:42" ht="47.25" customHeight="1" x14ac:dyDescent="0.4">
      <c r="A614" s="70" t="s">
        <v>2531</v>
      </c>
      <c r="B614" s="90" t="s">
        <v>2532</v>
      </c>
      <c r="C614" s="87" t="s">
        <v>2533</v>
      </c>
      <c r="D614" s="88" t="s">
        <v>138</v>
      </c>
      <c r="E614" s="30" t="s">
        <v>1184</v>
      </c>
      <c r="F614" s="29" t="s">
        <v>54</v>
      </c>
      <c r="G614" s="29">
        <v>8</v>
      </c>
      <c r="H614" s="30"/>
      <c r="I614" s="74">
        <f>VLOOKUP(G614,'Basic TPP'!$A$2:$B$16,2,0)</f>
        <v>6348434.0099999998</v>
      </c>
      <c r="J614" s="75">
        <v>0</v>
      </c>
      <c r="K614" s="76">
        <v>0.35</v>
      </c>
      <c r="L614" s="77">
        <v>0.46</v>
      </c>
      <c r="M614" s="77">
        <v>0</v>
      </c>
      <c r="N614" s="78">
        <f t="shared" si="135"/>
        <v>4370897</v>
      </c>
      <c r="O614" s="79">
        <v>0.98499999999999999</v>
      </c>
      <c r="P614" s="80">
        <v>10314</v>
      </c>
      <c r="Q614" s="80" t="s">
        <v>862</v>
      </c>
      <c r="R614" s="81"/>
      <c r="S614" s="78">
        <f t="shared" si="126"/>
        <v>0</v>
      </c>
      <c r="T614" s="78">
        <f t="shared" si="127"/>
        <v>0</v>
      </c>
      <c r="U614" s="78">
        <f t="shared" si="128"/>
        <v>0</v>
      </c>
      <c r="V614" s="78">
        <f t="shared" si="136"/>
        <v>0</v>
      </c>
      <c r="W614" s="78">
        <f t="shared" si="129"/>
        <v>875449.04997899989</v>
      </c>
      <c r="X614" s="78">
        <f t="shared" si="130"/>
        <v>888780.76139999984</v>
      </c>
      <c r="Y614" s="78">
        <f t="shared" si="131"/>
        <v>444390.38069999992</v>
      </c>
      <c r="Z614" s="78">
        <f t="shared" si="137"/>
        <v>1877327</v>
      </c>
      <c r="AA614" s="78">
        <f t="shared" si="132"/>
        <v>2920279.6446000002</v>
      </c>
      <c r="AB614" s="78">
        <f t="shared" si="138"/>
        <v>2482238</v>
      </c>
      <c r="AC614" s="78">
        <f t="shared" si="133"/>
        <v>0</v>
      </c>
      <c r="AD614" s="78">
        <f t="shared" si="139"/>
        <v>0</v>
      </c>
      <c r="AE614" s="82">
        <f t="shared" si="134"/>
        <v>4359565</v>
      </c>
      <c r="AF614" s="82"/>
      <c r="AG614" s="82"/>
      <c r="AH614" s="82"/>
      <c r="AI614" s="82"/>
      <c r="AJ614" s="82"/>
      <c r="AK614" s="83"/>
      <c r="AL614" s="83"/>
      <c r="AM614" s="78"/>
      <c r="AN614" s="84">
        <v>607</v>
      </c>
      <c r="AO614" s="85"/>
      <c r="AP614" s="86" t="s">
        <v>2517</v>
      </c>
    </row>
    <row r="615" spans="1:42" ht="47.25" customHeight="1" x14ac:dyDescent="0.4">
      <c r="A615" s="70" t="s">
        <v>2534</v>
      </c>
      <c r="B615" s="90" t="s">
        <v>2535</v>
      </c>
      <c r="C615" s="87" t="s">
        <v>2536</v>
      </c>
      <c r="D615" s="88" t="s">
        <v>95</v>
      </c>
      <c r="E615" s="30" t="s">
        <v>272</v>
      </c>
      <c r="F615" s="29" t="s">
        <v>54</v>
      </c>
      <c r="G615" s="29">
        <v>8</v>
      </c>
      <c r="H615" s="30"/>
      <c r="I615" s="74">
        <f>VLOOKUP(G615,'Basic TPP'!$A$2:$B$16,2,0)</f>
        <v>6348434.0099999998</v>
      </c>
      <c r="J615" s="75">
        <v>0</v>
      </c>
      <c r="K615" s="76">
        <v>0.35</v>
      </c>
      <c r="L615" s="77">
        <v>0.46</v>
      </c>
      <c r="M615" s="77">
        <v>0</v>
      </c>
      <c r="N615" s="78">
        <f t="shared" si="135"/>
        <v>4370897</v>
      </c>
      <c r="O615" s="79">
        <v>0.98250000000000004</v>
      </c>
      <c r="P615" s="80">
        <v>8037</v>
      </c>
      <c r="Q615" s="80" t="s">
        <v>862</v>
      </c>
      <c r="R615" s="81"/>
      <c r="S615" s="78">
        <f t="shared" si="126"/>
        <v>0</v>
      </c>
      <c r="T615" s="78">
        <f t="shared" si="127"/>
        <v>0</v>
      </c>
      <c r="U615" s="78">
        <f t="shared" si="128"/>
        <v>0</v>
      </c>
      <c r="V615" s="78">
        <f t="shared" si="136"/>
        <v>0</v>
      </c>
      <c r="W615" s="78">
        <f t="shared" si="129"/>
        <v>873227.09807549987</v>
      </c>
      <c r="X615" s="78">
        <f t="shared" si="130"/>
        <v>888780.76139999984</v>
      </c>
      <c r="Y615" s="78">
        <f t="shared" si="131"/>
        <v>444390.38069999992</v>
      </c>
      <c r="Z615" s="78">
        <f t="shared" si="137"/>
        <v>1875439</v>
      </c>
      <c r="AA615" s="78">
        <f t="shared" si="132"/>
        <v>2920279.6446000002</v>
      </c>
      <c r="AB615" s="78">
        <f t="shared" si="138"/>
        <v>2482238</v>
      </c>
      <c r="AC615" s="78">
        <f t="shared" si="133"/>
        <v>0</v>
      </c>
      <c r="AD615" s="78">
        <f t="shared" si="139"/>
        <v>0</v>
      </c>
      <c r="AE615" s="82">
        <f t="shared" si="134"/>
        <v>4357677</v>
      </c>
      <c r="AF615" s="82"/>
      <c r="AG615" s="82"/>
      <c r="AH615" s="82"/>
      <c r="AI615" s="82"/>
      <c r="AJ615" s="82"/>
      <c r="AK615" s="83"/>
      <c r="AL615" s="83"/>
      <c r="AM615" s="78"/>
      <c r="AN615" s="84">
        <v>608</v>
      </c>
      <c r="AO615" s="85"/>
      <c r="AP615" s="86" t="s">
        <v>2517</v>
      </c>
    </row>
    <row r="616" spans="1:42" ht="47.25" customHeight="1" x14ac:dyDescent="0.4">
      <c r="A616" s="70" t="s">
        <v>2537</v>
      </c>
      <c r="B616" s="90" t="s">
        <v>2538</v>
      </c>
      <c r="C616" s="87" t="s">
        <v>2539</v>
      </c>
      <c r="D616" s="88" t="s">
        <v>95</v>
      </c>
      <c r="E616" s="30" t="s">
        <v>272</v>
      </c>
      <c r="F616" s="29" t="s">
        <v>54</v>
      </c>
      <c r="G616" s="29">
        <v>8</v>
      </c>
      <c r="H616" s="30"/>
      <c r="I616" s="74">
        <f>VLOOKUP(G616,'Basic TPP'!$A$2:$B$16,2,0)</f>
        <v>6348434.0099999998</v>
      </c>
      <c r="J616" s="75">
        <v>0</v>
      </c>
      <c r="K616" s="76">
        <v>0.35</v>
      </c>
      <c r="L616" s="77">
        <v>0.46</v>
      </c>
      <c r="M616" s="77">
        <v>0</v>
      </c>
      <c r="N616" s="78">
        <f t="shared" si="135"/>
        <v>4370897</v>
      </c>
      <c r="O616" s="79">
        <v>1</v>
      </c>
      <c r="P616" s="80">
        <v>8957</v>
      </c>
      <c r="Q616" s="80" t="s">
        <v>862</v>
      </c>
      <c r="R616" s="81"/>
      <c r="S616" s="78">
        <f t="shared" si="126"/>
        <v>0</v>
      </c>
      <c r="T616" s="78">
        <f t="shared" si="127"/>
        <v>0</v>
      </c>
      <c r="U616" s="78">
        <f t="shared" si="128"/>
        <v>0</v>
      </c>
      <c r="V616" s="78">
        <f t="shared" si="136"/>
        <v>0</v>
      </c>
      <c r="W616" s="78">
        <f t="shared" si="129"/>
        <v>888780.76139999984</v>
      </c>
      <c r="X616" s="78">
        <f t="shared" si="130"/>
        <v>888780.76139999984</v>
      </c>
      <c r="Y616" s="78">
        <f t="shared" si="131"/>
        <v>444390.38069999992</v>
      </c>
      <c r="Z616" s="78">
        <f t="shared" si="137"/>
        <v>1888659</v>
      </c>
      <c r="AA616" s="78">
        <f t="shared" si="132"/>
        <v>2920279.6446000002</v>
      </c>
      <c r="AB616" s="78">
        <f t="shared" si="138"/>
        <v>2482238</v>
      </c>
      <c r="AC616" s="78">
        <f t="shared" si="133"/>
        <v>0</v>
      </c>
      <c r="AD616" s="78">
        <f t="shared" si="139"/>
        <v>0</v>
      </c>
      <c r="AE616" s="82">
        <f t="shared" si="134"/>
        <v>4370897</v>
      </c>
      <c r="AF616" s="82"/>
      <c r="AG616" s="82"/>
      <c r="AH616" s="82"/>
      <c r="AI616" s="82"/>
      <c r="AJ616" s="82"/>
      <c r="AK616" s="83"/>
      <c r="AL616" s="83"/>
      <c r="AM616" s="78"/>
      <c r="AN616" s="84">
        <v>609</v>
      </c>
      <c r="AO616" s="85"/>
      <c r="AP616" s="86" t="s">
        <v>2517</v>
      </c>
    </row>
    <row r="617" spans="1:42" ht="47.25" customHeight="1" x14ac:dyDescent="0.4">
      <c r="A617" s="70" t="s">
        <v>2540</v>
      </c>
      <c r="B617" s="90" t="s">
        <v>2541</v>
      </c>
      <c r="C617" s="87" t="s">
        <v>2542</v>
      </c>
      <c r="D617" s="88" t="s">
        <v>95</v>
      </c>
      <c r="E617" s="30" t="s">
        <v>885</v>
      </c>
      <c r="F617" s="29" t="s">
        <v>54</v>
      </c>
      <c r="G617" s="29">
        <v>8</v>
      </c>
      <c r="H617" s="30"/>
      <c r="I617" s="74">
        <f>VLOOKUP(G617,'Basic TPP'!$A$2:$B$16,2,0)</f>
        <v>6348434.0099999998</v>
      </c>
      <c r="J617" s="75">
        <v>0</v>
      </c>
      <c r="K617" s="76">
        <v>0.35</v>
      </c>
      <c r="L617" s="77">
        <v>0.46</v>
      </c>
      <c r="M617" s="77">
        <v>0</v>
      </c>
      <c r="N617" s="78">
        <f t="shared" si="135"/>
        <v>4370897</v>
      </c>
      <c r="O617" s="79">
        <v>1</v>
      </c>
      <c r="P617" s="80">
        <v>8087</v>
      </c>
      <c r="Q617" s="80" t="s">
        <v>862</v>
      </c>
      <c r="R617" s="81"/>
      <c r="S617" s="78">
        <f t="shared" si="126"/>
        <v>0</v>
      </c>
      <c r="T617" s="78">
        <f t="shared" si="127"/>
        <v>0</v>
      </c>
      <c r="U617" s="78">
        <f t="shared" si="128"/>
        <v>0</v>
      </c>
      <c r="V617" s="78">
        <f t="shared" si="136"/>
        <v>0</v>
      </c>
      <c r="W617" s="78">
        <f t="shared" si="129"/>
        <v>888780.76139999984</v>
      </c>
      <c r="X617" s="78">
        <f t="shared" si="130"/>
        <v>888780.76139999984</v>
      </c>
      <c r="Y617" s="78">
        <f t="shared" si="131"/>
        <v>444390.38069999992</v>
      </c>
      <c r="Z617" s="78">
        <f t="shared" si="137"/>
        <v>1888659</v>
      </c>
      <c r="AA617" s="78">
        <f t="shared" si="132"/>
        <v>2920279.6446000002</v>
      </c>
      <c r="AB617" s="78">
        <f t="shared" si="138"/>
        <v>2482238</v>
      </c>
      <c r="AC617" s="78">
        <f t="shared" si="133"/>
        <v>0</v>
      </c>
      <c r="AD617" s="78">
        <f t="shared" si="139"/>
        <v>0</v>
      </c>
      <c r="AE617" s="82">
        <f t="shared" si="134"/>
        <v>4370897</v>
      </c>
      <c r="AF617" s="82"/>
      <c r="AG617" s="82"/>
      <c r="AH617" s="82"/>
      <c r="AI617" s="82"/>
      <c r="AJ617" s="82"/>
      <c r="AK617" s="83"/>
      <c r="AL617" s="83"/>
      <c r="AM617" s="78"/>
      <c r="AN617" s="84">
        <v>610</v>
      </c>
      <c r="AO617" s="91"/>
      <c r="AP617" s="86" t="s">
        <v>2517</v>
      </c>
    </row>
    <row r="618" spans="1:42" ht="47.25" customHeight="1" x14ac:dyDescent="0.4">
      <c r="A618" s="70" t="s">
        <v>2543</v>
      </c>
      <c r="B618" s="90" t="s">
        <v>2544</v>
      </c>
      <c r="C618" s="87" t="s">
        <v>2545</v>
      </c>
      <c r="D618" s="88" t="s">
        <v>95</v>
      </c>
      <c r="E618" s="30" t="s">
        <v>891</v>
      </c>
      <c r="F618" s="29" t="s">
        <v>54</v>
      </c>
      <c r="G618" s="29">
        <v>8</v>
      </c>
      <c r="H618" s="30"/>
      <c r="I618" s="74">
        <f>VLOOKUP(G618,'Basic TPP'!$A$2:$B$16,2,0)</f>
        <v>6348434.0099999998</v>
      </c>
      <c r="J618" s="75">
        <v>0</v>
      </c>
      <c r="K618" s="76">
        <v>0.35</v>
      </c>
      <c r="L618" s="77">
        <v>0.46</v>
      </c>
      <c r="M618" s="77">
        <v>0</v>
      </c>
      <c r="N618" s="78">
        <f t="shared" si="135"/>
        <v>4370897</v>
      </c>
      <c r="O618" s="79">
        <v>0.995</v>
      </c>
      <c r="P618" s="80">
        <v>8580</v>
      </c>
      <c r="Q618" s="80" t="s">
        <v>862</v>
      </c>
      <c r="R618" s="81"/>
      <c r="S618" s="78">
        <f t="shared" si="126"/>
        <v>0</v>
      </c>
      <c r="T618" s="78">
        <f t="shared" si="127"/>
        <v>0</v>
      </c>
      <c r="U618" s="78">
        <f t="shared" si="128"/>
        <v>0</v>
      </c>
      <c r="V618" s="78">
        <f t="shared" si="136"/>
        <v>0</v>
      </c>
      <c r="W618" s="78">
        <f t="shared" si="129"/>
        <v>884336.85759299982</v>
      </c>
      <c r="X618" s="78">
        <f t="shared" si="130"/>
        <v>888780.76139999984</v>
      </c>
      <c r="Y618" s="78">
        <f t="shared" si="131"/>
        <v>444390.38069999992</v>
      </c>
      <c r="Z618" s="78">
        <f t="shared" si="137"/>
        <v>1884882</v>
      </c>
      <c r="AA618" s="78">
        <f t="shared" si="132"/>
        <v>2920279.6446000002</v>
      </c>
      <c r="AB618" s="78">
        <f t="shared" si="138"/>
        <v>2482238</v>
      </c>
      <c r="AC618" s="78">
        <f t="shared" si="133"/>
        <v>0</v>
      </c>
      <c r="AD618" s="78">
        <f t="shared" si="139"/>
        <v>0</v>
      </c>
      <c r="AE618" s="82">
        <f t="shared" si="134"/>
        <v>4367120</v>
      </c>
      <c r="AF618" s="82"/>
      <c r="AG618" s="82"/>
      <c r="AH618" s="82"/>
      <c r="AI618" s="82"/>
      <c r="AJ618" s="82"/>
      <c r="AK618" s="83"/>
      <c r="AL618" s="83"/>
      <c r="AM618" s="78"/>
      <c r="AN618" s="84">
        <v>611</v>
      </c>
      <c r="AO618" s="85"/>
      <c r="AP618" s="86" t="s">
        <v>2517</v>
      </c>
    </row>
    <row r="619" spans="1:42" ht="47.25" customHeight="1" x14ac:dyDescent="0.4">
      <c r="A619" s="70" t="s">
        <v>2546</v>
      </c>
      <c r="B619" s="90" t="s">
        <v>2547</v>
      </c>
      <c r="C619" s="87" t="s">
        <v>2548</v>
      </c>
      <c r="D619" s="88" t="s">
        <v>95</v>
      </c>
      <c r="E619" s="30" t="s">
        <v>1006</v>
      </c>
      <c r="F619" s="29" t="s">
        <v>54</v>
      </c>
      <c r="G619" s="29">
        <v>8</v>
      </c>
      <c r="H619" s="30"/>
      <c r="I619" s="74">
        <f>VLOOKUP(G619,'Basic TPP'!$A$2:$B$16,2,0)</f>
        <v>6348434.0099999998</v>
      </c>
      <c r="J619" s="75">
        <v>0</v>
      </c>
      <c r="K619" s="76">
        <v>0.35</v>
      </c>
      <c r="L619" s="77">
        <v>0.46</v>
      </c>
      <c r="M619" s="77">
        <v>0</v>
      </c>
      <c r="N619" s="78">
        <f t="shared" si="135"/>
        <v>4370897</v>
      </c>
      <c r="O619" s="79">
        <v>0.995</v>
      </c>
      <c r="P619" s="80">
        <v>10457</v>
      </c>
      <c r="Q619" s="80" t="s">
        <v>862</v>
      </c>
      <c r="R619" s="81"/>
      <c r="S619" s="78">
        <f t="shared" si="126"/>
        <v>0</v>
      </c>
      <c r="T619" s="78">
        <f t="shared" si="127"/>
        <v>0</v>
      </c>
      <c r="U619" s="78">
        <f t="shared" si="128"/>
        <v>0</v>
      </c>
      <c r="V619" s="78">
        <f t="shared" si="136"/>
        <v>0</v>
      </c>
      <c r="W619" s="78">
        <f t="shared" si="129"/>
        <v>884336.85759299982</v>
      </c>
      <c r="X619" s="78">
        <f t="shared" si="130"/>
        <v>888780.76139999984</v>
      </c>
      <c r="Y619" s="78">
        <f t="shared" si="131"/>
        <v>444390.38069999992</v>
      </c>
      <c r="Z619" s="78">
        <f t="shared" si="137"/>
        <v>1884882</v>
      </c>
      <c r="AA619" s="78">
        <f t="shared" si="132"/>
        <v>2920279.6446000002</v>
      </c>
      <c r="AB619" s="78">
        <f t="shared" si="138"/>
        <v>2482238</v>
      </c>
      <c r="AC619" s="78">
        <f t="shared" si="133"/>
        <v>0</v>
      </c>
      <c r="AD619" s="78">
        <f t="shared" si="139"/>
        <v>0</v>
      </c>
      <c r="AE619" s="82">
        <f t="shared" si="134"/>
        <v>4367120</v>
      </c>
      <c r="AF619" s="82"/>
      <c r="AG619" s="82"/>
      <c r="AH619" s="82"/>
      <c r="AI619" s="82"/>
      <c r="AJ619" s="82"/>
      <c r="AK619" s="83"/>
      <c r="AL619" s="83"/>
      <c r="AM619" s="78"/>
      <c r="AN619" s="84">
        <v>612</v>
      </c>
      <c r="AO619" s="91"/>
      <c r="AP619" s="86" t="s">
        <v>2517</v>
      </c>
    </row>
    <row r="620" spans="1:42" ht="47.25" customHeight="1" x14ac:dyDescent="0.4">
      <c r="A620" s="70" t="s">
        <v>2549</v>
      </c>
      <c r="B620" s="90" t="s">
        <v>2550</v>
      </c>
      <c r="C620" s="87" t="s">
        <v>2551</v>
      </c>
      <c r="D620" s="88" t="s">
        <v>108</v>
      </c>
      <c r="E620" s="30" t="s">
        <v>347</v>
      </c>
      <c r="F620" s="29" t="s">
        <v>54</v>
      </c>
      <c r="G620" s="29">
        <v>8</v>
      </c>
      <c r="H620" s="30"/>
      <c r="I620" s="74">
        <f>VLOOKUP(G620,'Basic TPP'!$A$2:$B$16,2,0)</f>
        <v>6348434.0099999998</v>
      </c>
      <c r="J620" s="75">
        <v>0</v>
      </c>
      <c r="K620" s="76">
        <v>0.35</v>
      </c>
      <c r="L620" s="77">
        <v>0.46</v>
      </c>
      <c r="M620" s="77">
        <v>0</v>
      </c>
      <c r="N620" s="78">
        <f t="shared" si="135"/>
        <v>4370897</v>
      </c>
      <c r="O620" s="79">
        <v>0.98450000000000004</v>
      </c>
      <c r="P620" s="80">
        <v>10254</v>
      </c>
      <c r="Q620" s="80" t="s">
        <v>862</v>
      </c>
      <c r="R620" s="81"/>
      <c r="S620" s="78">
        <f t="shared" si="126"/>
        <v>0</v>
      </c>
      <c r="T620" s="78">
        <f t="shared" si="127"/>
        <v>0</v>
      </c>
      <c r="U620" s="78">
        <f t="shared" si="128"/>
        <v>0</v>
      </c>
      <c r="V620" s="78">
        <f t="shared" si="136"/>
        <v>0</v>
      </c>
      <c r="W620" s="78">
        <f t="shared" si="129"/>
        <v>875004.65959829988</v>
      </c>
      <c r="X620" s="78">
        <f t="shared" si="130"/>
        <v>888780.76139999984</v>
      </c>
      <c r="Y620" s="78">
        <f t="shared" si="131"/>
        <v>444390.38069999992</v>
      </c>
      <c r="Z620" s="78">
        <f t="shared" si="137"/>
        <v>1876949</v>
      </c>
      <c r="AA620" s="78">
        <f t="shared" si="132"/>
        <v>2920279.6446000002</v>
      </c>
      <c r="AB620" s="78">
        <f t="shared" si="138"/>
        <v>2482238</v>
      </c>
      <c r="AC620" s="78">
        <f t="shared" si="133"/>
        <v>0</v>
      </c>
      <c r="AD620" s="78">
        <f t="shared" si="139"/>
        <v>0</v>
      </c>
      <c r="AE620" s="82">
        <f t="shared" si="134"/>
        <v>4359187</v>
      </c>
      <c r="AF620" s="82"/>
      <c r="AG620" s="82"/>
      <c r="AH620" s="82"/>
      <c r="AI620" s="82"/>
      <c r="AJ620" s="82"/>
      <c r="AK620" s="83"/>
      <c r="AL620" s="83"/>
      <c r="AM620" s="78"/>
      <c r="AN620" s="84">
        <v>613</v>
      </c>
      <c r="AO620" s="85"/>
      <c r="AP620" s="86" t="s">
        <v>2517</v>
      </c>
    </row>
    <row r="621" spans="1:42" ht="47.25" customHeight="1" x14ac:dyDescent="0.4">
      <c r="A621" s="70" t="s">
        <v>2552</v>
      </c>
      <c r="B621" s="90" t="s">
        <v>2553</v>
      </c>
      <c r="C621" s="87" t="s">
        <v>2554</v>
      </c>
      <c r="D621" s="88" t="s">
        <v>108</v>
      </c>
      <c r="E621" s="30" t="s">
        <v>347</v>
      </c>
      <c r="F621" s="29" t="s">
        <v>54</v>
      </c>
      <c r="G621" s="29">
        <v>8</v>
      </c>
      <c r="H621" s="30"/>
      <c r="I621" s="74">
        <f>VLOOKUP(G621,'Basic TPP'!$A$2:$B$16,2,0)</f>
        <v>6348434.0099999998</v>
      </c>
      <c r="J621" s="75">
        <v>0</v>
      </c>
      <c r="K621" s="76">
        <v>0.35</v>
      </c>
      <c r="L621" s="77">
        <v>0.46</v>
      </c>
      <c r="M621" s="77">
        <v>0</v>
      </c>
      <c r="N621" s="78">
        <f t="shared" si="135"/>
        <v>4370897</v>
      </c>
      <c r="O621" s="79">
        <v>0.98750000000000004</v>
      </c>
      <c r="P621" s="80">
        <v>11478</v>
      </c>
      <c r="Q621" s="80" t="s">
        <v>862</v>
      </c>
      <c r="R621" s="81"/>
      <c r="S621" s="78">
        <f t="shared" si="126"/>
        <v>0</v>
      </c>
      <c r="T621" s="78">
        <f t="shared" si="127"/>
        <v>0</v>
      </c>
      <c r="U621" s="78">
        <f t="shared" si="128"/>
        <v>0</v>
      </c>
      <c r="V621" s="78">
        <f t="shared" si="136"/>
        <v>0</v>
      </c>
      <c r="W621" s="78">
        <f t="shared" si="129"/>
        <v>877671.0018824999</v>
      </c>
      <c r="X621" s="78">
        <f t="shared" si="130"/>
        <v>888780.76139999984</v>
      </c>
      <c r="Y621" s="78">
        <f t="shared" si="131"/>
        <v>444390.38069999992</v>
      </c>
      <c r="Z621" s="78">
        <f t="shared" si="137"/>
        <v>1879216</v>
      </c>
      <c r="AA621" s="78">
        <f t="shared" si="132"/>
        <v>2920279.6446000002</v>
      </c>
      <c r="AB621" s="78">
        <f t="shared" si="138"/>
        <v>2482238</v>
      </c>
      <c r="AC621" s="78">
        <f t="shared" si="133"/>
        <v>0</v>
      </c>
      <c r="AD621" s="78">
        <f t="shared" si="139"/>
        <v>0</v>
      </c>
      <c r="AE621" s="82">
        <f t="shared" si="134"/>
        <v>4361454</v>
      </c>
      <c r="AF621" s="82"/>
      <c r="AG621" s="82"/>
      <c r="AH621" s="82"/>
      <c r="AI621" s="82"/>
      <c r="AJ621" s="82"/>
      <c r="AK621" s="83"/>
      <c r="AL621" s="83"/>
      <c r="AM621" s="78"/>
      <c r="AN621" s="84">
        <v>614</v>
      </c>
      <c r="AO621" s="85"/>
      <c r="AP621" s="86" t="s">
        <v>2517</v>
      </c>
    </row>
    <row r="622" spans="1:42" ht="47.25" customHeight="1" x14ac:dyDescent="0.4">
      <c r="A622" s="70" t="s">
        <v>2555</v>
      </c>
      <c r="B622" s="90" t="s">
        <v>2556</v>
      </c>
      <c r="C622" s="87" t="s">
        <v>2557</v>
      </c>
      <c r="D622" s="88" t="s">
        <v>138</v>
      </c>
      <c r="E622" s="30" t="s">
        <v>903</v>
      </c>
      <c r="F622" s="29" t="s">
        <v>54</v>
      </c>
      <c r="G622" s="29">
        <v>7</v>
      </c>
      <c r="H622" s="30"/>
      <c r="I622" s="74">
        <f>VLOOKUP(G622,'Basic TPP'!$A$2:$B$16,2,0)</f>
        <v>5597389.71</v>
      </c>
      <c r="J622" s="75">
        <v>0</v>
      </c>
      <c r="K622" s="76">
        <v>0.35</v>
      </c>
      <c r="L622" s="77">
        <v>0.46</v>
      </c>
      <c r="M622" s="77">
        <v>0</v>
      </c>
      <c r="N622" s="78">
        <f t="shared" si="135"/>
        <v>3853803</v>
      </c>
      <c r="O622" s="79">
        <v>0.98499999999999999</v>
      </c>
      <c r="P622" s="80">
        <v>8510</v>
      </c>
      <c r="Q622" s="80" t="s">
        <v>862</v>
      </c>
      <c r="R622" s="81"/>
      <c r="S622" s="78">
        <f t="shared" si="126"/>
        <v>0</v>
      </c>
      <c r="T622" s="78">
        <f t="shared" si="127"/>
        <v>0</v>
      </c>
      <c r="U622" s="78">
        <f t="shared" si="128"/>
        <v>0</v>
      </c>
      <c r="V622" s="78">
        <f t="shared" si="136"/>
        <v>0</v>
      </c>
      <c r="W622" s="78">
        <f t="shared" si="129"/>
        <v>771880.04100900004</v>
      </c>
      <c r="X622" s="78">
        <f t="shared" si="130"/>
        <v>783634.55940000003</v>
      </c>
      <c r="Y622" s="78">
        <f t="shared" si="131"/>
        <v>391817.27970000001</v>
      </c>
      <c r="Z622" s="78">
        <f t="shared" si="137"/>
        <v>1655232</v>
      </c>
      <c r="AA622" s="78">
        <f t="shared" si="132"/>
        <v>2574799.2666000002</v>
      </c>
      <c r="AB622" s="78">
        <f t="shared" si="138"/>
        <v>2188579</v>
      </c>
      <c r="AC622" s="78">
        <f t="shared" si="133"/>
        <v>0</v>
      </c>
      <c r="AD622" s="78">
        <f t="shared" si="139"/>
        <v>0</v>
      </c>
      <c r="AE622" s="82">
        <f t="shared" si="134"/>
        <v>3843811</v>
      </c>
      <c r="AF622" s="82"/>
      <c r="AG622" s="82"/>
      <c r="AH622" s="82"/>
      <c r="AI622" s="82"/>
      <c r="AJ622" s="82"/>
      <c r="AK622" s="83"/>
      <c r="AL622" s="83"/>
      <c r="AM622" s="78"/>
      <c r="AN622" s="84">
        <v>615</v>
      </c>
      <c r="AO622" s="85"/>
      <c r="AP622" s="86" t="s">
        <v>2517</v>
      </c>
    </row>
    <row r="623" spans="1:42" ht="47.25" customHeight="1" x14ac:dyDescent="0.4">
      <c r="A623" s="70" t="s">
        <v>2558</v>
      </c>
      <c r="B623" s="90" t="s">
        <v>2559</v>
      </c>
      <c r="C623" s="87" t="s">
        <v>2560</v>
      </c>
      <c r="D623" s="88" t="s">
        <v>328</v>
      </c>
      <c r="E623" s="30" t="s">
        <v>903</v>
      </c>
      <c r="F623" s="29" t="s">
        <v>54</v>
      </c>
      <c r="G623" s="29">
        <v>7</v>
      </c>
      <c r="H623" s="30"/>
      <c r="I623" s="74">
        <f>VLOOKUP(G623,'Basic TPP'!$A$2:$B$16,2,0)</f>
        <v>5597389.71</v>
      </c>
      <c r="J623" s="75">
        <v>0</v>
      </c>
      <c r="K623" s="76">
        <v>0.35</v>
      </c>
      <c r="L623" s="77">
        <v>0.46</v>
      </c>
      <c r="M623" s="77">
        <v>0</v>
      </c>
      <c r="N623" s="78">
        <f t="shared" si="135"/>
        <v>3853803</v>
      </c>
      <c r="O623" s="79">
        <v>0.86250000000000004</v>
      </c>
      <c r="P623" s="80">
        <v>7977</v>
      </c>
      <c r="Q623" s="80" t="s">
        <v>862</v>
      </c>
      <c r="R623" s="81"/>
      <c r="S623" s="78">
        <f t="shared" si="126"/>
        <v>0</v>
      </c>
      <c r="T623" s="78">
        <f t="shared" si="127"/>
        <v>0</v>
      </c>
      <c r="U623" s="78">
        <f t="shared" si="128"/>
        <v>0</v>
      </c>
      <c r="V623" s="78">
        <f t="shared" si="136"/>
        <v>0</v>
      </c>
      <c r="W623" s="78">
        <f t="shared" si="129"/>
        <v>675884.80748250009</v>
      </c>
      <c r="X623" s="78">
        <f t="shared" si="130"/>
        <v>783634.55940000003</v>
      </c>
      <c r="Y623" s="78">
        <f t="shared" si="131"/>
        <v>391817.27970000001</v>
      </c>
      <c r="Z623" s="78">
        <f t="shared" si="137"/>
        <v>1573636</v>
      </c>
      <c r="AA623" s="78">
        <f t="shared" si="132"/>
        <v>2574799.2666000002</v>
      </c>
      <c r="AB623" s="78">
        <f t="shared" si="138"/>
        <v>2188579</v>
      </c>
      <c r="AC623" s="78">
        <f t="shared" si="133"/>
        <v>0</v>
      </c>
      <c r="AD623" s="78">
        <f t="shared" si="139"/>
        <v>0</v>
      </c>
      <c r="AE623" s="82">
        <f t="shared" si="134"/>
        <v>3762215</v>
      </c>
      <c r="AF623" s="82"/>
      <c r="AG623" s="82"/>
      <c r="AH623" s="82"/>
      <c r="AI623" s="82"/>
      <c r="AJ623" s="82"/>
      <c r="AK623" s="83"/>
      <c r="AL623" s="83"/>
      <c r="AM623" s="78"/>
      <c r="AN623" s="84">
        <v>616</v>
      </c>
      <c r="AO623" s="85"/>
      <c r="AP623" s="86" t="s">
        <v>2517</v>
      </c>
    </row>
    <row r="624" spans="1:42" ht="47.25" customHeight="1" x14ac:dyDescent="0.4">
      <c r="A624" s="70" t="s">
        <v>2561</v>
      </c>
      <c r="B624" s="90" t="s">
        <v>2562</v>
      </c>
      <c r="C624" s="87" t="s">
        <v>2563</v>
      </c>
      <c r="D624" s="88" t="s">
        <v>403</v>
      </c>
      <c r="E624" s="30" t="s">
        <v>432</v>
      </c>
      <c r="F624" s="29" t="s">
        <v>54</v>
      </c>
      <c r="G624" s="29">
        <v>6</v>
      </c>
      <c r="H624" s="30"/>
      <c r="I624" s="74">
        <f>VLOOKUP(G624,'Basic TPP'!$A$2:$B$16,2,0)</f>
        <v>4864066.68</v>
      </c>
      <c r="J624" s="75">
        <v>0</v>
      </c>
      <c r="K624" s="76">
        <v>0.35</v>
      </c>
      <c r="L624" s="77">
        <v>0.46</v>
      </c>
      <c r="M624" s="77">
        <v>0</v>
      </c>
      <c r="N624" s="78">
        <f t="shared" si="135"/>
        <v>3348910</v>
      </c>
      <c r="O624" s="79">
        <v>0.98499999999999999</v>
      </c>
      <c r="P624" s="80">
        <v>11785</v>
      </c>
      <c r="Q624" s="80" t="s">
        <v>862</v>
      </c>
      <c r="R624" s="81"/>
      <c r="S624" s="78">
        <f t="shared" si="126"/>
        <v>0</v>
      </c>
      <c r="T624" s="78">
        <f t="shared" si="127"/>
        <v>0</v>
      </c>
      <c r="U624" s="78">
        <f t="shared" si="128"/>
        <v>0</v>
      </c>
      <c r="V624" s="78">
        <f t="shared" si="136"/>
        <v>0</v>
      </c>
      <c r="W624" s="78">
        <f t="shared" si="129"/>
        <v>670754.79517199995</v>
      </c>
      <c r="X624" s="78">
        <f t="shared" si="130"/>
        <v>680969.33519999997</v>
      </c>
      <c r="Y624" s="78">
        <f t="shared" si="131"/>
        <v>340484.66759999999</v>
      </c>
      <c r="Z624" s="78">
        <f t="shared" si="137"/>
        <v>1438377</v>
      </c>
      <c r="AA624" s="78">
        <f t="shared" si="132"/>
        <v>2237470.6727999998</v>
      </c>
      <c r="AB624" s="78">
        <f t="shared" si="138"/>
        <v>1901850</v>
      </c>
      <c r="AC624" s="78">
        <f t="shared" si="133"/>
        <v>0</v>
      </c>
      <c r="AD624" s="78">
        <f t="shared" si="139"/>
        <v>0</v>
      </c>
      <c r="AE624" s="82">
        <f t="shared" si="134"/>
        <v>3340227</v>
      </c>
      <c r="AF624" s="82"/>
      <c r="AG624" s="82"/>
      <c r="AH624" s="82"/>
      <c r="AI624" s="82"/>
      <c r="AJ624" s="82"/>
      <c r="AK624" s="83"/>
      <c r="AL624" s="83"/>
      <c r="AM624" s="78"/>
      <c r="AN624" s="84">
        <v>617</v>
      </c>
      <c r="AO624" s="85"/>
      <c r="AP624" s="86" t="s">
        <v>2517</v>
      </c>
    </row>
    <row r="625" spans="1:42" ht="47.25" customHeight="1" x14ac:dyDescent="0.4">
      <c r="A625" s="70" t="s">
        <v>2564</v>
      </c>
      <c r="B625" s="90" t="s">
        <v>2565</v>
      </c>
      <c r="C625" s="87" t="s">
        <v>2566</v>
      </c>
      <c r="D625" s="88" t="s">
        <v>1197</v>
      </c>
      <c r="E625" s="30" t="s">
        <v>1036</v>
      </c>
      <c r="F625" s="29" t="s">
        <v>391</v>
      </c>
      <c r="G625" s="29">
        <v>5</v>
      </c>
      <c r="H625" s="30"/>
      <c r="I625" s="74">
        <f>VLOOKUP(G625,'Basic TPP'!$A$2:$B$16,2,0)</f>
        <v>4056483.09</v>
      </c>
      <c r="J625" s="75">
        <v>0.31</v>
      </c>
      <c r="K625" s="76">
        <v>0.35</v>
      </c>
      <c r="L625" s="77">
        <v>0.15</v>
      </c>
      <c r="M625" s="77">
        <v>0</v>
      </c>
      <c r="N625" s="78">
        <f t="shared" si="135"/>
        <v>2792889</v>
      </c>
      <c r="O625" s="79">
        <v>0.97750000000000004</v>
      </c>
      <c r="P625" s="80">
        <v>9462</v>
      </c>
      <c r="Q625" s="80" t="s">
        <v>862</v>
      </c>
      <c r="R625" s="81"/>
      <c r="S625" s="78">
        <f t="shared" si="126"/>
        <v>491686.31533890002</v>
      </c>
      <c r="T625" s="78">
        <f t="shared" si="127"/>
        <v>503003.90315999999</v>
      </c>
      <c r="U625" s="78">
        <f t="shared" si="128"/>
        <v>251501.95157999999</v>
      </c>
      <c r="V625" s="78">
        <f t="shared" si="136"/>
        <v>1059263</v>
      </c>
      <c r="W625" s="78">
        <f t="shared" si="129"/>
        <v>555129.71086650004</v>
      </c>
      <c r="X625" s="78">
        <f t="shared" si="130"/>
        <v>567907.63260000001</v>
      </c>
      <c r="Y625" s="78">
        <f t="shared" si="131"/>
        <v>283953.81630000001</v>
      </c>
      <c r="Z625" s="78">
        <f t="shared" si="137"/>
        <v>1195942</v>
      </c>
      <c r="AA625" s="78">
        <f t="shared" si="132"/>
        <v>608472.46349999995</v>
      </c>
      <c r="AB625" s="78">
        <f t="shared" si="138"/>
        <v>517202</v>
      </c>
      <c r="AC625" s="78">
        <f t="shared" si="133"/>
        <v>0</v>
      </c>
      <c r="AD625" s="78">
        <f t="shared" si="139"/>
        <v>0</v>
      </c>
      <c r="AE625" s="82">
        <f t="shared" si="134"/>
        <v>2772407</v>
      </c>
      <c r="AF625" s="82"/>
      <c r="AG625" s="82"/>
      <c r="AH625" s="82"/>
      <c r="AI625" s="82"/>
      <c r="AJ625" s="82"/>
      <c r="AK625" s="83"/>
      <c r="AL625" s="83"/>
      <c r="AM625" s="78"/>
      <c r="AN625" s="84">
        <v>618</v>
      </c>
      <c r="AO625" s="85"/>
      <c r="AP625" s="86" t="s">
        <v>2517</v>
      </c>
    </row>
    <row r="626" spans="1:42" ht="47.25" customHeight="1" x14ac:dyDescent="0.4">
      <c r="A626" s="70" t="s">
        <v>2567</v>
      </c>
      <c r="B626" s="71" t="s">
        <v>2568</v>
      </c>
      <c r="C626" s="72" t="s">
        <v>2569</v>
      </c>
      <c r="D626" s="73" t="s">
        <v>45</v>
      </c>
      <c r="E626" s="37" t="s">
        <v>2570</v>
      </c>
      <c r="F626" s="38" t="s">
        <v>54</v>
      </c>
      <c r="G626" s="38">
        <v>12</v>
      </c>
      <c r="H626" s="93" t="s">
        <v>2659</v>
      </c>
      <c r="I626" s="74">
        <f>VLOOKUP(G626,'Basic TPP'!$A$2:$B$16,2,0)</f>
        <v>13501920</v>
      </c>
      <c r="J626" s="75">
        <v>0</v>
      </c>
      <c r="K626" s="76">
        <v>0.35</v>
      </c>
      <c r="L626" s="77">
        <v>0.56999999999999995</v>
      </c>
      <c r="M626" s="77">
        <v>0</v>
      </c>
      <c r="N626" s="78">
        <f t="shared" si="135"/>
        <v>10558501</v>
      </c>
      <c r="O626" s="79">
        <v>1</v>
      </c>
      <c r="P626" s="80">
        <v>8610</v>
      </c>
      <c r="Q626" s="80" t="s">
        <v>862</v>
      </c>
      <c r="R626" s="81"/>
      <c r="S626" s="78">
        <f t="shared" si="126"/>
        <v>0</v>
      </c>
      <c r="T626" s="78">
        <f t="shared" si="127"/>
        <v>0</v>
      </c>
      <c r="U626" s="78">
        <f t="shared" si="128"/>
        <v>0</v>
      </c>
      <c r="V626" s="78">
        <f t="shared" si="136"/>
        <v>0</v>
      </c>
      <c r="W626" s="78">
        <f t="shared" si="129"/>
        <v>1890268.8</v>
      </c>
      <c r="X626" s="78">
        <f t="shared" si="130"/>
        <v>1890268.8</v>
      </c>
      <c r="Y626" s="78">
        <f t="shared" si="131"/>
        <v>945134.4</v>
      </c>
      <c r="Z626" s="78">
        <f t="shared" si="137"/>
        <v>4016821</v>
      </c>
      <c r="AA626" s="78">
        <f t="shared" si="132"/>
        <v>7696094.3999999994</v>
      </c>
      <c r="AB626" s="78">
        <f t="shared" si="138"/>
        <v>6541680</v>
      </c>
      <c r="AC626" s="78">
        <f t="shared" si="133"/>
        <v>0</v>
      </c>
      <c r="AD626" s="78">
        <f t="shared" si="139"/>
        <v>0</v>
      </c>
      <c r="AE626" s="82">
        <f t="shared" si="134"/>
        <v>10558501</v>
      </c>
      <c r="AF626" s="82"/>
      <c r="AG626" s="82"/>
      <c r="AH626" s="82"/>
      <c r="AI626" s="82"/>
      <c r="AJ626" s="82"/>
      <c r="AK626" s="83"/>
      <c r="AL626" s="83"/>
      <c r="AM626" s="78"/>
      <c r="AN626" s="84">
        <v>619</v>
      </c>
      <c r="AO626" s="85"/>
      <c r="AP626" s="86" t="s">
        <v>2571</v>
      </c>
    </row>
    <row r="627" spans="1:42" ht="47.25" customHeight="1" x14ac:dyDescent="0.4">
      <c r="A627" s="70" t="s">
        <v>2572</v>
      </c>
      <c r="B627" s="37" t="s">
        <v>2573</v>
      </c>
      <c r="C627" s="87" t="s">
        <v>2574</v>
      </c>
      <c r="D627" s="88" t="s">
        <v>95</v>
      </c>
      <c r="E627" s="37" t="s">
        <v>861</v>
      </c>
      <c r="F627" s="29"/>
      <c r="G627" s="29">
        <v>12</v>
      </c>
      <c r="H627" s="30"/>
      <c r="I627" s="74">
        <f>VLOOKUP(G627,'Basic TPP'!$A$2:$B$16,2,0)</f>
        <v>13501920</v>
      </c>
      <c r="J627" s="75">
        <v>0</v>
      </c>
      <c r="K627" s="76">
        <v>0.35</v>
      </c>
      <c r="L627" s="77">
        <v>0.46</v>
      </c>
      <c r="M627" s="77">
        <v>0</v>
      </c>
      <c r="N627" s="78">
        <f t="shared" si="135"/>
        <v>9296072</v>
      </c>
      <c r="O627" s="79">
        <v>0.92779999999999996</v>
      </c>
      <c r="P627" s="80">
        <v>7828</v>
      </c>
      <c r="Q627" s="89" t="s">
        <v>862</v>
      </c>
      <c r="R627" s="81"/>
      <c r="S627" s="78">
        <f t="shared" si="126"/>
        <v>0</v>
      </c>
      <c r="T627" s="78">
        <f t="shared" si="127"/>
        <v>0</v>
      </c>
      <c r="U627" s="78">
        <f t="shared" si="128"/>
        <v>0</v>
      </c>
      <c r="V627" s="78">
        <f t="shared" si="136"/>
        <v>0</v>
      </c>
      <c r="W627" s="78">
        <f t="shared" si="129"/>
        <v>1753791.39264</v>
      </c>
      <c r="X627" s="78">
        <f t="shared" si="130"/>
        <v>1890268.8</v>
      </c>
      <c r="Y627" s="78">
        <f t="shared" si="131"/>
        <v>945134.4</v>
      </c>
      <c r="Z627" s="78">
        <f t="shared" si="137"/>
        <v>3900815</v>
      </c>
      <c r="AA627" s="78">
        <f t="shared" si="132"/>
        <v>6210883.2000000002</v>
      </c>
      <c r="AB627" s="78">
        <f t="shared" si="138"/>
        <v>5279251</v>
      </c>
      <c r="AC627" s="78">
        <f t="shared" si="133"/>
        <v>0</v>
      </c>
      <c r="AD627" s="78">
        <f t="shared" si="139"/>
        <v>0</v>
      </c>
      <c r="AE627" s="82">
        <f t="shared" si="134"/>
        <v>9180066</v>
      </c>
      <c r="AF627" s="82"/>
      <c r="AG627" s="82"/>
      <c r="AH627" s="82"/>
      <c r="AI627" s="82"/>
      <c r="AJ627" s="82"/>
      <c r="AK627" s="83"/>
      <c r="AL627" s="83"/>
      <c r="AM627" s="78"/>
      <c r="AN627" s="84">
        <v>620</v>
      </c>
      <c r="AO627" s="85"/>
      <c r="AP627" s="86" t="s">
        <v>2571</v>
      </c>
    </row>
    <row r="628" spans="1:42" ht="47.25" customHeight="1" x14ac:dyDescent="0.4">
      <c r="A628" s="70" t="s">
        <v>2575</v>
      </c>
      <c r="B628" s="37" t="s">
        <v>2576</v>
      </c>
      <c r="C628" s="87" t="s">
        <v>2577</v>
      </c>
      <c r="D628" s="88" t="s">
        <v>108</v>
      </c>
      <c r="E628" s="30" t="s">
        <v>1157</v>
      </c>
      <c r="F628" s="29" t="s">
        <v>54</v>
      </c>
      <c r="G628" s="29">
        <v>10</v>
      </c>
      <c r="H628" s="30"/>
      <c r="I628" s="74">
        <f>VLOOKUP(G628,'Basic TPP'!$A$2:$B$16,2,0)</f>
        <v>9080041.1999999993</v>
      </c>
      <c r="J628" s="75">
        <v>0</v>
      </c>
      <c r="K628" s="76">
        <v>0.35</v>
      </c>
      <c r="L628" s="77">
        <v>0.46</v>
      </c>
      <c r="M628" s="77">
        <v>0</v>
      </c>
      <c r="N628" s="78">
        <f t="shared" si="135"/>
        <v>6251608</v>
      </c>
      <c r="O628" s="79">
        <v>1</v>
      </c>
      <c r="P628" s="80">
        <v>10170</v>
      </c>
      <c r="Q628" s="80" t="s">
        <v>862</v>
      </c>
      <c r="R628" s="81"/>
      <c r="S628" s="78">
        <f t="shared" si="126"/>
        <v>0</v>
      </c>
      <c r="T628" s="78">
        <f t="shared" si="127"/>
        <v>0</v>
      </c>
      <c r="U628" s="78">
        <f t="shared" si="128"/>
        <v>0</v>
      </c>
      <c r="V628" s="78">
        <f t="shared" si="136"/>
        <v>0</v>
      </c>
      <c r="W628" s="78">
        <f t="shared" si="129"/>
        <v>1271205.7679999999</v>
      </c>
      <c r="X628" s="78">
        <f t="shared" si="130"/>
        <v>1271205.7679999999</v>
      </c>
      <c r="Y628" s="78">
        <f t="shared" si="131"/>
        <v>635602.88399999996</v>
      </c>
      <c r="Z628" s="78">
        <f t="shared" si="137"/>
        <v>2701312</v>
      </c>
      <c r="AA628" s="78">
        <f t="shared" si="132"/>
        <v>4176818.952</v>
      </c>
      <c r="AB628" s="78">
        <f t="shared" si="138"/>
        <v>3550296</v>
      </c>
      <c r="AC628" s="78">
        <f t="shared" si="133"/>
        <v>0</v>
      </c>
      <c r="AD628" s="78">
        <f t="shared" si="139"/>
        <v>0</v>
      </c>
      <c r="AE628" s="82">
        <f t="shared" si="134"/>
        <v>6251608</v>
      </c>
      <c r="AF628" s="82"/>
      <c r="AG628" s="82"/>
      <c r="AH628" s="82"/>
      <c r="AI628" s="82"/>
      <c r="AJ628" s="82"/>
      <c r="AK628" s="83"/>
      <c r="AL628" s="83"/>
      <c r="AM628" s="78"/>
      <c r="AN628" s="84">
        <v>621</v>
      </c>
      <c r="AO628" s="85"/>
      <c r="AP628" s="86" t="s">
        <v>2571</v>
      </c>
    </row>
    <row r="629" spans="1:42" ht="47.25" customHeight="1" x14ac:dyDescent="0.4">
      <c r="A629" s="70" t="s">
        <v>2578</v>
      </c>
      <c r="B629" s="90" t="s">
        <v>2579</v>
      </c>
      <c r="C629" s="87" t="s">
        <v>2580</v>
      </c>
      <c r="D629" s="88" t="s">
        <v>138</v>
      </c>
      <c r="E629" s="30" t="s">
        <v>2364</v>
      </c>
      <c r="F629" s="29" t="s">
        <v>54</v>
      </c>
      <c r="G629" s="29">
        <v>9</v>
      </c>
      <c r="H629" s="30"/>
      <c r="I629" s="74">
        <f>VLOOKUP(G629,'Basic TPP'!$A$2:$B$16,2,0)</f>
        <v>7898623.2000000002</v>
      </c>
      <c r="J629" s="75">
        <v>0</v>
      </c>
      <c r="K629" s="76">
        <v>0.35</v>
      </c>
      <c r="L629" s="77">
        <v>0.46</v>
      </c>
      <c r="M629" s="77">
        <v>0</v>
      </c>
      <c r="N629" s="78">
        <f t="shared" si="135"/>
        <v>5438202</v>
      </c>
      <c r="O629" s="79">
        <v>0.995</v>
      </c>
      <c r="P629" s="80">
        <v>9816</v>
      </c>
      <c r="Q629" s="80" t="s">
        <v>862</v>
      </c>
      <c r="R629" s="81"/>
      <c r="S629" s="78">
        <f t="shared" si="126"/>
        <v>0</v>
      </c>
      <c r="T629" s="78">
        <f t="shared" si="127"/>
        <v>0</v>
      </c>
      <c r="U629" s="78">
        <f t="shared" si="128"/>
        <v>0</v>
      </c>
      <c r="V629" s="78">
        <f t="shared" si="136"/>
        <v>0</v>
      </c>
      <c r="W629" s="78">
        <f t="shared" si="129"/>
        <v>1100278.2117600001</v>
      </c>
      <c r="X629" s="78">
        <f t="shared" si="130"/>
        <v>1105807.2480000001</v>
      </c>
      <c r="Y629" s="78">
        <f t="shared" si="131"/>
        <v>552903.62400000007</v>
      </c>
      <c r="Z629" s="78">
        <f t="shared" si="137"/>
        <v>2345141</v>
      </c>
      <c r="AA629" s="78">
        <f t="shared" si="132"/>
        <v>3633366.6720000003</v>
      </c>
      <c r="AB629" s="78">
        <f t="shared" si="138"/>
        <v>3088362</v>
      </c>
      <c r="AC629" s="78">
        <f t="shared" si="133"/>
        <v>0</v>
      </c>
      <c r="AD629" s="78">
        <f t="shared" si="139"/>
        <v>0</v>
      </c>
      <c r="AE629" s="82">
        <f t="shared" si="134"/>
        <v>5433503</v>
      </c>
      <c r="AF629" s="82"/>
      <c r="AG629" s="82"/>
      <c r="AH629" s="82"/>
      <c r="AI629" s="82"/>
      <c r="AJ629" s="82"/>
      <c r="AK629" s="83"/>
      <c r="AL629" s="83"/>
      <c r="AM629" s="78"/>
      <c r="AN629" s="84">
        <v>622</v>
      </c>
      <c r="AO629" s="85"/>
      <c r="AP629" s="86" t="s">
        <v>2571</v>
      </c>
    </row>
    <row r="630" spans="1:42" ht="47.25" customHeight="1" x14ac:dyDescent="0.4">
      <c r="A630" s="70" t="s">
        <v>2581</v>
      </c>
      <c r="B630" s="90" t="s">
        <v>2582</v>
      </c>
      <c r="C630" s="87" t="s">
        <v>2583</v>
      </c>
      <c r="D630" s="88" t="s">
        <v>95</v>
      </c>
      <c r="E630" s="30" t="s">
        <v>192</v>
      </c>
      <c r="F630" s="29" t="s">
        <v>54</v>
      </c>
      <c r="G630" s="29">
        <v>9</v>
      </c>
      <c r="H630" s="30"/>
      <c r="I630" s="74">
        <f>VLOOKUP(G630,'Basic TPP'!$A$2:$B$16,2,0)</f>
        <v>7898623.2000000002</v>
      </c>
      <c r="J630" s="75">
        <v>0</v>
      </c>
      <c r="K630" s="76">
        <v>0.35</v>
      </c>
      <c r="L630" s="77">
        <v>0.46</v>
      </c>
      <c r="M630" s="77">
        <v>0</v>
      </c>
      <c r="N630" s="78">
        <f t="shared" si="135"/>
        <v>5438202</v>
      </c>
      <c r="O630" s="79">
        <v>0.90169999999999995</v>
      </c>
      <c r="P630" s="80">
        <v>10030</v>
      </c>
      <c r="Q630" s="80" t="s">
        <v>862</v>
      </c>
      <c r="R630" s="81"/>
      <c r="S630" s="78">
        <f t="shared" si="126"/>
        <v>0</v>
      </c>
      <c r="T630" s="78">
        <f t="shared" si="127"/>
        <v>0</v>
      </c>
      <c r="U630" s="78">
        <f t="shared" si="128"/>
        <v>0</v>
      </c>
      <c r="V630" s="78">
        <f t="shared" si="136"/>
        <v>0</v>
      </c>
      <c r="W630" s="78">
        <f t="shared" si="129"/>
        <v>997106.39552160003</v>
      </c>
      <c r="X630" s="78">
        <f t="shared" si="130"/>
        <v>1105807.2480000001</v>
      </c>
      <c r="Y630" s="78">
        <f t="shared" si="131"/>
        <v>552903.62400000007</v>
      </c>
      <c r="Z630" s="78">
        <f t="shared" si="137"/>
        <v>2257445</v>
      </c>
      <c r="AA630" s="78">
        <f t="shared" si="132"/>
        <v>3633366.6720000003</v>
      </c>
      <c r="AB630" s="78">
        <f t="shared" si="138"/>
        <v>3088362</v>
      </c>
      <c r="AC630" s="78">
        <f t="shared" si="133"/>
        <v>0</v>
      </c>
      <c r="AD630" s="78">
        <f t="shared" si="139"/>
        <v>0</v>
      </c>
      <c r="AE630" s="82">
        <f t="shared" si="134"/>
        <v>5345807</v>
      </c>
      <c r="AF630" s="82"/>
      <c r="AG630" s="82"/>
      <c r="AH630" s="82"/>
      <c r="AI630" s="82"/>
      <c r="AJ630" s="82"/>
      <c r="AK630" s="83"/>
      <c r="AL630" s="83"/>
      <c r="AM630" s="78"/>
      <c r="AN630" s="84">
        <v>623</v>
      </c>
      <c r="AO630" s="85"/>
      <c r="AP630" s="86" t="s">
        <v>2571</v>
      </c>
    </row>
    <row r="631" spans="1:42" ht="47.25" customHeight="1" x14ac:dyDescent="0.4">
      <c r="A631" s="70" t="s">
        <v>2584</v>
      </c>
      <c r="B631" s="90" t="s">
        <v>2585</v>
      </c>
      <c r="C631" s="87" t="s">
        <v>2586</v>
      </c>
      <c r="D631" s="88" t="s">
        <v>95</v>
      </c>
      <c r="E631" s="30" t="s">
        <v>1053</v>
      </c>
      <c r="F631" s="29" t="s">
        <v>54</v>
      </c>
      <c r="G631" s="29">
        <v>9</v>
      </c>
      <c r="H631" s="30"/>
      <c r="I631" s="74">
        <f>VLOOKUP(G631,'Basic TPP'!$A$2:$B$16,2,0)</f>
        <v>7898623.2000000002</v>
      </c>
      <c r="J631" s="75">
        <v>0</v>
      </c>
      <c r="K631" s="76">
        <v>0.35</v>
      </c>
      <c r="L631" s="77">
        <v>0.46</v>
      </c>
      <c r="M631" s="77">
        <v>0</v>
      </c>
      <c r="N631" s="78">
        <f t="shared" si="135"/>
        <v>5438202</v>
      </c>
      <c r="O631" s="79">
        <v>0.96950000000000003</v>
      </c>
      <c r="P631" s="80">
        <v>9673</v>
      </c>
      <c r="Q631" s="80" t="s">
        <v>862</v>
      </c>
      <c r="R631" s="81"/>
      <c r="S631" s="78">
        <f t="shared" si="126"/>
        <v>0</v>
      </c>
      <c r="T631" s="78">
        <f t="shared" si="127"/>
        <v>0</v>
      </c>
      <c r="U631" s="78">
        <f t="shared" si="128"/>
        <v>0</v>
      </c>
      <c r="V631" s="78">
        <f t="shared" si="136"/>
        <v>0</v>
      </c>
      <c r="W631" s="78">
        <f t="shared" si="129"/>
        <v>1072080.1269360001</v>
      </c>
      <c r="X631" s="78">
        <f t="shared" si="130"/>
        <v>1105807.2480000001</v>
      </c>
      <c r="Y631" s="78">
        <f t="shared" si="131"/>
        <v>552903.62400000007</v>
      </c>
      <c r="Z631" s="78">
        <f t="shared" si="137"/>
        <v>2321172</v>
      </c>
      <c r="AA631" s="78">
        <f t="shared" si="132"/>
        <v>3633366.6720000003</v>
      </c>
      <c r="AB631" s="78">
        <f t="shared" si="138"/>
        <v>3088362</v>
      </c>
      <c r="AC631" s="78">
        <f t="shared" si="133"/>
        <v>0</v>
      </c>
      <c r="AD631" s="78">
        <f t="shared" si="139"/>
        <v>0</v>
      </c>
      <c r="AE631" s="82">
        <f t="shared" si="134"/>
        <v>5409534</v>
      </c>
      <c r="AF631" s="82"/>
      <c r="AG631" s="82"/>
      <c r="AH631" s="82"/>
      <c r="AI631" s="82"/>
      <c r="AJ631" s="82"/>
      <c r="AK631" s="83"/>
      <c r="AL631" s="83"/>
      <c r="AM631" s="78"/>
      <c r="AN631" s="84">
        <v>624</v>
      </c>
      <c r="AO631" s="85"/>
      <c r="AP631" s="86" t="s">
        <v>2571</v>
      </c>
    </row>
    <row r="632" spans="1:42" ht="47.25" customHeight="1" x14ac:dyDescent="0.4">
      <c r="A632" s="70" t="s">
        <v>2587</v>
      </c>
      <c r="B632" s="90" t="s">
        <v>2588</v>
      </c>
      <c r="C632" s="87" t="s">
        <v>2589</v>
      </c>
      <c r="D632" s="88" t="s">
        <v>95</v>
      </c>
      <c r="E632" s="30" t="s">
        <v>1689</v>
      </c>
      <c r="F632" s="29" t="s">
        <v>54</v>
      </c>
      <c r="G632" s="29">
        <v>9</v>
      </c>
      <c r="H632" s="30"/>
      <c r="I632" s="74">
        <f>VLOOKUP(G632,'Basic TPP'!$A$2:$B$16,2,0)</f>
        <v>7898623.2000000002</v>
      </c>
      <c r="J632" s="75">
        <v>0</v>
      </c>
      <c r="K632" s="76">
        <v>0.35</v>
      </c>
      <c r="L632" s="77">
        <v>0.46</v>
      </c>
      <c r="M632" s="77">
        <v>0</v>
      </c>
      <c r="N632" s="78">
        <f t="shared" si="135"/>
        <v>5438202</v>
      </c>
      <c r="O632" s="79">
        <v>1</v>
      </c>
      <c r="P632" s="80">
        <v>11250</v>
      </c>
      <c r="Q632" s="80" t="s">
        <v>862</v>
      </c>
      <c r="R632" s="81"/>
      <c r="S632" s="78">
        <f t="shared" si="126"/>
        <v>0</v>
      </c>
      <c r="T632" s="78">
        <f t="shared" si="127"/>
        <v>0</v>
      </c>
      <c r="U632" s="78">
        <f t="shared" si="128"/>
        <v>0</v>
      </c>
      <c r="V632" s="78">
        <f t="shared" si="136"/>
        <v>0</v>
      </c>
      <c r="W632" s="78">
        <f t="shared" si="129"/>
        <v>1105807.2480000001</v>
      </c>
      <c r="X632" s="78">
        <f t="shared" si="130"/>
        <v>1105807.2480000001</v>
      </c>
      <c r="Y632" s="78">
        <f t="shared" si="131"/>
        <v>552903.62400000007</v>
      </c>
      <c r="Z632" s="78">
        <f t="shared" si="137"/>
        <v>2349840</v>
      </c>
      <c r="AA632" s="78">
        <f t="shared" si="132"/>
        <v>3633366.6720000003</v>
      </c>
      <c r="AB632" s="78">
        <f t="shared" si="138"/>
        <v>3088362</v>
      </c>
      <c r="AC632" s="78">
        <f t="shared" si="133"/>
        <v>0</v>
      </c>
      <c r="AD632" s="78">
        <f t="shared" si="139"/>
        <v>0</v>
      </c>
      <c r="AE632" s="82">
        <f t="shared" si="134"/>
        <v>5438202</v>
      </c>
      <c r="AF632" s="82"/>
      <c r="AG632" s="82"/>
      <c r="AH632" s="82"/>
      <c r="AI632" s="82"/>
      <c r="AJ632" s="82"/>
      <c r="AK632" s="83"/>
      <c r="AL632" s="83"/>
      <c r="AM632" s="78"/>
      <c r="AN632" s="84">
        <v>625</v>
      </c>
      <c r="AO632" s="85"/>
      <c r="AP632" s="86" t="s">
        <v>2571</v>
      </c>
    </row>
    <row r="633" spans="1:42" ht="47.25" customHeight="1" x14ac:dyDescent="0.4">
      <c r="A633" s="70" t="s">
        <v>2590</v>
      </c>
      <c r="B633" s="90" t="s">
        <v>2591</v>
      </c>
      <c r="C633" s="87" t="s">
        <v>2592</v>
      </c>
      <c r="D633" s="88" t="s">
        <v>95</v>
      </c>
      <c r="E633" s="30" t="s">
        <v>347</v>
      </c>
      <c r="F633" s="29" t="s">
        <v>54</v>
      </c>
      <c r="G633" s="29">
        <v>8</v>
      </c>
      <c r="H633" s="30"/>
      <c r="I633" s="74">
        <f>VLOOKUP(G633,'Basic TPP'!$A$2:$B$16,2,0)</f>
        <v>6348434.0099999998</v>
      </c>
      <c r="J633" s="75">
        <v>0</v>
      </c>
      <c r="K633" s="76">
        <v>0.35</v>
      </c>
      <c r="L633" s="77">
        <v>0.46</v>
      </c>
      <c r="M633" s="77">
        <v>0</v>
      </c>
      <c r="N633" s="78">
        <f t="shared" si="135"/>
        <v>4370897</v>
      </c>
      <c r="O633" s="79">
        <v>0.995</v>
      </c>
      <c r="P633" s="80">
        <v>9809</v>
      </c>
      <c r="Q633" s="80" t="s">
        <v>862</v>
      </c>
      <c r="R633" s="81"/>
      <c r="S633" s="78">
        <f t="shared" si="126"/>
        <v>0</v>
      </c>
      <c r="T633" s="78">
        <f t="shared" si="127"/>
        <v>0</v>
      </c>
      <c r="U633" s="78">
        <f t="shared" si="128"/>
        <v>0</v>
      </c>
      <c r="V633" s="78">
        <f t="shared" si="136"/>
        <v>0</v>
      </c>
      <c r="W633" s="78">
        <f t="shared" si="129"/>
        <v>884336.85759299982</v>
      </c>
      <c r="X633" s="78">
        <f t="shared" si="130"/>
        <v>888780.76139999984</v>
      </c>
      <c r="Y633" s="78">
        <f t="shared" si="131"/>
        <v>444390.38069999992</v>
      </c>
      <c r="Z633" s="78">
        <f t="shared" si="137"/>
        <v>1884882</v>
      </c>
      <c r="AA633" s="78">
        <f t="shared" si="132"/>
        <v>2920279.6446000002</v>
      </c>
      <c r="AB633" s="78">
        <f t="shared" si="138"/>
        <v>2482238</v>
      </c>
      <c r="AC633" s="78">
        <f t="shared" si="133"/>
        <v>0</v>
      </c>
      <c r="AD633" s="78">
        <f t="shared" si="139"/>
        <v>0</v>
      </c>
      <c r="AE633" s="82">
        <f t="shared" si="134"/>
        <v>4367120</v>
      </c>
      <c r="AF633" s="82"/>
      <c r="AG633" s="82"/>
      <c r="AH633" s="82"/>
      <c r="AI633" s="82"/>
      <c r="AJ633" s="82"/>
      <c r="AK633" s="83"/>
      <c r="AL633" s="83"/>
      <c r="AM633" s="78"/>
      <c r="AN633" s="84">
        <v>626</v>
      </c>
      <c r="AO633" s="85"/>
      <c r="AP633" s="86" t="s">
        <v>2571</v>
      </c>
    </row>
    <row r="634" spans="1:42" ht="47.25" customHeight="1" x14ac:dyDescent="0.4">
      <c r="A634" s="70" t="s">
        <v>2593</v>
      </c>
      <c r="B634" s="90" t="s">
        <v>2594</v>
      </c>
      <c r="C634" s="87" t="s">
        <v>2595</v>
      </c>
      <c r="D634" s="88" t="s">
        <v>108</v>
      </c>
      <c r="E634" s="30" t="s">
        <v>891</v>
      </c>
      <c r="F634" s="29"/>
      <c r="G634" s="29">
        <v>8</v>
      </c>
      <c r="H634" s="30"/>
      <c r="I634" s="74">
        <f>VLOOKUP(G634,'Basic TPP'!$A$2:$B$16,2,0)</f>
        <v>6348434.0099999998</v>
      </c>
      <c r="J634" s="75">
        <v>0</v>
      </c>
      <c r="K634" s="76">
        <v>0.35</v>
      </c>
      <c r="L634" s="77">
        <v>0.46</v>
      </c>
      <c r="M634" s="77">
        <v>0</v>
      </c>
      <c r="N634" s="78">
        <f t="shared" si="135"/>
        <v>4370897</v>
      </c>
      <c r="O634" s="79">
        <v>0.97499999999999998</v>
      </c>
      <c r="P634" s="80">
        <v>10038</v>
      </c>
      <c r="Q634" s="80" t="s">
        <v>862</v>
      </c>
      <c r="R634" s="81"/>
      <c r="S634" s="78">
        <f t="shared" si="126"/>
        <v>0</v>
      </c>
      <c r="T634" s="78">
        <f t="shared" si="127"/>
        <v>0</v>
      </c>
      <c r="U634" s="78">
        <f t="shared" si="128"/>
        <v>0</v>
      </c>
      <c r="V634" s="78">
        <f t="shared" si="136"/>
        <v>0</v>
      </c>
      <c r="W634" s="78">
        <f t="shared" si="129"/>
        <v>866561.24236499984</v>
      </c>
      <c r="X634" s="78">
        <f t="shared" si="130"/>
        <v>888780.76139999984</v>
      </c>
      <c r="Y634" s="78">
        <f t="shared" si="131"/>
        <v>444390.38069999992</v>
      </c>
      <c r="Z634" s="78">
        <f t="shared" si="137"/>
        <v>1869773</v>
      </c>
      <c r="AA634" s="78">
        <f t="shared" si="132"/>
        <v>2920279.6446000002</v>
      </c>
      <c r="AB634" s="78">
        <f t="shared" si="138"/>
        <v>2482238</v>
      </c>
      <c r="AC634" s="78">
        <f t="shared" si="133"/>
        <v>0</v>
      </c>
      <c r="AD634" s="78">
        <f t="shared" si="139"/>
        <v>0</v>
      </c>
      <c r="AE634" s="82">
        <f t="shared" si="134"/>
        <v>4352011</v>
      </c>
      <c r="AF634" s="82"/>
      <c r="AG634" s="82"/>
      <c r="AH634" s="82"/>
      <c r="AI634" s="82"/>
      <c r="AJ634" s="82"/>
      <c r="AK634" s="83"/>
      <c r="AL634" s="83"/>
      <c r="AM634" s="78"/>
      <c r="AN634" s="84">
        <v>627</v>
      </c>
      <c r="AO634" s="91"/>
      <c r="AP634" s="86" t="s">
        <v>2571</v>
      </c>
    </row>
    <row r="635" spans="1:42" ht="47.25" customHeight="1" x14ac:dyDescent="0.4">
      <c r="A635" s="70" t="s">
        <v>2596</v>
      </c>
      <c r="B635" s="90" t="s">
        <v>2597</v>
      </c>
      <c r="C635" s="87" t="s">
        <v>2598</v>
      </c>
      <c r="D635" s="88" t="s">
        <v>108</v>
      </c>
      <c r="E635" s="30" t="s">
        <v>347</v>
      </c>
      <c r="F635" s="29" t="s">
        <v>54</v>
      </c>
      <c r="G635" s="29">
        <v>8</v>
      </c>
      <c r="H635" s="30"/>
      <c r="I635" s="74">
        <f>VLOOKUP(G635,'Basic TPP'!$A$2:$B$16,2,0)</f>
        <v>6348434.0099999998</v>
      </c>
      <c r="J635" s="75">
        <v>0</v>
      </c>
      <c r="K635" s="76">
        <v>0.35</v>
      </c>
      <c r="L635" s="77">
        <v>0.46</v>
      </c>
      <c r="M635" s="77">
        <v>0</v>
      </c>
      <c r="N635" s="78">
        <f t="shared" si="135"/>
        <v>4370897</v>
      </c>
      <c r="O635" s="79">
        <v>1</v>
      </c>
      <c r="P635" s="80">
        <v>10102</v>
      </c>
      <c r="Q635" s="80" t="s">
        <v>862</v>
      </c>
      <c r="R635" s="81"/>
      <c r="S635" s="78">
        <f t="shared" si="126"/>
        <v>0</v>
      </c>
      <c r="T635" s="78">
        <f t="shared" si="127"/>
        <v>0</v>
      </c>
      <c r="U635" s="78">
        <f t="shared" si="128"/>
        <v>0</v>
      </c>
      <c r="V635" s="78">
        <f t="shared" si="136"/>
        <v>0</v>
      </c>
      <c r="W635" s="78">
        <f t="shared" si="129"/>
        <v>888780.76139999984</v>
      </c>
      <c r="X635" s="78">
        <f t="shared" si="130"/>
        <v>888780.76139999984</v>
      </c>
      <c r="Y635" s="78">
        <f t="shared" si="131"/>
        <v>444390.38069999992</v>
      </c>
      <c r="Z635" s="78">
        <f t="shared" si="137"/>
        <v>1888659</v>
      </c>
      <c r="AA635" s="78">
        <f t="shared" si="132"/>
        <v>2920279.6446000002</v>
      </c>
      <c r="AB635" s="78">
        <f t="shared" si="138"/>
        <v>2482238</v>
      </c>
      <c r="AC635" s="78">
        <f t="shared" si="133"/>
        <v>0</v>
      </c>
      <c r="AD635" s="78">
        <f t="shared" si="139"/>
        <v>0</v>
      </c>
      <c r="AE635" s="82">
        <f t="shared" si="134"/>
        <v>4370897</v>
      </c>
      <c r="AF635" s="82"/>
      <c r="AG635" s="82"/>
      <c r="AH635" s="82"/>
      <c r="AI635" s="82"/>
      <c r="AJ635" s="82"/>
      <c r="AK635" s="83"/>
      <c r="AL635" s="83"/>
      <c r="AM635" s="78"/>
      <c r="AN635" s="84">
        <v>628</v>
      </c>
      <c r="AO635" s="85"/>
      <c r="AP635" s="86" t="s">
        <v>2571</v>
      </c>
    </row>
    <row r="636" spans="1:42" ht="47.25" customHeight="1" x14ac:dyDescent="0.4">
      <c r="A636" s="70" t="s">
        <v>2599</v>
      </c>
      <c r="B636" s="90" t="s">
        <v>2600</v>
      </c>
      <c r="C636" s="87" t="s">
        <v>2601</v>
      </c>
      <c r="D636" s="88" t="s">
        <v>138</v>
      </c>
      <c r="E636" s="30" t="s">
        <v>1184</v>
      </c>
      <c r="F636" s="29" t="s">
        <v>54</v>
      </c>
      <c r="G636" s="29">
        <v>8</v>
      </c>
      <c r="H636" s="30"/>
      <c r="I636" s="74">
        <f>VLOOKUP(G636,'Basic TPP'!$A$2:$B$16,2,0)</f>
        <v>6348434.0099999998</v>
      </c>
      <c r="J636" s="75">
        <v>0</v>
      </c>
      <c r="K636" s="76">
        <v>0.35</v>
      </c>
      <c r="L636" s="77">
        <v>0.46</v>
      </c>
      <c r="M636" s="77">
        <v>0</v>
      </c>
      <c r="N636" s="78">
        <f t="shared" si="135"/>
        <v>4370897</v>
      </c>
      <c r="O636" s="79">
        <v>1</v>
      </c>
      <c r="P636" s="80">
        <v>9610</v>
      </c>
      <c r="Q636" s="80" t="s">
        <v>862</v>
      </c>
      <c r="R636" s="81"/>
      <c r="S636" s="78">
        <f t="shared" si="126"/>
        <v>0</v>
      </c>
      <c r="T636" s="78">
        <f t="shared" si="127"/>
        <v>0</v>
      </c>
      <c r="U636" s="78">
        <f t="shared" si="128"/>
        <v>0</v>
      </c>
      <c r="V636" s="78">
        <f t="shared" si="136"/>
        <v>0</v>
      </c>
      <c r="W636" s="78">
        <f t="shared" si="129"/>
        <v>888780.76139999984</v>
      </c>
      <c r="X636" s="78">
        <f t="shared" si="130"/>
        <v>888780.76139999984</v>
      </c>
      <c r="Y636" s="78">
        <f t="shared" si="131"/>
        <v>444390.38069999992</v>
      </c>
      <c r="Z636" s="78">
        <f t="shared" si="137"/>
        <v>1888659</v>
      </c>
      <c r="AA636" s="78">
        <f t="shared" si="132"/>
        <v>2920279.6446000002</v>
      </c>
      <c r="AB636" s="78">
        <f t="shared" si="138"/>
        <v>2482238</v>
      </c>
      <c r="AC636" s="78">
        <f t="shared" si="133"/>
        <v>0</v>
      </c>
      <c r="AD636" s="78">
        <f t="shared" si="139"/>
        <v>0</v>
      </c>
      <c r="AE636" s="82">
        <f t="shared" si="134"/>
        <v>4370897</v>
      </c>
      <c r="AF636" s="82"/>
      <c r="AG636" s="82"/>
      <c r="AH636" s="82"/>
      <c r="AI636" s="82"/>
      <c r="AJ636" s="82"/>
      <c r="AK636" s="83"/>
      <c r="AL636" s="83"/>
      <c r="AM636" s="78"/>
      <c r="AN636" s="84">
        <v>629</v>
      </c>
      <c r="AO636" s="91"/>
      <c r="AP636" s="86" t="s">
        <v>2571</v>
      </c>
    </row>
    <row r="637" spans="1:42" ht="47.25" customHeight="1" x14ac:dyDescent="0.4">
      <c r="A637" s="70" t="s">
        <v>2602</v>
      </c>
      <c r="B637" s="90" t="s">
        <v>2603</v>
      </c>
      <c r="C637" s="87" t="s">
        <v>2604</v>
      </c>
      <c r="D637" s="88" t="s">
        <v>138</v>
      </c>
      <c r="E637" s="30" t="s">
        <v>903</v>
      </c>
      <c r="F637" s="29" t="s">
        <v>54</v>
      </c>
      <c r="G637" s="29">
        <v>7</v>
      </c>
      <c r="H637" s="30"/>
      <c r="I637" s="74">
        <f>VLOOKUP(G637,'Basic TPP'!$A$2:$B$16,2,0)</f>
        <v>5597389.71</v>
      </c>
      <c r="J637" s="75">
        <v>0</v>
      </c>
      <c r="K637" s="76">
        <v>0.35</v>
      </c>
      <c r="L637" s="77">
        <v>0.46</v>
      </c>
      <c r="M637" s="77">
        <v>0</v>
      </c>
      <c r="N637" s="78">
        <f t="shared" si="135"/>
        <v>3853803</v>
      </c>
      <c r="O637" s="79">
        <v>0.995</v>
      </c>
      <c r="P637" s="80">
        <v>9536</v>
      </c>
      <c r="Q637" s="80" t="s">
        <v>862</v>
      </c>
      <c r="R637" s="81"/>
      <c r="S637" s="78">
        <f t="shared" si="126"/>
        <v>0</v>
      </c>
      <c r="T637" s="78">
        <f t="shared" si="127"/>
        <v>0</v>
      </c>
      <c r="U637" s="78">
        <f t="shared" si="128"/>
        <v>0</v>
      </c>
      <c r="V637" s="78">
        <f t="shared" si="136"/>
        <v>0</v>
      </c>
      <c r="W637" s="78">
        <f t="shared" si="129"/>
        <v>779716.38660299999</v>
      </c>
      <c r="X637" s="78">
        <f t="shared" si="130"/>
        <v>783634.55940000003</v>
      </c>
      <c r="Y637" s="78">
        <f t="shared" si="131"/>
        <v>391817.27970000001</v>
      </c>
      <c r="Z637" s="78">
        <f t="shared" si="137"/>
        <v>1661893</v>
      </c>
      <c r="AA637" s="78">
        <f t="shared" si="132"/>
        <v>2574799.2666000002</v>
      </c>
      <c r="AB637" s="78">
        <f t="shared" si="138"/>
        <v>2188579</v>
      </c>
      <c r="AC637" s="78">
        <f t="shared" si="133"/>
        <v>0</v>
      </c>
      <c r="AD637" s="78">
        <f t="shared" si="139"/>
        <v>0</v>
      </c>
      <c r="AE637" s="82">
        <f t="shared" si="134"/>
        <v>3850472</v>
      </c>
      <c r="AF637" s="82"/>
      <c r="AG637" s="82"/>
      <c r="AH637" s="82"/>
      <c r="AI637" s="82"/>
      <c r="AJ637" s="82"/>
      <c r="AK637" s="83"/>
      <c r="AL637" s="83"/>
      <c r="AM637" s="78"/>
      <c r="AN637" s="84">
        <v>630</v>
      </c>
      <c r="AO637" s="85"/>
      <c r="AP637" s="86" t="s">
        <v>2571</v>
      </c>
    </row>
    <row r="638" spans="1:42" ht="47.25" customHeight="1" x14ac:dyDescent="0.4">
      <c r="A638" s="70" t="s">
        <v>2605</v>
      </c>
      <c r="B638" s="90" t="s">
        <v>2606</v>
      </c>
      <c r="C638" s="87" t="s">
        <v>2607</v>
      </c>
      <c r="D638" s="88" t="s">
        <v>138</v>
      </c>
      <c r="E638" s="30" t="s">
        <v>903</v>
      </c>
      <c r="F638" s="29" t="s">
        <v>54</v>
      </c>
      <c r="G638" s="29">
        <v>7</v>
      </c>
      <c r="H638" s="30"/>
      <c r="I638" s="74">
        <f>VLOOKUP(G638,'Basic TPP'!$A$2:$B$16,2,0)</f>
        <v>5597389.71</v>
      </c>
      <c r="J638" s="75">
        <v>0</v>
      </c>
      <c r="K638" s="76">
        <v>0.35</v>
      </c>
      <c r="L638" s="77">
        <v>0.46</v>
      </c>
      <c r="M638" s="77">
        <v>0</v>
      </c>
      <c r="N638" s="78">
        <f t="shared" si="135"/>
        <v>3853803</v>
      </c>
      <c r="O638" s="79">
        <v>0.99</v>
      </c>
      <c r="P638" s="80">
        <v>8865</v>
      </c>
      <c r="Q638" s="80" t="s">
        <v>862</v>
      </c>
      <c r="R638" s="81"/>
      <c r="S638" s="78">
        <f t="shared" si="126"/>
        <v>0</v>
      </c>
      <c r="T638" s="78">
        <f t="shared" si="127"/>
        <v>0</v>
      </c>
      <c r="U638" s="78">
        <f t="shared" si="128"/>
        <v>0</v>
      </c>
      <c r="V638" s="78">
        <f t="shared" si="136"/>
        <v>0</v>
      </c>
      <c r="W638" s="78">
        <f t="shared" si="129"/>
        <v>775798.21380600007</v>
      </c>
      <c r="X638" s="78">
        <f t="shared" si="130"/>
        <v>783634.55940000003</v>
      </c>
      <c r="Y638" s="78">
        <f t="shared" si="131"/>
        <v>391817.27970000001</v>
      </c>
      <c r="Z638" s="78">
        <f t="shared" si="137"/>
        <v>1658563</v>
      </c>
      <c r="AA638" s="78">
        <f t="shared" si="132"/>
        <v>2574799.2666000002</v>
      </c>
      <c r="AB638" s="78">
        <f t="shared" si="138"/>
        <v>2188579</v>
      </c>
      <c r="AC638" s="78">
        <f t="shared" si="133"/>
        <v>0</v>
      </c>
      <c r="AD638" s="78">
        <f t="shared" si="139"/>
        <v>0</v>
      </c>
      <c r="AE638" s="82">
        <f t="shared" si="134"/>
        <v>3847142</v>
      </c>
      <c r="AF638" s="82"/>
      <c r="AG638" s="82"/>
      <c r="AH638" s="82"/>
      <c r="AI638" s="82"/>
      <c r="AJ638" s="82"/>
      <c r="AK638" s="83"/>
      <c r="AL638" s="83"/>
      <c r="AM638" s="78"/>
      <c r="AN638" s="84">
        <v>631</v>
      </c>
      <c r="AO638" s="85"/>
      <c r="AP638" s="86" t="s">
        <v>2571</v>
      </c>
    </row>
    <row r="639" spans="1:42" ht="47.25" customHeight="1" x14ac:dyDescent="0.4">
      <c r="A639" s="70" t="s">
        <v>2608</v>
      </c>
      <c r="B639" s="71" t="s">
        <v>2609</v>
      </c>
      <c r="C639" s="72" t="s">
        <v>2610</v>
      </c>
      <c r="D639" s="73" t="s">
        <v>45</v>
      </c>
      <c r="E639" s="37" t="s">
        <v>2611</v>
      </c>
      <c r="F639" s="38" t="s">
        <v>54</v>
      </c>
      <c r="G639" s="38">
        <v>12</v>
      </c>
      <c r="H639" s="93" t="s">
        <v>2659</v>
      </c>
      <c r="I639" s="74">
        <f>VLOOKUP(G639,'Basic TPP'!$A$2:$B$16,2,0)</f>
        <v>13501920</v>
      </c>
      <c r="J639" s="75">
        <v>0</v>
      </c>
      <c r="K639" s="76">
        <v>0.35</v>
      </c>
      <c r="L639" s="77">
        <v>0.56999999999999995</v>
      </c>
      <c r="M639" s="77">
        <v>0</v>
      </c>
      <c r="N639" s="78">
        <f t="shared" si="135"/>
        <v>10558501</v>
      </c>
      <c r="O639" s="79">
        <v>1</v>
      </c>
      <c r="P639" s="80">
        <v>8945</v>
      </c>
      <c r="Q639" s="80" t="s">
        <v>862</v>
      </c>
      <c r="R639" s="81"/>
      <c r="S639" s="78">
        <f t="shared" si="126"/>
        <v>0</v>
      </c>
      <c r="T639" s="78">
        <f t="shared" si="127"/>
        <v>0</v>
      </c>
      <c r="U639" s="78">
        <f t="shared" si="128"/>
        <v>0</v>
      </c>
      <c r="V639" s="78">
        <f t="shared" si="136"/>
        <v>0</v>
      </c>
      <c r="W639" s="78">
        <f t="shared" si="129"/>
        <v>1890268.8</v>
      </c>
      <c r="X639" s="78">
        <f t="shared" si="130"/>
        <v>1890268.8</v>
      </c>
      <c r="Y639" s="78">
        <f t="shared" si="131"/>
        <v>945134.4</v>
      </c>
      <c r="Z639" s="78">
        <f t="shared" si="137"/>
        <v>4016821</v>
      </c>
      <c r="AA639" s="78">
        <f t="shared" si="132"/>
        <v>7696094.3999999994</v>
      </c>
      <c r="AB639" s="78">
        <f t="shared" si="138"/>
        <v>6541680</v>
      </c>
      <c r="AC639" s="78">
        <f t="shared" si="133"/>
        <v>0</v>
      </c>
      <c r="AD639" s="78">
        <f t="shared" si="139"/>
        <v>0</v>
      </c>
      <c r="AE639" s="82">
        <f t="shared" si="134"/>
        <v>10558501</v>
      </c>
      <c r="AF639" s="82"/>
      <c r="AG639" s="82"/>
      <c r="AH639" s="82"/>
      <c r="AI639" s="82"/>
      <c r="AJ639" s="82"/>
      <c r="AK639" s="83"/>
      <c r="AL639" s="83"/>
      <c r="AM639" s="78"/>
      <c r="AN639" s="84">
        <v>632</v>
      </c>
      <c r="AO639" s="85"/>
      <c r="AP639" s="86" t="s">
        <v>2612</v>
      </c>
    </row>
    <row r="640" spans="1:42" ht="47.25" customHeight="1" x14ac:dyDescent="0.4">
      <c r="A640" s="70" t="s">
        <v>2613</v>
      </c>
      <c r="B640" s="37" t="s">
        <v>2614</v>
      </c>
      <c r="C640" s="87" t="s">
        <v>2615</v>
      </c>
      <c r="D640" s="88" t="s">
        <v>108</v>
      </c>
      <c r="E640" s="37" t="s">
        <v>874</v>
      </c>
      <c r="F640" s="29" t="s">
        <v>54</v>
      </c>
      <c r="G640" s="29">
        <v>10</v>
      </c>
      <c r="H640" s="30"/>
      <c r="I640" s="74">
        <f>VLOOKUP(G640,'Basic TPP'!$A$2:$B$16,2,0)</f>
        <v>9080041.1999999993</v>
      </c>
      <c r="J640" s="75">
        <v>0</v>
      </c>
      <c r="K640" s="76">
        <v>0.35</v>
      </c>
      <c r="L640" s="77">
        <v>0.46</v>
      </c>
      <c r="M640" s="77">
        <v>0</v>
      </c>
      <c r="N640" s="78">
        <f t="shared" si="135"/>
        <v>6251608</v>
      </c>
      <c r="O640" s="79">
        <v>0.99</v>
      </c>
      <c r="P640" s="80">
        <v>7742</v>
      </c>
      <c r="Q640" s="89" t="s">
        <v>862</v>
      </c>
      <c r="R640" s="81"/>
      <c r="S640" s="78">
        <f t="shared" si="126"/>
        <v>0</v>
      </c>
      <c r="T640" s="78">
        <f t="shared" si="127"/>
        <v>0</v>
      </c>
      <c r="U640" s="78">
        <f t="shared" si="128"/>
        <v>0</v>
      </c>
      <c r="V640" s="78">
        <f t="shared" si="136"/>
        <v>0</v>
      </c>
      <c r="W640" s="78">
        <f t="shared" si="129"/>
        <v>1258493.7103199998</v>
      </c>
      <c r="X640" s="78">
        <f t="shared" si="130"/>
        <v>1271205.7679999999</v>
      </c>
      <c r="Y640" s="78">
        <f t="shared" si="131"/>
        <v>635602.88399999996</v>
      </c>
      <c r="Z640" s="78">
        <f t="shared" si="137"/>
        <v>2690507</v>
      </c>
      <c r="AA640" s="78">
        <f t="shared" si="132"/>
        <v>4176818.952</v>
      </c>
      <c r="AB640" s="78">
        <f t="shared" si="138"/>
        <v>3550296</v>
      </c>
      <c r="AC640" s="78">
        <f t="shared" si="133"/>
        <v>0</v>
      </c>
      <c r="AD640" s="78">
        <f t="shared" si="139"/>
        <v>0</v>
      </c>
      <c r="AE640" s="82">
        <f t="shared" si="134"/>
        <v>6240803</v>
      </c>
      <c r="AF640" s="82"/>
      <c r="AG640" s="82"/>
      <c r="AH640" s="82"/>
      <c r="AI640" s="82"/>
      <c r="AJ640" s="82"/>
      <c r="AK640" s="83"/>
      <c r="AL640" s="83"/>
      <c r="AM640" s="78"/>
      <c r="AN640" s="84">
        <v>633</v>
      </c>
      <c r="AO640" s="85"/>
      <c r="AP640" s="86" t="s">
        <v>2612</v>
      </c>
    </row>
    <row r="641" spans="1:42" ht="47.25" customHeight="1" x14ac:dyDescent="0.4">
      <c r="A641" s="70" t="s">
        <v>2616</v>
      </c>
      <c r="B641" s="37" t="s">
        <v>2617</v>
      </c>
      <c r="C641" s="87" t="s">
        <v>2618</v>
      </c>
      <c r="D641" s="88" t="s">
        <v>95</v>
      </c>
      <c r="E641" s="30" t="s">
        <v>1053</v>
      </c>
      <c r="F641" s="29" t="s">
        <v>54</v>
      </c>
      <c r="G641" s="29">
        <v>9</v>
      </c>
      <c r="H641" s="30"/>
      <c r="I641" s="74">
        <f>VLOOKUP(G641,'Basic TPP'!$A$2:$B$16,2,0)</f>
        <v>7898623.2000000002</v>
      </c>
      <c r="J641" s="75">
        <v>0</v>
      </c>
      <c r="K641" s="76">
        <v>0.35</v>
      </c>
      <c r="L641" s="77">
        <v>0.46</v>
      </c>
      <c r="M641" s="77">
        <v>0</v>
      </c>
      <c r="N641" s="78">
        <f t="shared" si="135"/>
        <v>5438202</v>
      </c>
      <c r="O641" s="79">
        <v>1</v>
      </c>
      <c r="P641" s="80">
        <v>9095</v>
      </c>
      <c r="Q641" s="80" t="s">
        <v>862</v>
      </c>
      <c r="R641" s="81"/>
      <c r="S641" s="78">
        <f t="shared" si="126"/>
        <v>0</v>
      </c>
      <c r="T641" s="78">
        <f t="shared" si="127"/>
        <v>0</v>
      </c>
      <c r="U641" s="78">
        <f t="shared" si="128"/>
        <v>0</v>
      </c>
      <c r="V641" s="78">
        <f t="shared" si="136"/>
        <v>0</v>
      </c>
      <c r="W641" s="78">
        <f t="shared" si="129"/>
        <v>1105807.2480000001</v>
      </c>
      <c r="X641" s="78">
        <f t="shared" si="130"/>
        <v>1105807.2480000001</v>
      </c>
      <c r="Y641" s="78">
        <f t="shared" si="131"/>
        <v>552903.62400000007</v>
      </c>
      <c r="Z641" s="78">
        <f t="shared" si="137"/>
        <v>2349840</v>
      </c>
      <c r="AA641" s="78">
        <f t="shared" si="132"/>
        <v>3633366.6720000003</v>
      </c>
      <c r="AB641" s="78">
        <f t="shared" si="138"/>
        <v>3088362</v>
      </c>
      <c r="AC641" s="78">
        <f t="shared" si="133"/>
        <v>0</v>
      </c>
      <c r="AD641" s="78">
        <f t="shared" si="139"/>
        <v>0</v>
      </c>
      <c r="AE641" s="82">
        <f t="shared" si="134"/>
        <v>5438202</v>
      </c>
      <c r="AF641" s="82"/>
      <c r="AG641" s="82"/>
      <c r="AH641" s="82"/>
      <c r="AI641" s="82"/>
      <c r="AJ641" s="82"/>
      <c r="AK641" s="83"/>
      <c r="AL641" s="83"/>
      <c r="AM641" s="78"/>
      <c r="AN641" s="84">
        <v>634</v>
      </c>
      <c r="AO641" s="85"/>
      <c r="AP641" s="86" t="s">
        <v>2612</v>
      </c>
    </row>
    <row r="642" spans="1:42" ht="47.25" customHeight="1" x14ac:dyDescent="0.4">
      <c r="A642" s="70" t="s">
        <v>2619</v>
      </c>
      <c r="B642" s="90" t="s">
        <v>2620</v>
      </c>
      <c r="C642" s="87" t="s">
        <v>2621</v>
      </c>
      <c r="D642" s="88" t="s">
        <v>95</v>
      </c>
      <c r="E642" s="30" t="s">
        <v>272</v>
      </c>
      <c r="F642" s="29" t="s">
        <v>54</v>
      </c>
      <c r="G642" s="29">
        <v>8</v>
      </c>
      <c r="H642" s="30"/>
      <c r="I642" s="74">
        <f>VLOOKUP(G642,'Basic TPP'!$A$2:$B$16,2,0)</f>
        <v>6348434.0099999998</v>
      </c>
      <c r="J642" s="75">
        <v>0</v>
      </c>
      <c r="K642" s="76">
        <v>0.35</v>
      </c>
      <c r="L642" s="77">
        <v>0.46</v>
      </c>
      <c r="M642" s="77">
        <v>0</v>
      </c>
      <c r="N642" s="78">
        <f t="shared" si="135"/>
        <v>4370897</v>
      </c>
      <c r="O642" s="79">
        <v>0.99</v>
      </c>
      <c r="P642" s="80">
        <v>10346</v>
      </c>
      <c r="Q642" s="80" t="s">
        <v>862</v>
      </c>
      <c r="R642" s="81"/>
      <c r="S642" s="78">
        <f t="shared" si="126"/>
        <v>0</v>
      </c>
      <c r="T642" s="78">
        <f t="shared" si="127"/>
        <v>0</v>
      </c>
      <c r="U642" s="78">
        <f t="shared" si="128"/>
        <v>0</v>
      </c>
      <c r="V642" s="78">
        <f t="shared" si="136"/>
        <v>0</v>
      </c>
      <c r="W642" s="78">
        <f t="shared" si="129"/>
        <v>879892.95378599979</v>
      </c>
      <c r="X642" s="78">
        <f t="shared" si="130"/>
        <v>888780.76139999984</v>
      </c>
      <c r="Y642" s="78">
        <f t="shared" si="131"/>
        <v>444390.38069999992</v>
      </c>
      <c r="Z642" s="78">
        <f t="shared" si="137"/>
        <v>1881104</v>
      </c>
      <c r="AA642" s="78">
        <f t="shared" si="132"/>
        <v>2920279.6446000002</v>
      </c>
      <c r="AB642" s="78">
        <f t="shared" si="138"/>
        <v>2482238</v>
      </c>
      <c r="AC642" s="78">
        <f t="shared" si="133"/>
        <v>0</v>
      </c>
      <c r="AD642" s="78">
        <f t="shared" si="139"/>
        <v>0</v>
      </c>
      <c r="AE642" s="82">
        <f t="shared" si="134"/>
        <v>4363342</v>
      </c>
      <c r="AF642" s="82"/>
      <c r="AG642" s="82"/>
      <c r="AH642" s="82"/>
      <c r="AI642" s="82"/>
      <c r="AJ642" s="82"/>
      <c r="AK642" s="83"/>
      <c r="AL642" s="83"/>
      <c r="AM642" s="78"/>
      <c r="AN642" s="84">
        <v>635</v>
      </c>
      <c r="AO642" s="85"/>
      <c r="AP642" s="86" t="s">
        <v>2612</v>
      </c>
    </row>
    <row r="643" spans="1:42" ht="47.25" customHeight="1" x14ac:dyDescent="0.4">
      <c r="A643" s="70" t="s">
        <v>2622</v>
      </c>
      <c r="B643" s="90" t="s">
        <v>2623</v>
      </c>
      <c r="C643" s="87" t="s">
        <v>2624</v>
      </c>
      <c r="D643" s="88" t="s">
        <v>95</v>
      </c>
      <c r="E643" s="30" t="s">
        <v>272</v>
      </c>
      <c r="F643" s="29" t="s">
        <v>54</v>
      </c>
      <c r="G643" s="29">
        <v>8</v>
      </c>
      <c r="H643" s="30"/>
      <c r="I643" s="74">
        <f>VLOOKUP(G643,'Basic TPP'!$A$2:$B$16,2,0)</f>
        <v>6348434.0099999998</v>
      </c>
      <c r="J643" s="75">
        <v>0</v>
      </c>
      <c r="K643" s="76">
        <v>0.35</v>
      </c>
      <c r="L643" s="77">
        <v>0.46</v>
      </c>
      <c r="M643" s="77">
        <v>0</v>
      </c>
      <c r="N643" s="78">
        <f t="shared" si="135"/>
        <v>4370897</v>
      </c>
      <c r="O643" s="79">
        <v>1</v>
      </c>
      <c r="P643" s="80">
        <v>9830</v>
      </c>
      <c r="Q643" s="80" t="s">
        <v>862</v>
      </c>
      <c r="R643" s="81"/>
      <c r="S643" s="78">
        <f t="shared" si="126"/>
        <v>0</v>
      </c>
      <c r="T643" s="78">
        <f t="shared" si="127"/>
        <v>0</v>
      </c>
      <c r="U643" s="78">
        <f t="shared" si="128"/>
        <v>0</v>
      </c>
      <c r="V643" s="78">
        <f t="shared" si="136"/>
        <v>0</v>
      </c>
      <c r="W643" s="78">
        <f t="shared" si="129"/>
        <v>888780.76139999984</v>
      </c>
      <c r="X643" s="78">
        <f t="shared" si="130"/>
        <v>888780.76139999984</v>
      </c>
      <c r="Y643" s="78">
        <f t="shared" si="131"/>
        <v>444390.38069999992</v>
      </c>
      <c r="Z643" s="78">
        <f t="shared" si="137"/>
        <v>1888659</v>
      </c>
      <c r="AA643" s="78">
        <f t="shared" si="132"/>
        <v>2920279.6446000002</v>
      </c>
      <c r="AB643" s="78">
        <f t="shared" si="138"/>
        <v>2482238</v>
      </c>
      <c r="AC643" s="78">
        <f t="shared" si="133"/>
        <v>0</v>
      </c>
      <c r="AD643" s="78">
        <f t="shared" si="139"/>
        <v>0</v>
      </c>
      <c r="AE643" s="82">
        <f t="shared" si="134"/>
        <v>4370897</v>
      </c>
      <c r="AF643" s="82"/>
      <c r="AG643" s="82"/>
      <c r="AH643" s="82"/>
      <c r="AI643" s="82"/>
      <c r="AJ643" s="82"/>
      <c r="AK643" s="83"/>
      <c r="AL643" s="83"/>
      <c r="AM643" s="78"/>
      <c r="AN643" s="84">
        <v>636</v>
      </c>
      <c r="AO643" s="85"/>
      <c r="AP643" s="86" t="s">
        <v>2612</v>
      </c>
    </row>
    <row r="644" spans="1:42" ht="47.25" customHeight="1" x14ac:dyDescent="0.4">
      <c r="A644" s="70" t="s">
        <v>2625</v>
      </c>
      <c r="B644" s="90" t="s">
        <v>2626</v>
      </c>
      <c r="C644" s="87" t="s">
        <v>2627</v>
      </c>
      <c r="D644" s="88" t="s">
        <v>328</v>
      </c>
      <c r="E644" s="30" t="s">
        <v>1184</v>
      </c>
      <c r="F644" s="29" t="s">
        <v>54</v>
      </c>
      <c r="G644" s="29">
        <v>8</v>
      </c>
      <c r="H644" s="30"/>
      <c r="I644" s="74">
        <f>VLOOKUP(G644,'Basic TPP'!$A$2:$B$16,2,0)</f>
        <v>6348434.0099999998</v>
      </c>
      <c r="J644" s="75">
        <v>0</v>
      </c>
      <c r="K644" s="76">
        <v>0.35</v>
      </c>
      <c r="L644" s="77">
        <v>0.46</v>
      </c>
      <c r="M644" s="77">
        <v>0</v>
      </c>
      <c r="N644" s="78">
        <f t="shared" si="135"/>
        <v>4370897</v>
      </c>
      <c r="O644" s="79">
        <v>1</v>
      </c>
      <c r="P644" s="80">
        <v>9447</v>
      </c>
      <c r="Q644" s="80" t="s">
        <v>862</v>
      </c>
      <c r="R644" s="81"/>
      <c r="S644" s="78">
        <f t="shared" si="126"/>
        <v>0</v>
      </c>
      <c r="T644" s="78">
        <f t="shared" si="127"/>
        <v>0</v>
      </c>
      <c r="U644" s="78">
        <f t="shared" si="128"/>
        <v>0</v>
      </c>
      <c r="V644" s="78">
        <f t="shared" si="136"/>
        <v>0</v>
      </c>
      <c r="W644" s="78">
        <f t="shared" si="129"/>
        <v>888780.76139999984</v>
      </c>
      <c r="X644" s="78">
        <f t="shared" si="130"/>
        <v>888780.76139999984</v>
      </c>
      <c r="Y644" s="78">
        <f t="shared" si="131"/>
        <v>444390.38069999992</v>
      </c>
      <c r="Z644" s="78">
        <f t="shared" si="137"/>
        <v>1888659</v>
      </c>
      <c r="AA644" s="78">
        <f t="shared" si="132"/>
        <v>2920279.6446000002</v>
      </c>
      <c r="AB644" s="78">
        <f t="shared" si="138"/>
        <v>2482238</v>
      </c>
      <c r="AC644" s="78">
        <f t="shared" si="133"/>
        <v>0</v>
      </c>
      <c r="AD644" s="78">
        <f t="shared" si="139"/>
        <v>0</v>
      </c>
      <c r="AE644" s="82">
        <f t="shared" si="134"/>
        <v>4370897</v>
      </c>
      <c r="AF644" s="82"/>
      <c r="AG644" s="82"/>
      <c r="AH644" s="82"/>
      <c r="AI644" s="82"/>
      <c r="AJ644" s="82"/>
      <c r="AK644" s="83"/>
      <c r="AL644" s="83"/>
      <c r="AM644" s="78"/>
      <c r="AN644" s="84">
        <v>637</v>
      </c>
      <c r="AO644" s="85"/>
      <c r="AP644" s="86" t="s">
        <v>2612</v>
      </c>
    </row>
    <row r="645" spans="1:42" ht="47.25" customHeight="1" x14ac:dyDescent="0.4">
      <c r="A645" s="70" t="s">
        <v>2628</v>
      </c>
      <c r="B645" s="90" t="s">
        <v>2629</v>
      </c>
      <c r="C645" s="87" t="s">
        <v>2630</v>
      </c>
      <c r="D645" s="88" t="s">
        <v>95</v>
      </c>
      <c r="E645" s="30" t="s">
        <v>885</v>
      </c>
      <c r="F645" s="29" t="s">
        <v>54</v>
      </c>
      <c r="G645" s="29">
        <v>8</v>
      </c>
      <c r="H645" s="30"/>
      <c r="I645" s="74">
        <f>VLOOKUP(G645,'Basic TPP'!$A$2:$B$16,2,0)</f>
        <v>6348434.0099999998</v>
      </c>
      <c r="J645" s="75">
        <v>0</v>
      </c>
      <c r="K645" s="76">
        <v>0.35</v>
      </c>
      <c r="L645" s="77">
        <v>0.46</v>
      </c>
      <c r="M645" s="77">
        <v>0</v>
      </c>
      <c r="N645" s="78">
        <f t="shared" si="135"/>
        <v>4370897</v>
      </c>
      <c r="O645" s="79">
        <v>1</v>
      </c>
      <c r="P645" s="80">
        <v>8963</v>
      </c>
      <c r="Q645" s="80" t="s">
        <v>862</v>
      </c>
      <c r="R645" s="81"/>
      <c r="S645" s="78">
        <f t="shared" si="126"/>
        <v>0</v>
      </c>
      <c r="T645" s="78">
        <f t="shared" si="127"/>
        <v>0</v>
      </c>
      <c r="U645" s="78">
        <f t="shared" si="128"/>
        <v>0</v>
      </c>
      <c r="V645" s="78">
        <f t="shared" si="136"/>
        <v>0</v>
      </c>
      <c r="W645" s="78">
        <f t="shared" si="129"/>
        <v>888780.76139999984</v>
      </c>
      <c r="X645" s="78">
        <f t="shared" si="130"/>
        <v>888780.76139999984</v>
      </c>
      <c r="Y645" s="78">
        <f t="shared" si="131"/>
        <v>444390.38069999992</v>
      </c>
      <c r="Z645" s="78">
        <f t="shared" si="137"/>
        <v>1888659</v>
      </c>
      <c r="AA645" s="78">
        <f t="shared" si="132"/>
        <v>2920279.6446000002</v>
      </c>
      <c r="AB645" s="78">
        <f t="shared" si="138"/>
        <v>2482238</v>
      </c>
      <c r="AC645" s="78">
        <f t="shared" si="133"/>
        <v>0</v>
      </c>
      <c r="AD645" s="78">
        <f t="shared" si="139"/>
        <v>0</v>
      </c>
      <c r="AE645" s="82">
        <f t="shared" si="134"/>
        <v>4370897</v>
      </c>
      <c r="AF645" s="82"/>
      <c r="AG645" s="82"/>
      <c r="AH645" s="82"/>
      <c r="AI645" s="82"/>
      <c r="AJ645" s="82"/>
      <c r="AK645" s="83"/>
      <c r="AL645" s="83"/>
      <c r="AM645" s="78"/>
      <c r="AN645" s="84">
        <v>638</v>
      </c>
      <c r="AO645" s="85"/>
      <c r="AP645" s="86" t="s">
        <v>2612</v>
      </c>
    </row>
    <row r="646" spans="1:42" ht="47.25" customHeight="1" x14ac:dyDescent="0.4">
      <c r="A646" s="70" t="s">
        <v>2631</v>
      </c>
      <c r="B646" s="90" t="s">
        <v>2632</v>
      </c>
      <c r="C646" s="87" t="s">
        <v>2633</v>
      </c>
      <c r="D646" s="88" t="s">
        <v>95</v>
      </c>
      <c r="E646" s="30" t="s">
        <v>888</v>
      </c>
      <c r="F646" s="29" t="s">
        <v>54</v>
      </c>
      <c r="G646" s="29">
        <v>8</v>
      </c>
      <c r="H646" s="30"/>
      <c r="I646" s="74">
        <f>VLOOKUP(G646,'Basic TPP'!$A$2:$B$16,2,0)</f>
        <v>6348434.0099999998</v>
      </c>
      <c r="J646" s="75">
        <v>0</v>
      </c>
      <c r="K646" s="76">
        <v>0.35</v>
      </c>
      <c r="L646" s="77">
        <v>0.46</v>
      </c>
      <c r="M646" s="77">
        <v>0</v>
      </c>
      <c r="N646" s="78">
        <f t="shared" si="135"/>
        <v>4370897</v>
      </c>
      <c r="O646" s="79">
        <v>0.99</v>
      </c>
      <c r="P646" s="80">
        <v>8714</v>
      </c>
      <c r="Q646" s="80" t="s">
        <v>862</v>
      </c>
      <c r="R646" s="81"/>
      <c r="S646" s="78">
        <f t="shared" si="126"/>
        <v>0</v>
      </c>
      <c r="T646" s="78">
        <f t="shared" si="127"/>
        <v>0</v>
      </c>
      <c r="U646" s="78">
        <f t="shared" si="128"/>
        <v>0</v>
      </c>
      <c r="V646" s="78">
        <f t="shared" si="136"/>
        <v>0</v>
      </c>
      <c r="W646" s="78">
        <f t="shared" si="129"/>
        <v>879892.95378599979</v>
      </c>
      <c r="X646" s="78">
        <f t="shared" si="130"/>
        <v>888780.76139999984</v>
      </c>
      <c r="Y646" s="78">
        <f t="shared" si="131"/>
        <v>444390.38069999992</v>
      </c>
      <c r="Z646" s="78">
        <f t="shared" si="137"/>
        <v>1881104</v>
      </c>
      <c r="AA646" s="78">
        <f t="shared" si="132"/>
        <v>2920279.6446000002</v>
      </c>
      <c r="AB646" s="78">
        <f t="shared" si="138"/>
        <v>2482238</v>
      </c>
      <c r="AC646" s="78">
        <f t="shared" si="133"/>
        <v>0</v>
      </c>
      <c r="AD646" s="78">
        <f t="shared" si="139"/>
        <v>0</v>
      </c>
      <c r="AE646" s="82">
        <f t="shared" si="134"/>
        <v>4363342</v>
      </c>
      <c r="AF646" s="82"/>
      <c r="AG646" s="82"/>
      <c r="AH646" s="82"/>
      <c r="AI646" s="82"/>
      <c r="AJ646" s="82"/>
      <c r="AK646" s="83"/>
      <c r="AL646" s="83"/>
      <c r="AM646" s="78"/>
      <c r="AN646" s="84">
        <v>639</v>
      </c>
      <c r="AO646" s="85"/>
      <c r="AP646" s="86" t="s">
        <v>2612</v>
      </c>
    </row>
    <row r="647" spans="1:42" ht="47.25" customHeight="1" x14ac:dyDescent="0.4">
      <c r="A647" s="70" t="s">
        <v>2634</v>
      </c>
      <c r="B647" s="90" t="s">
        <v>2635</v>
      </c>
      <c r="C647" s="87" t="s">
        <v>2636</v>
      </c>
      <c r="D647" s="88" t="s">
        <v>95</v>
      </c>
      <c r="E647" s="30" t="s">
        <v>1006</v>
      </c>
      <c r="F647" s="29" t="s">
        <v>54</v>
      </c>
      <c r="G647" s="29">
        <v>8</v>
      </c>
      <c r="H647" s="30"/>
      <c r="I647" s="74">
        <f>VLOOKUP(G647,'Basic TPP'!$A$2:$B$16,2,0)</f>
        <v>6348434.0099999998</v>
      </c>
      <c r="J647" s="75">
        <v>0</v>
      </c>
      <c r="K647" s="76">
        <v>0.35</v>
      </c>
      <c r="L647" s="77">
        <v>0.46</v>
      </c>
      <c r="M647" s="77">
        <v>0</v>
      </c>
      <c r="N647" s="78">
        <f t="shared" si="135"/>
        <v>4370897</v>
      </c>
      <c r="O647" s="79">
        <v>1</v>
      </c>
      <c r="P647" s="80">
        <v>9487</v>
      </c>
      <c r="Q647" s="80" t="s">
        <v>862</v>
      </c>
      <c r="R647" s="81"/>
      <c r="S647" s="78">
        <f t="shared" si="126"/>
        <v>0</v>
      </c>
      <c r="T647" s="78">
        <f t="shared" si="127"/>
        <v>0</v>
      </c>
      <c r="U647" s="78">
        <f t="shared" si="128"/>
        <v>0</v>
      </c>
      <c r="V647" s="78">
        <f t="shared" si="136"/>
        <v>0</v>
      </c>
      <c r="W647" s="78">
        <f t="shared" si="129"/>
        <v>888780.76139999984</v>
      </c>
      <c r="X647" s="78">
        <f t="shared" si="130"/>
        <v>888780.76139999984</v>
      </c>
      <c r="Y647" s="78">
        <f t="shared" si="131"/>
        <v>444390.38069999992</v>
      </c>
      <c r="Z647" s="78">
        <f t="shared" si="137"/>
        <v>1888659</v>
      </c>
      <c r="AA647" s="78">
        <f t="shared" si="132"/>
        <v>2920279.6446000002</v>
      </c>
      <c r="AB647" s="78">
        <f t="shared" si="138"/>
        <v>2482238</v>
      </c>
      <c r="AC647" s="78">
        <f t="shared" si="133"/>
        <v>0</v>
      </c>
      <c r="AD647" s="78">
        <f t="shared" si="139"/>
        <v>0</v>
      </c>
      <c r="AE647" s="82">
        <f t="shared" si="134"/>
        <v>4370897</v>
      </c>
      <c r="AF647" s="82"/>
      <c r="AG647" s="82"/>
      <c r="AH647" s="82"/>
      <c r="AI647" s="82"/>
      <c r="AJ647" s="82"/>
      <c r="AK647" s="83"/>
      <c r="AL647" s="83"/>
      <c r="AM647" s="78"/>
      <c r="AN647" s="84">
        <v>640</v>
      </c>
      <c r="AO647" s="91"/>
      <c r="AP647" s="86" t="s">
        <v>2612</v>
      </c>
    </row>
    <row r="648" spans="1:42" ht="47.25" customHeight="1" x14ac:dyDescent="0.4">
      <c r="A648" s="70" t="s">
        <v>2637</v>
      </c>
      <c r="B648" s="90" t="s">
        <v>2638</v>
      </c>
      <c r="C648" s="87" t="s">
        <v>2639</v>
      </c>
      <c r="D648" s="88" t="s">
        <v>95</v>
      </c>
      <c r="E648" s="30" t="s">
        <v>888</v>
      </c>
      <c r="F648" s="29" t="s">
        <v>54</v>
      </c>
      <c r="G648" s="29">
        <v>8</v>
      </c>
      <c r="H648" s="30"/>
      <c r="I648" s="74">
        <f>VLOOKUP(G648,'Basic TPP'!$A$2:$B$16,2,0)</f>
        <v>6348434.0099999998</v>
      </c>
      <c r="J648" s="75">
        <v>0</v>
      </c>
      <c r="K648" s="76">
        <v>0.35</v>
      </c>
      <c r="L648" s="77">
        <v>0.46</v>
      </c>
      <c r="M648" s="77">
        <v>0</v>
      </c>
      <c r="N648" s="78">
        <f t="shared" si="135"/>
        <v>4370897</v>
      </c>
      <c r="O648" s="79">
        <v>1</v>
      </c>
      <c r="P648" s="80">
        <v>9776</v>
      </c>
      <c r="Q648" s="80" t="s">
        <v>862</v>
      </c>
      <c r="R648" s="81"/>
      <c r="S648" s="78">
        <f t="shared" ref="S648:S654" si="140">I648*J648*40%*O648</f>
        <v>0</v>
      </c>
      <c r="T648" s="78">
        <f t="shared" ref="T648:T654" si="141">IF(P648&gt;=6750,(I648*J648*40%),0)</f>
        <v>0</v>
      </c>
      <c r="U648" s="78">
        <f t="shared" ref="U648:U654" si="142">IF(P648&lt;6750,0,IF(Q648="kurang",I648*J648*10%,I648*J648*20%))</f>
        <v>0</v>
      </c>
      <c r="V648" s="78">
        <f t="shared" si="136"/>
        <v>0</v>
      </c>
      <c r="W648" s="78">
        <f t="shared" ref="W648:W654" si="143">I648*K648*40%*O648</f>
        <v>888780.76139999984</v>
      </c>
      <c r="X648" s="78">
        <f t="shared" ref="X648:X654" si="144">IF(P648&gt;=6750,(I648*K648*40%),0)</f>
        <v>888780.76139999984</v>
      </c>
      <c r="Y648" s="78">
        <f t="shared" ref="Y648:Y654" si="145">IF(P648&lt;6750,0,IF(Q648="kurang",I648*K648*10%,I648*K648*20%))</f>
        <v>444390.38069999992</v>
      </c>
      <c r="Z648" s="78">
        <f t="shared" si="137"/>
        <v>1888659</v>
      </c>
      <c r="AA648" s="78">
        <f t="shared" ref="AA648:AA654" si="146">I648*L648</f>
        <v>2920279.6446000002</v>
      </c>
      <c r="AB648" s="78">
        <f t="shared" si="138"/>
        <v>2482238</v>
      </c>
      <c r="AC648" s="78">
        <f t="shared" ref="AC648:AC654" si="147">I648*M648</f>
        <v>0</v>
      </c>
      <c r="AD648" s="78">
        <f t="shared" si="139"/>
        <v>0</v>
      </c>
      <c r="AE648" s="82">
        <f t="shared" ref="AE648:AE654" si="148">ROUND((V648+Z648+AB648+AD648),0)</f>
        <v>4370897</v>
      </c>
      <c r="AF648" s="82"/>
      <c r="AG648" s="82"/>
      <c r="AH648" s="82"/>
      <c r="AI648" s="82"/>
      <c r="AJ648" s="82"/>
      <c r="AK648" s="83"/>
      <c r="AL648" s="83"/>
      <c r="AM648" s="78"/>
      <c r="AN648" s="84">
        <v>641</v>
      </c>
      <c r="AO648" s="85"/>
      <c r="AP648" s="86" t="s">
        <v>2612</v>
      </c>
    </row>
    <row r="649" spans="1:42" ht="47.25" customHeight="1" x14ac:dyDescent="0.4">
      <c r="A649" s="70" t="s">
        <v>2640</v>
      </c>
      <c r="B649" s="90" t="s">
        <v>2641</v>
      </c>
      <c r="C649" s="87" t="s">
        <v>2642</v>
      </c>
      <c r="D649" s="88" t="s">
        <v>138</v>
      </c>
      <c r="E649" s="30" t="s">
        <v>903</v>
      </c>
      <c r="F649" s="29" t="s">
        <v>54</v>
      </c>
      <c r="G649" s="29">
        <v>7</v>
      </c>
      <c r="H649" s="30"/>
      <c r="I649" s="74">
        <f>VLOOKUP(G649,'Basic TPP'!$A$2:$B$16,2,0)</f>
        <v>5597389.71</v>
      </c>
      <c r="J649" s="75">
        <v>0</v>
      </c>
      <c r="K649" s="76">
        <v>0.35</v>
      </c>
      <c r="L649" s="77">
        <v>0.46</v>
      </c>
      <c r="M649" s="77">
        <v>0</v>
      </c>
      <c r="N649" s="78">
        <f t="shared" ref="N649:N654" si="149">ROUND(I649*(SUM(J649:M649))*85%,0)</f>
        <v>3853803</v>
      </c>
      <c r="O649" s="79">
        <v>1</v>
      </c>
      <c r="P649" s="80">
        <v>8889</v>
      </c>
      <c r="Q649" s="80" t="s">
        <v>862</v>
      </c>
      <c r="R649" s="81"/>
      <c r="S649" s="78">
        <f t="shared" si="140"/>
        <v>0</v>
      </c>
      <c r="T649" s="78">
        <f t="shared" si="141"/>
        <v>0</v>
      </c>
      <c r="U649" s="78">
        <f t="shared" si="142"/>
        <v>0</v>
      </c>
      <c r="V649" s="78">
        <f t="shared" ref="V649:V654" si="150">ROUND(SUM(S649:U649)*85%,0)</f>
        <v>0</v>
      </c>
      <c r="W649" s="78">
        <f t="shared" si="143"/>
        <v>783634.55940000003</v>
      </c>
      <c r="X649" s="78">
        <f t="shared" si="144"/>
        <v>783634.55940000003</v>
      </c>
      <c r="Y649" s="78">
        <f t="shared" si="145"/>
        <v>391817.27970000001</v>
      </c>
      <c r="Z649" s="78">
        <f t="shared" ref="Z649:Z654" si="151">ROUND(SUM(W649:Y649)*85%,0)</f>
        <v>1665223</v>
      </c>
      <c r="AA649" s="78">
        <f t="shared" si="146"/>
        <v>2574799.2666000002</v>
      </c>
      <c r="AB649" s="78">
        <f t="shared" ref="AB649:AB654" si="152">ROUND(AA649 * 85%,0)</f>
        <v>2188579</v>
      </c>
      <c r="AC649" s="78">
        <f t="shared" si="147"/>
        <v>0</v>
      </c>
      <c r="AD649" s="78">
        <f t="shared" ref="AD649:AD654" si="153">ROUND(AC649*85%,0)</f>
        <v>0</v>
      </c>
      <c r="AE649" s="82">
        <f t="shared" si="148"/>
        <v>3853802</v>
      </c>
      <c r="AF649" s="82"/>
      <c r="AG649" s="82"/>
      <c r="AH649" s="82"/>
      <c r="AI649" s="82"/>
      <c r="AJ649" s="82"/>
      <c r="AK649" s="83"/>
      <c r="AL649" s="83"/>
      <c r="AM649" s="78"/>
      <c r="AN649" s="84">
        <v>642</v>
      </c>
      <c r="AO649" s="91"/>
      <c r="AP649" s="86" t="s">
        <v>2612</v>
      </c>
    </row>
    <row r="650" spans="1:42" ht="47.25" customHeight="1" x14ac:dyDescent="0.4">
      <c r="A650" s="70" t="s">
        <v>2643</v>
      </c>
      <c r="B650" s="90" t="s">
        <v>2644</v>
      </c>
      <c r="C650" s="87" t="s">
        <v>2645</v>
      </c>
      <c r="D650" s="88" t="s">
        <v>138</v>
      </c>
      <c r="E650" s="30" t="s">
        <v>395</v>
      </c>
      <c r="F650" s="29" t="s">
        <v>54</v>
      </c>
      <c r="G650" s="29">
        <v>7</v>
      </c>
      <c r="H650" s="30"/>
      <c r="I650" s="74">
        <f>VLOOKUP(G650,'Basic TPP'!$A$2:$B$16,2,0)</f>
        <v>5597389.71</v>
      </c>
      <c r="J650" s="75">
        <v>0</v>
      </c>
      <c r="K650" s="76">
        <v>0.35</v>
      </c>
      <c r="L650" s="77">
        <v>0.46</v>
      </c>
      <c r="M650" s="77">
        <v>0</v>
      </c>
      <c r="N650" s="78">
        <f t="shared" si="149"/>
        <v>3853803</v>
      </c>
      <c r="O650" s="79">
        <v>0.995</v>
      </c>
      <c r="P650" s="80">
        <v>8664</v>
      </c>
      <c r="Q650" s="80" t="s">
        <v>862</v>
      </c>
      <c r="R650" s="81"/>
      <c r="S650" s="78">
        <f t="shared" si="140"/>
        <v>0</v>
      </c>
      <c r="T650" s="78">
        <f t="shared" si="141"/>
        <v>0</v>
      </c>
      <c r="U650" s="78">
        <f t="shared" si="142"/>
        <v>0</v>
      </c>
      <c r="V650" s="78">
        <f t="shared" si="150"/>
        <v>0</v>
      </c>
      <c r="W650" s="78">
        <f t="shared" si="143"/>
        <v>779716.38660299999</v>
      </c>
      <c r="X650" s="78">
        <f t="shared" si="144"/>
        <v>783634.55940000003</v>
      </c>
      <c r="Y650" s="78">
        <f t="shared" si="145"/>
        <v>391817.27970000001</v>
      </c>
      <c r="Z650" s="78">
        <f t="shared" si="151"/>
        <v>1661893</v>
      </c>
      <c r="AA650" s="78">
        <f t="shared" si="146"/>
        <v>2574799.2666000002</v>
      </c>
      <c r="AB650" s="78">
        <f t="shared" si="152"/>
        <v>2188579</v>
      </c>
      <c r="AC650" s="78">
        <f t="shared" si="147"/>
        <v>0</v>
      </c>
      <c r="AD650" s="78">
        <f t="shared" si="153"/>
        <v>0</v>
      </c>
      <c r="AE650" s="82">
        <f t="shared" si="148"/>
        <v>3850472</v>
      </c>
      <c r="AF650" s="82"/>
      <c r="AG650" s="82"/>
      <c r="AH650" s="82"/>
      <c r="AI650" s="82"/>
      <c r="AJ650" s="82"/>
      <c r="AK650" s="83"/>
      <c r="AL650" s="83"/>
      <c r="AM650" s="78"/>
      <c r="AN650" s="84">
        <v>643</v>
      </c>
      <c r="AO650" s="85"/>
      <c r="AP650" s="86" t="s">
        <v>2612</v>
      </c>
    </row>
    <row r="651" spans="1:42" ht="47.25" customHeight="1" x14ac:dyDescent="0.4">
      <c r="A651" s="70" t="s">
        <v>2646</v>
      </c>
      <c r="B651" s="90" t="s">
        <v>2647</v>
      </c>
      <c r="C651" s="87" t="s">
        <v>2648</v>
      </c>
      <c r="D651" s="88" t="s">
        <v>420</v>
      </c>
      <c r="E651" s="30" t="s">
        <v>451</v>
      </c>
      <c r="F651" s="29" t="s">
        <v>54</v>
      </c>
      <c r="G651" s="29">
        <v>6</v>
      </c>
      <c r="H651" s="30"/>
      <c r="I651" s="74">
        <f>VLOOKUP(G651,'Basic TPP'!$A$2:$B$16,2,0)</f>
        <v>4864066.68</v>
      </c>
      <c r="J651" s="75">
        <v>0</v>
      </c>
      <c r="K651" s="76">
        <v>0.35</v>
      </c>
      <c r="L651" s="77">
        <v>0.46</v>
      </c>
      <c r="M651" s="77">
        <v>0</v>
      </c>
      <c r="N651" s="78">
        <f t="shared" si="149"/>
        <v>3348910</v>
      </c>
      <c r="O651" s="79">
        <v>0.95830000000000004</v>
      </c>
      <c r="P651" s="80">
        <v>9151</v>
      </c>
      <c r="Q651" s="80" t="s">
        <v>862</v>
      </c>
      <c r="R651" s="81"/>
      <c r="S651" s="78">
        <f t="shared" si="140"/>
        <v>0</v>
      </c>
      <c r="T651" s="78">
        <f t="shared" si="141"/>
        <v>0</v>
      </c>
      <c r="U651" s="78">
        <f t="shared" si="142"/>
        <v>0</v>
      </c>
      <c r="V651" s="78">
        <f t="shared" si="150"/>
        <v>0</v>
      </c>
      <c r="W651" s="78">
        <f t="shared" si="143"/>
        <v>652572.91392216005</v>
      </c>
      <c r="X651" s="78">
        <f t="shared" si="144"/>
        <v>680969.33519999997</v>
      </c>
      <c r="Y651" s="78">
        <f t="shared" si="145"/>
        <v>340484.66759999999</v>
      </c>
      <c r="Z651" s="78">
        <f t="shared" si="151"/>
        <v>1422923</v>
      </c>
      <c r="AA651" s="78">
        <f t="shared" si="146"/>
        <v>2237470.6727999998</v>
      </c>
      <c r="AB651" s="78">
        <f t="shared" si="152"/>
        <v>1901850</v>
      </c>
      <c r="AC651" s="78">
        <f t="shared" si="147"/>
        <v>0</v>
      </c>
      <c r="AD651" s="78">
        <f t="shared" si="153"/>
        <v>0</v>
      </c>
      <c r="AE651" s="82">
        <f t="shared" si="148"/>
        <v>3324773</v>
      </c>
      <c r="AF651" s="82"/>
      <c r="AG651" s="82"/>
      <c r="AH651" s="82"/>
      <c r="AI651" s="82"/>
      <c r="AJ651" s="82"/>
      <c r="AK651" s="83"/>
      <c r="AL651" s="83"/>
      <c r="AM651" s="78"/>
      <c r="AN651" s="84">
        <v>644</v>
      </c>
      <c r="AO651" s="85"/>
      <c r="AP651" s="86" t="s">
        <v>2612</v>
      </c>
    </row>
    <row r="652" spans="1:42" ht="47.25" customHeight="1" x14ac:dyDescent="0.4">
      <c r="A652" s="70" t="s">
        <v>2649</v>
      </c>
      <c r="B652" s="90" t="s">
        <v>2650</v>
      </c>
      <c r="C652" s="87" t="s">
        <v>2651</v>
      </c>
      <c r="D652" s="88" t="s">
        <v>403</v>
      </c>
      <c r="E652" s="30" t="s">
        <v>465</v>
      </c>
      <c r="F652" s="29" t="s">
        <v>54</v>
      </c>
      <c r="G652" s="29">
        <v>6</v>
      </c>
      <c r="H652" s="30"/>
      <c r="I652" s="74">
        <f>VLOOKUP(G652,'Basic TPP'!$A$2:$B$16,2,0)</f>
        <v>4864066.68</v>
      </c>
      <c r="J652" s="75">
        <v>0</v>
      </c>
      <c r="K652" s="76">
        <v>0.35</v>
      </c>
      <c r="L652" s="77">
        <v>0.46</v>
      </c>
      <c r="M652" s="77">
        <v>0</v>
      </c>
      <c r="N652" s="78">
        <f t="shared" si="149"/>
        <v>3348910</v>
      </c>
      <c r="O652" s="79">
        <v>0.995</v>
      </c>
      <c r="P652" s="80">
        <v>9144</v>
      </c>
      <c r="Q652" s="80" t="s">
        <v>862</v>
      </c>
      <c r="R652" s="81"/>
      <c r="S652" s="78">
        <f t="shared" si="140"/>
        <v>0</v>
      </c>
      <c r="T652" s="78">
        <f t="shared" si="141"/>
        <v>0</v>
      </c>
      <c r="U652" s="78">
        <f t="shared" si="142"/>
        <v>0</v>
      </c>
      <c r="V652" s="78">
        <f t="shared" si="150"/>
        <v>0</v>
      </c>
      <c r="W652" s="78">
        <f t="shared" si="143"/>
        <v>677564.48852399993</v>
      </c>
      <c r="X652" s="78">
        <f t="shared" si="144"/>
        <v>680969.33519999997</v>
      </c>
      <c r="Y652" s="78">
        <f t="shared" si="145"/>
        <v>340484.66759999999</v>
      </c>
      <c r="Z652" s="78">
        <f t="shared" si="151"/>
        <v>1444166</v>
      </c>
      <c r="AA652" s="78">
        <f t="shared" si="146"/>
        <v>2237470.6727999998</v>
      </c>
      <c r="AB652" s="78">
        <f t="shared" si="152"/>
        <v>1901850</v>
      </c>
      <c r="AC652" s="78">
        <f t="shared" si="147"/>
        <v>0</v>
      </c>
      <c r="AD652" s="78">
        <f t="shared" si="153"/>
        <v>0</v>
      </c>
      <c r="AE652" s="82">
        <f t="shared" si="148"/>
        <v>3346016</v>
      </c>
      <c r="AF652" s="82"/>
      <c r="AG652" s="82"/>
      <c r="AH652" s="82"/>
      <c r="AI652" s="82"/>
      <c r="AJ652" s="82"/>
      <c r="AK652" s="83"/>
      <c r="AL652" s="83"/>
      <c r="AM652" s="78"/>
      <c r="AN652" s="84">
        <v>645</v>
      </c>
      <c r="AO652" s="85"/>
      <c r="AP652" s="86" t="s">
        <v>2612</v>
      </c>
    </row>
    <row r="653" spans="1:42" ht="47.25" customHeight="1" x14ac:dyDescent="0.4">
      <c r="A653" s="70" t="s">
        <v>2652</v>
      </c>
      <c r="B653" s="90" t="s">
        <v>2653</v>
      </c>
      <c r="C653" s="87" t="s">
        <v>2654</v>
      </c>
      <c r="D653" s="88" t="s">
        <v>403</v>
      </c>
      <c r="E653" s="30" t="s">
        <v>980</v>
      </c>
      <c r="F653" s="29" t="s">
        <v>54</v>
      </c>
      <c r="G653" s="29">
        <v>6</v>
      </c>
      <c r="H653" s="30"/>
      <c r="I653" s="74">
        <f>VLOOKUP(G653,'Basic TPP'!$A$2:$B$16,2,0)</f>
        <v>4864066.68</v>
      </c>
      <c r="J653" s="75">
        <v>0</v>
      </c>
      <c r="K653" s="76">
        <v>0.35</v>
      </c>
      <c r="L653" s="77">
        <v>0.46</v>
      </c>
      <c r="M653" s="77">
        <v>0</v>
      </c>
      <c r="N653" s="78">
        <f t="shared" si="149"/>
        <v>3348910</v>
      </c>
      <c r="O653" s="79">
        <v>0.995</v>
      </c>
      <c r="P653" s="80">
        <v>8649</v>
      </c>
      <c r="Q653" s="80" t="s">
        <v>862</v>
      </c>
      <c r="R653" s="81"/>
      <c r="S653" s="78">
        <f t="shared" si="140"/>
        <v>0</v>
      </c>
      <c r="T653" s="78">
        <f t="shared" si="141"/>
        <v>0</v>
      </c>
      <c r="U653" s="78">
        <f t="shared" si="142"/>
        <v>0</v>
      </c>
      <c r="V653" s="78">
        <f t="shared" si="150"/>
        <v>0</v>
      </c>
      <c r="W653" s="78">
        <f t="shared" si="143"/>
        <v>677564.48852399993</v>
      </c>
      <c r="X653" s="78">
        <f t="shared" si="144"/>
        <v>680969.33519999997</v>
      </c>
      <c r="Y653" s="78">
        <f t="shared" si="145"/>
        <v>340484.66759999999</v>
      </c>
      <c r="Z653" s="78">
        <f t="shared" si="151"/>
        <v>1444166</v>
      </c>
      <c r="AA653" s="78">
        <f t="shared" si="146"/>
        <v>2237470.6727999998</v>
      </c>
      <c r="AB653" s="78">
        <f t="shared" si="152"/>
        <v>1901850</v>
      </c>
      <c r="AC653" s="78">
        <f t="shared" si="147"/>
        <v>0</v>
      </c>
      <c r="AD653" s="78">
        <f t="shared" si="153"/>
        <v>0</v>
      </c>
      <c r="AE653" s="82">
        <f t="shared" si="148"/>
        <v>3346016</v>
      </c>
      <c r="AF653" s="82"/>
      <c r="AG653" s="82"/>
      <c r="AH653" s="82"/>
      <c r="AI653" s="82"/>
      <c r="AJ653" s="82"/>
      <c r="AK653" s="83"/>
      <c r="AL653" s="83"/>
      <c r="AM653" s="78"/>
      <c r="AN653" s="84">
        <v>646</v>
      </c>
      <c r="AO653" s="85"/>
      <c r="AP653" s="86" t="s">
        <v>2612</v>
      </c>
    </row>
    <row r="654" spans="1:42" ht="47.25" customHeight="1" x14ac:dyDescent="0.4">
      <c r="A654" s="70" t="s">
        <v>2655</v>
      </c>
      <c r="B654" s="90" t="s">
        <v>2656</v>
      </c>
      <c r="C654" s="87" t="s">
        <v>2657</v>
      </c>
      <c r="D654" s="88" t="s">
        <v>403</v>
      </c>
      <c r="E654" s="30" t="s">
        <v>1027</v>
      </c>
      <c r="F654" s="29" t="s">
        <v>54</v>
      </c>
      <c r="G654" s="29">
        <v>6</v>
      </c>
      <c r="H654" s="30"/>
      <c r="I654" s="74">
        <f>VLOOKUP(G654,'Basic TPP'!$A$2:$B$16,2,0)</f>
        <v>4864066.68</v>
      </c>
      <c r="J654" s="75">
        <v>0</v>
      </c>
      <c r="K654" s="76">
        <v>0.35</v>
      </c>
      <c r="L654" s="77">
        <v>0.46</v>
      </c>
      <c r="M654" s="77">
        <v>0</v>
      </c>
      <c r="N654" s="78">
        <f t="shared" si="149"/>
        <v>3348910</v>
      </c>
      <c r="O654" s="79">
        <v>1</v>
      </c>
      <c r="P654" s="80">
        <v>11080</v>
      </c>
      <c r="Q654" s="80" t="s">
        <v>862</v>
      </c>
      <c r="R654" s="81"/>
      <c r="S654" s="78">
        <f t="shared" si="140"/>
        <v>0</v>
      </c>
      <c r="T654" s="78">
        <f t="shared" si="141"/>
        <v>0</v>
      </c>
      <c r="U654" s="78">
        <f t="shared" si="142"/>
        <v>0</v>
      </c>
      <c r="V654" s="78">
        <f t="shared" si="150"/>
        <v>0</v>
      </c>
      <c r="W654" s="78">
        <f t="shared" si="143"/>
        <v>680969.33519999997</v>
      </c>
      <c r="X654" s="78">
        <f t="shared" si="144"/>
        <v>680969.33519999997</v>
      </c>
      <c r="Y654" s="78">
        <f t="shared" si="145"/>
        <v>340484.66759999999</v>
      </c>
      <c r="Z654" s="78">
        <f t="shared" si="151"/>
        <v>1447060</v>
      </c>
      <c r="AA654" s="78">
        <f t="shared" si="146"/>
        <v>2237470.6727999998</v>
      </c>
      <c r="AB654" s="78">
        <f t="shared" si="152"/>
        <v>1901850</v>
      </c>
      <c r="AC654" s="78">
        <f t="shared" si="147"/>
        <v>0</v>
      </c>
      <c r="AD654" s="78">
        <f t="shared" si="153"/>
        <v>0</v>
      </c>
      <c r="AE654" s="82">
        <f t="shared" si="148"/>
        <v>3348910</v>
      </c>
      <c r="AF654" s="82"/>
      <c r="AG654" s="82"/>
      <c r="AH654" s="82"/>
      <c r="AI654" s="82"/>
      <c r="AJ654" s="82"/>
      <c r="AK654" s="83"/>
      <c r="AL654" s="83"/>
      <c r="AM654" s="78"/>
      <c r="AN654" s="84">
        <v>647</v>
      </c>
      <c r="AO654" s="85"/>
      <c r="AP654" s="86" t="s">
        <v>2612</v>
      </c>
    </row>
    <row r="655" spans="1:42" x14ac:dyDescent="0.4">
      <c r="N655" s="92">
        <f>SUM(N8:N654)</f>
        <v>3081516065</v>
      </c>
      <c r="O655" s="92">
        <f t="shared" ref="O655:AM655" si="154">SUM(O8:O654)</f>
        <v>629.59150000000193</v>
      </c>
      <c r="P655" s="92">
        <f t="shared" si="154"/>
        <v>6068677</v>
      </c>
      <c r="Q655" s="92">
        <f t="shared" si="154"/>
        <v>0</v>
      </c>
      <c r="R655" s="92">
        <f t="shared" si="154"/>
        <v>0</v>
      </c>
      <c r="S655" s="92">
        <f t="shared" si="154"/>
        <v>26813222.518888336</v>
      </c>
      <c r="T655" s="92">
        <f t="shared" si="154"/>
        <v>27321054.10847998</v>
      </c>
      <c r="U655" s="92">
        <f t="shared" si="154"/>
        <v>13660527.05423999</v>
      </c>
      <c r="V655" s="92">
        <f t="shared" si="154"/>
        <v>57625582</v>
      </c>
      <c r="W655" s="92">
        <f t="shared" si="154"/>
        <v>604693333.23381197</v>
      </c>
      <c r="X655" s="92">
        <f t="shared" si="154"/>
        <v>610994774.05260015</v>
      </c>
      <c r="Y655" s="92">
        <f t="shared" si="154"/>
        <v>305497387.02630007</v>
      </c>
      <c r="Z655" s="92">
        <f t="shared" si="154"/>
        <v>1293007638</v>
      </c>
      <c r="AA655" s="92">
        <f t="shared" si="154"/>
        <v>2006992552.4132872</v>
      </c>
      <c r="AB655" s="92">
        <f t="shared" si="154"/>
        <v>1705943744</v>
      </c>
      <c r="AC655" s="92">
        <f t="shared" si="154"/>
        <v>0</v>
      </c>
      <c r="AD655" s="92">
        <f t="shared" si="154"/>
        <v>0</v>
      </c>
      <c r="AE655" s="92">
        <f t="shared" si="154"/>
        <v>3056576964</v>
      </c>
      <c r="AF655" s="92">
        <f t="shared" si="154"/>
        <v>0</v>
      </c>
      <c r="AG655" s="92">
        <f t="shared" si="154"/>
        <v>0</v>
      </c>
      <c r="AH655" s="92">
        <f t="shared" si="154"/>
        <v>0</v>
      </c>
      <c r="AI655" s="92">
        <f t="shared" si="154"/>
        <v>0</v>
      </c>
      <c r="AJ655" s="92">
        <f t="shared" si="154"/>
        <v>0</v>
      </c>
      <c r="AK655" s="92">
        <f t="shared" si="154"/>
        <v>0</v>
      </c>
      <c r="AL655" s="92">
        <f t="shared" si="154"/>
        <v>0</v>
      </c>
      <c r="AM655" s="92">
        <f t="shared" si="154"/>
        <v>0</v>
      </c>
    </row>
  </sheetData>
  <autoFilter ref="A7:AP655" xr:uid="{D9A88F90-BDF7-4986-BCC1-C2D8656C2746}">
    <filterColumn colId="39" showButton="0"/>
  </autoFilter>
  <mergeCells count="43">
    <mergeCell ref="P6:P7"/>
    <mergeCell ref="Q6:Q7"/>
    <mergeCell ref="A1:AL1"/>
    <mergeCell ref="A2:AL2"/>
    <mergeCell ref="A3:AL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AA6:AA7"/>
    <mergeCell ref="AB6:AB7"/>
    <mergeCell ref="AC6:AC7"/>
    <mergeCell ref="AD6:AD7"/>
    <mergeCell ref="R5:R7"/>
    <mergeCell ref="AP5:AP7"/>
    <mergeCell ref="J6:J7"/>
    <mergeCell ref="K6:K7"/>
    <mergeCell ref="L6:L7"/>
    <mergeCell ref="M6:M7"/>
    <mergeCell ref="O6:O7"/>
    <mergeCell ref="N5:N7"/>
    <mergeCell ref="O5:Q5"/>
    <mergeCell ref="AJ5:AJ7"/>
    <mergeCell ref="S6:U6"/>
    <mergeCell ref="V6:V7"/>
    <mergeCell ref="W6:Y6"/>
    <mergeCell ref="Z6:Z7"/>
    <mergeCell ref="S5:AE5"/>
    <mergeCell ref="AF5:AF7"/>
    <mergeCell ref="AG5:AG7"/>
    <mergeCell ref="AE6:AE7"/>
    <mergeCell ref="AK5:AK7"/>
    <mergeCell ref="AL5:AL7"/>
    <mergeCell ref="AM5:AM7"/>
    <mergeCell ref="AN5:AO7"/>
    <mergeCell ref="AH5:AH7"/>
    <mergeCell ref="AI5:AI7"/>
  </mergeCells>
  <pageMargins left="0.70866141732283472" right="0.70866141732283472" top="0.74803149606299213" bottom="0.18" header="0.31496062992125984" footer="0.31496062992125984"/>
  <pageSetup paperSize="256" scale="2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C6C1-9FED-441D-9BB5-EA975BC49B17}">
  <sheetPr codeName="Sheet5">
    <pageSetUpPr fitToPage="1"/>
  </sheetPr>
  <dimension ref="A1:AO16"/>
  <sheetViews>
    <sheetView topLeftCell="Q1" zoomScale="59" zoomScaleNormal="100" workbookViewId="0">
      <selection activeCell="AF9" sqref="AF9:AM15"/>
    </sheetView>
  </sheetViews>
  <sheetFormatPr defaultRowHeight="15.5" x14ac:dyDescent="0.35"/>
  <cols>
    <col min="1" max="1" width="5.58203125" style="94" customWidth="1"/>
    <col min="2" max="2" width="29.25" style="94" customWidth="1"/>
    <col min="3" max="3" width="22.33203125" style="94" customWidth="1"/>
    <col min="4" max="4" width="29" style="94" customWidth="1"/>
    <col min="5" max="5" width="34" style="94" customWidth="1"/>
    <col min="6" max="6" width="17.75" style="94" customWidth="1"/>
    <col min="7" max="8" width="8.6640625" style="94" customWidth="1"/>
    <col min="9" max="14" width="12.33203125" style="94" customWidth="1"/>
    <col min="15" max="18" width="8.6640625" style="94" customWidth="1"/>
    <col min="19" max="21" width="11.08203125" style="94" customWidth="1"/>
    <col min="22" max="22" width="12" style="94" customWidth="1"/>
    <col min="23" max="25" width="11.08203125" style="94" customWidth="1"/>
    <col min="26" max="26" width="12.75" style="94" customWidth="1"/>
    <col min="27" max="28" width="10.58203125" style="94" customWidth="1"/>
    <col min="29" max="30" width="8.6640625" style="94" customWidth="1"/>
    <col min="31" max="31" width="12.33203125" style="94" customWidth="1"/>
    <col min="32" max="34" width="13.25" style="94" customWidth="1"/>
    <col min="35" max="35" width="13.25" style="94" hidden="1" customWidth="1"/>
    <col min="36" max="38" width="13.25" style="94" customWidth="1"/>
    <col min="39" max="39" width="16.5" style="94" customWidth="1"/>
    <col min="40" max="40" width="4.33203125" style="94" customWidth="1"/>
    <col min="41" max="41" width="16.08203125" style="94" customWidth="1"/>
    <col min="42" max="16384" width="8.6640625" style="94"/>
  </cols>
  <sheetData>
    <row r="1" spans="1:41" ht="20" x14ac:dyDescent="0.35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</row>
    <row r="2" spans="1:41" ht="20" x14ac:dyDescent="0.35">
      <c r="A2" s="211" t="s">
        <v>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</row>
    <row r="3" spans="1:41" ht="20" x14ac:dyDescent="0.35">
      <c r="A3" s="211" t="s">
        <v>2660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</row>
    <row r="6" spans="1:41" s="95" customFormat="1" ht="16" customHeight="1" x14ac:dyDescent="0.4">
      <c r="A6" s="212" t="s">
        <v>4</v>
      </c>
      <c r="B6" s="212" t="s">
        <v>5</v>
      </c>
      <c r="C6" s="213" t="s">
        <v>6</v>
      </c>
      <c r="D6" s="215" t="s">
        <v>7</v>
      </c>
      <c r="E6" s="212" t="s">
        <v>8</v>
      </c>
      <c r="F6" s="216" t="s">
        <v>9</v>
      </c>
      <c r="G6" s="212" t="s">
        <v>10</v>
      </c>
      <c r="H6" s="213" t="s">
        <v>11</v>
      </c>
      <c r="I6" s="224" t="s">
        <v>12</v>
      </c>
      <c r="J6" s="225" t="s">
        <v>13</v>
      </c>
      <c r="K6" s="226"/>
      <c r="L6" s="226"/>
      <c r="M6" s="227"/>
      <c r="N6" s="228" t="s">
        <v>14</v>
      </c>
      <c r="O6" s="230" t="s">
        <v>15</v>
      </c>
      <c r="P6" s="231"/>
      <c r="Q6" s="232"/>
      <c r="R6" s="233" t="s">
        <v>16</v>
      </c>
      <c r="S6" s="240" t="s">
        <v>17</v>
      </c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1" t="s">
        <v>18</v>
      </c>
      <c r="AG6" s="241" t="s">
        <v>19</v>
      </c>
      <c r="AH6" s="244" t="s">
        <v>20</v>
      </c>
      <c r="AI6" s="244" t="s">
        <v>21</v>
      </c>
      <c r="AJ6" s="236" t="s">
        <v>22</v>
      </c>
      <c r="AK6" s="236" t="s">
        <v>23</v>
      </c>
      <c r="AL6" s="236" t="s">
        <v>24</v>
      </c>
      <c r="AM6" s="220" t="s">
        <v>25</v>
      </c>
      <c r="AN6" s="239" t="s">
        <v>26</v>
      </c>
      <c r="AO6" s="239"/>
    </row>
    <row r="7" spans="1:41" s="95" customFormat="1" ht="14.5" customHeight="1" x14ac:dyDescent="0.4">
      <c r="A7" s="212"/>
      <c r="B7" s="212"/>
      <c r="C7" s="214"/>
      <c r="D7" s="214"/>
      <c r="E7" s="212"/>
      <c r="F7" s="216"/>
      <c r="G7" s="212"/>
      <c r="H7" s="214"/>
      <c r="I7" s="224"/>
      <c r="J7" s="228" t="s">
        <v>27</v>
      </c>
      <c r="K7" s="228" t="s">
        <v>28</v>
      </c>
      <c r="L7" s="228" t="s">
        <v>29</v>
      </c>
      <c r="M7" s="228" t="s">
        <v>30</v>
      </c>
      <c r="N7" s="229"/>
      <c r="O7" s="233" t="s">
        <v>31</v>
      </c>
      <c r="P7" s="233" t="s">
        <v>32</v>
      </c>
      <c r="Q7" s="233" t="s">
        <v>33</v>
      </c>
      <c r="R7" s="234"/>
      <c r="S7" s="217" t="s">
        <v>27</v>
      </c>
      <c r="T7" s="218"/>
      <c r="U7" s="219"/>
      <c r="V7" s="220" t="s">
        <v>34</v>
      </c>
      <c r="W7" s="221" t="s">
        <v>28</v>
      </c>
      <c r="X7" s="221"/>
      <c r="Y7" s="221"/>
      <c r="Z7" s="222" t="s">
        <v>35</v>
      </c>
      <c r="AA7" s="247" t="s">
        <v>29</v>
      </c>
      <c r="AB7" s="247" t="s">
        <v>36</v>
      </c>
      <c r="AC7" s="248" t="s">
        <v>30</v>
      </c>
      <c r="AD7" s="248" t="s">
        <v>37</v>
      </c>
      <c r="AE7" s="249" t="s">
        <v>38</v>
      </c>
      <c r="AF7" s="242"/>
      <c r="AG7" s="242"/>
      <c r="AH7" s="245"/>
      <c r="AI7" s="245"/>
      <c r="AJ7" s="237"/>
      <c r="AK7" s="237"/>
      <c r="AL7" s="237"/>
      <c r="AM7" s="220"/>
      <c r="AN7" s="239"/>
      <c r="AO7" s="239"/>
    </row>
    <row r="8" spans="1:41" s="95" customFormat="1" ht="34" customHeight="1" x14ac:dyDescent="0.4">
      <c r="A8" s="212"/>
      <c r="B8" s="212"/>
      <c r="C8" s="214"/>
      <c r="D8" s="214"/>
      <c r="E8" s="212"/>
      <c r="F8" s="216"/>
      <c r="G8" s="212"/>
      <c r="H8" s="223"/>
      <c r="I8" s="224"/>
      <c r="J8" s="229"/>
      <c r="K8" s="229"/>
      <c r="L8" s="229"/>
      <c r="M8" s="229"/>
      <c r="N8" s="229"/>
      <c r="O8" s="234"/>
      <c r="P8" s="234"/>
      <c r="Q8" s="234"/>
      <c r="R8" s="235"/>
      <c r="S8" s="96" t="s">
        <v>39</v>
      </c>
      <c r="T8" s="96" t="s">
        <v>40</v>
      </c>
      <c r="U8" s="96" t="s">
        <v>41</v>
      </c>
      <c r="V8" s="220"/>
      <c r="W8" s="97" t="s">
        <v>39</v>
      </c>
      <c r="X8" s="97" t="s">
        <v>40</v>
      </c>
      <c r="Y8" s="97" t="s">
        <v>41</v>
      </c>
      <c r="Z8" s="222"/>
      <c r="AA8" s="247"/>
      <c r="AB8" s="247"/>
      <c r="AC8" s="248"/>
      <c r="AD8" s="248"/>
      <c r="AE8" s="249"/>
      <c r="AF8" s="243"/>
      <c r="AG8" s="243"/>
      <c r="AH8" s="246"/>
      <c r="AI8" s="246"/>
      <c r="AJ8" s="238"/>
      <c r="AK8" s="238"/>
      <c r="AL8" s="237"/>
      <c r="AM8" s="220"/>
      <c r="AN8" s="239"/>
      <c r="AO8" s="239"/>
    </row>
    <row r="9" spans="1:41" s="95" customFormat="1" ht="48" customHeight="1" x14ac:dyDescent="0.4">
      <c r="A9" s="98">
        <v>1</v>
      </c>
      <c r="B9" s="99" t="s">
        <v>2661</v>
      </c>
      <c r="C9" s="100" t="s">
        <v>2662</v>
      </c>
      <c r="D9" s="101" t="s">
        <v>45</v>
      </c>
      <c r="E9" s="99" t="s">
        <v>2663</v>
      </c>
      <c r="F9" s="102" t="s">
        <v>172</v>
      </c>
      <c r="G9" s="102">
        <v>9</v>
      </c>
      <c r="H9" s="102"/>
      <c r="I9" s="103">
        <f>VLOOKUP(G9,'Basic TPP'!$A$2:$B$16,2,0)</f>
        <v>7898623.2000000002</v>
      </c>
      <c r="J9" s="104">
        <v>0.34</v>
      </c>
      <c r="K9" s="105">
        <v>0.46</v>
      </c>
      <c r="L9" s="106">
        <v>0.12</v>
      </c>
      <c r="M9" s="107">
        <v>0</v>
      </c>
      <c r="N9" s="108">
        <f t="shared" ref="N9:N15" si="0">ROUND(I9*(SUM(J9:M9)),0)</f>
        <v>7266733</v>
      </c>
      <c r="O9" s="109">
        <v>1</v>
      </c>
      <c r="P9" s="110">
        <v>11892</v>
      </c>
      <c r="Q9" s="110" t="s">
        <v>48</v>
      </c>
      <c r="R9" s="111"/>
      <c r="S9" s="108">
        <f t="shared" ref="S9:S15" si="1">I9*J9*40%*O9</f>
        <v>1074212.7552000002</v>
      </c>
      <c r="T9" s="108">
        <f t="shared" ref="T9:T15" si="2">IF(P9&gt;=6750,(I9*J9*40%),0)</f>
        <v>1074212.7552000002</v>
      </c>
      <c r="U9" s="108">
        <f t="shared" ref="U9:U15" si="3">IF(P9&lt;6750,0,IF(Q9="",0,IF(OR(Q9="KURANG",Q9="SANGAT KURANG"),I9*J9*10%,I9*J9*20%)))</f>
        <v>537106.37760000012</v>
      </c>
      <c r="V9" s="108">
        <f t="shared" ref="V9:V15" si="4">ROUND(SUM(S9:U9),0)</f>
        <v>2685532</v>
      </c>
      <c r="W9" s="108">
        <f t="shared" ref="W9:W15" si="5">I9*K9*40%*O9</f>
        <v>1453346.6688000001</v>
      </c>
      <c r="X9" s="108">
        <f t="shared" ref="X9:X15" si="6">IF(P9&gt;=6750,(I9*K9*40%),0)</f>
        <v>1453346.6688000001</v>
      </c>
      <c r="Y9" s="108">
        <f t="shared" ref="Y9:Y15" si="7">IF(P9&lt;6750,0,IF(Q9="",0,IF(OR(Q9="KURANG",Q9="SANGAT KURANG"),I9*K9*10%,I9*K9*20%)))</f>
        <v>726673.33440000005</v>
      </c>
      <c r="Z9" s="108">
        <f t="shared" ref="Z9:Z15" si="8">ROUND(SUM(W9:Y9),0)</f>
        <v>3633367</v>
      </c>
      <c r="AA9" s="108">
        <f t="shared" ref="AA9:AA15" si="9">I9*L9</f>
        <v>947834.78399999999</v>
      </c>
      <c r="AB9" s="108">
        <f t="shared" ref="AB9:AB15" si="10">ROUND(AA9,0)</f>
        <v>947835</v>
      </c>
      <c r="AC9" s="108">
        <f t="shared" ref="AC9:AC15" si="11">I9*M9</f>
        <v>0</v>
      </c>
      <c r="AD9" s="108">
        <f t="shared" ref="AD9:AD15" si="12">ROUND(AC9,0)</f>
        <v>0</v>
      </c>
      <c r="AE9" s="112">
        <f t="shared" ref="AE9:AE15" si="13">ROUND((V9+Z9+AB9+AD9),0)</f>
        <v>7266734</v>
      </c>
      <c r="AF9" s="112"/>
      <c r="AG9" s="112"/>
      <c r="AH9" s="112"/>
      <c r="AI9" s="112"/>
      <c r="AJ9" s="112"/>
      <c r="AK9" s="113"/>
      <c r="AL9" s="113"/>
      <c r="AM9" s="108"/>
      <c r="AN9" s="114">
        <v>1</v>
      </c>
      <c r="AO9" s="115"/>
    </row>
    <row r="10" spans="1:41" s="95" customFormat="1" ht="48" customHeight="1" x14ac:dyDescent="0.4">
      <c r="A10" s="98">
        <v>2</v>
      </c>
      <c r="B10" s="99" t="s">
        <v>2664</v>
      </c>
      <c r="C10" s="100" t="s">
        <v>2665</v>
      </c>
      <c r="D10" s="101" t="s">
        <v>95</v>
      </c>
      <c r="E10" s="99" t="s">
        <v>2666</v>
      </c>
      <c r="F10" s="102" t="s">
        <v>172</v>
      </c>
      <c r="G10" s="102">
        <v>8</v>
      </c>
      <c r="H10" s="102"/>
      <c r="I10" s="103">
        <f>VLOOKUP(G10,'Basic TPP'!$A$2:$B$16,2,0)</f>
        <v>6348434.0099999998</v>
      </c>
      <c r="J10" s="104">
        <v>0.34</v>
      </c>
      <c r="K10" s="105">
        <v>0.46</v>
      </c>
      <c r="L10" s="106">
        <v>0.12</v>
      </c>
      <c r="M10" s="107">
        <v>0</v>
      </c>
      <c r="N10" s="108">
        <f t="shared" si="0"/>
        <v>5840559</v>
      </c>
      <c r="O10" s="109">
        <v>0.99</v>
      </c>
      <c r="P10" s="110">
        <v>7344</v>
      </c>
      <c r="Q10" s="110" t="s">
        <v>48</v>
      </c>
      <c r="R10" s="111"/>
      <c r="S10" s="108">
        <f t="shared" si="1"/>
        <v>854753.15510639991</v>
      </c>
      <c r="T10" s="108">
        <f t="shared" si="2"/>
        <v>863387.02535999997</v>
      </c>
      <c r="U10" s="108">
        <f t="shared" si="3"/>
        <v>431693.51267999999</v>
      </c>
      <c r="V10" s="108">
        <f t="shared" si="4"/>
        <v>2149834</v>
      </c>
      <c r="W10" s="108">
        <f t="shared" si="5"/>
        <v>1156430.7392616002</v>
      </c>
      <c r="X10" s="108">
        <f t="shared" si="6"/>
        <v>1168111.8578400002</v>
      </c>
      <c r="Y10" s="108">
        <f t="shared" si="7"/>
        <v>584055.92892000009</v>
      </c>
      <c r="Z10" s="108">
        <f t="shared" si="8"/>
        <v>2908599</v>
      </c>
      <c r="AA10" s="108">
        <f t="shared" si="9"/>
        <v>761812.0811999999</v>
      </c>
      <c r="AB10" s="108">
        <f t="shared" si="10"/>
        <v>761812</v>
      </c>
      <c r="AC10" s="108">
        <f t="shared" si="11"/>
        <v>0</v>
      </c>
      <c r="AD10" s="108">
        <f t="shared" si="12"/>
        <v>0</v>
      </c>
      <c r="AE10" s="112">
        <f t="shared" si="13"/>
        <v>5820245</v>
      </c>
      <c r="AF10" s="112"/>
      <c r="AG10" s="112"/>
      <c r="AH10" s="112"/>
      <c r="AI10" s="112"/>
      <c r="AJ10" s="112"/>
      <c r="AK10" s="113"/>
      <c r="AL10" s="113"/>
      <c r="AM10" s="108"/>
      <c r="AN10" s="114">
        <v>2</v>
      </c>
      <c r="AO10" s="116"/>
    </row>
    <row r="11" spans="1:41" s="95" customFormat="1" ht="48" customHeight="1" x14ac:dyDescent="0.4">
      <c r="A11" s="98">
        <v>3</v>
      </c>
      <c r="B11" s="99" t="s">
        <v>2667</v>
      </c>
      <c r="C11" s="100" t="s">
        <v>2668</v>
      </c>
      <c r="D11" s="101" t="s">
        <v>95</v>
      </c>
      <c r="E11" s="99" t="s">
        <v>888</v>
      </c>
      <c r="F11" s="102" t="s">
        <v>54</v>
      </c>
      <c r="G11" s="102">
        <v>8</v>
      </c>
      <c r="H11" s="102"/>
      <c r="I11" s="103">
        <f>VLOOKUP(G11,'Basic TPP'!$A$2:$B$16,2,0)</f>
        <v>6348434.0099999998</v>
      </c>
      <c r="J11" s="104">
        <v>0</v>
      </c>
      <c r="K11" s="105">
        <v>0.46</v>
      </c>
      <c r="L11" s="106">
        <v>0.31</v>
      </c>
      <c r="M11" s="107">
        <v>0</v>
      </c>
      <c r="N11" s="108">
        <f t="shared" si="0"/>
        <v>4888294</v>
      </c>
      <c r="O11" s="109">
        <v>1</v>
      </c>
      <c r="P11" s="110">
        <v>8050</v>
      </c>
      <c r="Q11" s="110" t="s">
        <v>48</v>
      </c>
      <c r="R11" s="111"/>
      <c r="S11" s="108">
        <f t="shared" si="1"/>
        <v>0</v>
      </c>
      <c r="T11" s="108">
        <f t="shared" si="2"/>
        <v>0</v>
      </c>
      <c r="U11" s="108">
        <f t="shared" si="3"/>
        <v>0</v>
      </c>
      <c r="V11" s="108">
        <f t="shared" si="4"/>
        <v>0</v>
      </c>
      <c r="W11" s="108">
        <f t="shared" si="5"/>
        <v>1168111.8578400002</v>
      </c>
      <c r="X11" s="108">
        <f t="shared" si="6"/>
        <v>1168111.8578400002</v>
      </c>
      <c r="Y11" s="108">
        <f t="shared" si="7"/>
        <v>584055.92892000009</v>
      </c>
      <c r="Z11" s="108">
        <f t="shared" si="8"/>
        <v>2920280</v>
      </c>
      <c r="AA11" s="108">
        <f t="shared" si="9"/>
        <v>1968014.5430999999</v>
      </c>
      <c r="AB11" s="108">
        <f t="shared" si="10"/>
        <v>1968015</v>
      </c>
      <c r="AC11" s="108">
        <f t="shared" si="11"/>
        <v>0</v>
      </c>
      <c r="AD11" s="108">
        <f t="shared" si="12"/>
        <v>0</v>
      </c>
      <c r="AE11" s="112">
        <f t="shared" si="13"/>
        <v>4888295</v>
      </c>
      <c r="AF11" s="112"/>
      <c r="AG11" s="112"/>
      <c r="AH11" s="112"/>
      <c r="AI11" s="112"/>
      <c r="AJ11" s="112"/>
      <c r="AK11" s="113"/>
      <c r="AL11" s="113"/>
      <c r="AM11" s="108"/>
      <c r="AN11" s="114">
        <v>3</v>
      </c>
      <c r="AO11" s="115"/>
    </row>
    <row r="12" spans="1:41" s="95" customFormat="1" ht="48" customHeight="1" x14ac:dyDescent="0.4">
      <c r="A12" s="98">
        <v>4</v>
      </c>
      <c r="B12" s="117" t="s">
        <v>2669</v>
      </c>
      <c r="C12" s="100" t="s">
        <v>2670</v>
      </c>
      <c r="D12" s="101" t="s">
        <v>138</v>
      </c>
      <c r="E12" s="99" t="s">
        <v>1084</v>
      </c>
      <c r="F12" s="102" t="s">
        <v>54</v>
      </c>
      <c r="G12" s="102">
        <v>7</v>
      </c>
      <c r="H12" s="102"/>
      <c r="I12" s="103">
        <f>VLOOKUP(G12,'Basic TPP'!$A$2:$B$16,2,0)</f>
        <v>5597389.71</v>
      </c>
      <c r="J12" s="104">
        <v>0</v>
      </c>
      <c r="K12" s="105">
        <v>0.46</v>
      </c>
      <c r="L12" s="106">
        <v>0.31</v>
      </c>
      <c r="M12" s="107">
        <v>0</v>
      </c>
      <c r="N12" s="108">
        <f t="shared" si="0"/>
        <v>4309990</v>
      </c>
      <c r="O12" s="109">
        <v>0.75</v>
      </c>
      <c r="P12" s="110">
        <v>9551</v>
      </c>
      <c r="Q12" s="110" t="s">
        <v>48</v>
      </c>
      <c r="R12" s="111"/>
      <c r="S12" s="108">
        <f t="shared" si="1"/>
        <v>0</v>
      </c>
      <c r="T12" s="108">
        <f t="shared" si="2"/>
        <v>0</v>
      </c>
      <c r="U12" s="108">
        <f t="shared" si="3"/>
        <v>0</v>
      </c>
      <c r="V12" s="108">
        <f t="shared" si="4"/>
        <v>0</v>
      </c>
      <c r="W12" s="108">
        <f t="shared" si="5"/>
        <v>772439.77998000011</v>
      </c>
      <c r="X12" s="108">
        <f t="shared" si="6"/>
        <v>1029919.7066400001</v>
      </c>
      <c r="Y12" s="108">
        <f t="shared" si="7"/>
        <v>514959.85332000005</v>
      </c>
      <c r="Z12" s="108">
        <f t="shared" si="8"/>
        <v>2317319</v>
      </c>
      <c r="AA12" s="108">
        <f t="shared" si="9"/>
        <v>1735190.8100999999</v>
      </c>
      <c r="AB12" s="108">
        <f t="shared" si="10"/>
        <v>1735191</v>
      </c>
      <c r="AC12" s="108">
        <f t="shared" si="11"/>
        <v>0</v>
      </c>
      <c r="AD12" s="108">
        <f t="shared" si="12"/>
        <v>0</v>
      </c>
      <c r="AE12" s="112">
        <f t="shared" si="13"/>
        <v>4052510</v>
      </c>
      <c r="AF12" s="112"/>
      <c r="AG12" s="112"/>
      <c r="AH12" s="112"/>
      <c r="AI12" s="112"/>
      <c r="AJ12" s="112"/>
      <c r="AK12" s="113"/>
      <c r="AL12" s="113"/>
      <c r="AM12" s="108"/>
      <c r="AN12" s="114">
        <v>4</v>
      </c>
      <c r="AO12" s="115"/>
    </row>
    <row r="13" spans="1:41" s="95" customFormat="1" ht="48" customHeight="1" x14ac:dyDescent="0.4">
      <c r="A13" s="98">
        <v>5</v>
      </c>
      <c r="B13" s="117" t="s">
        <v>2671</v>
      </c>
      <c r="C13" s="100" t="s">
        <v>2672</v>
      </c>
      <c r="D13" s="101" t="s">
        <v>138</v>
      </c>
      <c r="E13" s="99" t="s">
        <v>1084</v>
      </c>
      <c r="F13" s="102" t="s">
        <v>54</v>
      </c>
      <c r="G13" s="102">
        <v>7</v>
      </c>
      <c r="H13" s="102"/>
      <c r="I13" s="103">
        <f>VLOOKUP(G13,'Basic TPP'!$A$2:$B$16,2,0)</f>
        <v>5597389.71</v>
      </c>
      <c r="J13" s="104">
        <v>0</v>
      </c>
      <c r="K13" s="105">
        <v>0.46</v>
      </c>
      <c r="L13" s="106">
        <v>0.31</v>
      </c>
      <c r="M13" s="107">
        <v>0</v>
      </c>
      <c r="N13" s="108">
        <f t="shared" si="0"/>
        <v>4309990</v>
      </c>
      <c r="O13" s="109">
        <v>0.98499999999999999</v>
      </c>
      <c r="P13" s="110">
        <v>8474</v>
      </c>
      <c r="Q13" s="110" t="s">
        <v>48</v>
      </c>
      <c r="R13" s="111"/>
      <c r="S13" s="108">
        <f t="shared" si="1"/>
        <v>0</v>
      </c>
      <c r="T13" s="108">
        <f t="shared" si="2"/>
        <v>0</v>
      </c>
      <c r="U13" s="108">
        <f t="shared" si="3"/>
        <v>0</v>
      </c>
      <c r="V13" s="108">
        <f t="shared" si="4"/>
        <v>0</v>
      </c>
      <c r="W13" s="108">
        <f t="shared" si="5"/>
        <v>1014470.9110404</v>
      </c>
      <c r="X13" s="108">
        <f t="shared" si="6"/>
        <v>1029919.7066400001</v>
      </c>
      <c r="Y13" s="108">
        <f t="shared" si="7"/>
        <v>514959.85332000005</v>
      </c>
      <c r="Z13" s="108">
        <f t="shared" si="8"/>
        <v>2559350</v>
      </c>
      <c r="AA13" s="108">
        <f t="shared" si="9"/>
        <v>1735190.8100999999</v>
      </c>
      <c r="AB13" s="108">
        <f t="shared" si="10"/>
        <v>1735191</v>
      </c>
      <c r="AC13" s="108">
        <f t="shared" si="11"/>
        <v>0</v>
      </c>
      <c r="AD13" s="108">
        <f t="shared" si="12"/>
        <v>0</v>
      </c>
      <c r="AE13" s="112">
        <f t="shared" si="13"/>
        <v>4294541</v>
      </c>
      <c r="AF13" s="112"/>
      <c r="AG13" s="112"/>
      <c r="AH13" s="112"/>
      <c r="AI13" s="112"/>
      <c r="AJ13" s="112"/>
      <c r="AK13" s="113"/>
      <c r="AL13" s="113"/>
      <c r="AM13" s="108"/>
      <c r="AN13" s="114">
        <v>5</v>
      </c>
      <c r="AO13" s="115"/>
    </row>
    <row r="14" spans="1:41" s="95" customFormat="1" ht="48" customHeight="1" x14ac:dyDescent="0.4">
      <c r="A14" s="98">
        <v>6</v>
      </c>
      <c r="B14" s="99" t="s">
        <v>2673</v>
      </c>
      <c r="C14" s="100" t="s">
        <v>2674</v>
      </c>
      <c r="D14" s="101" t="s">
        <v>403</v>
      </c>
      <c r="E14" s="99" t="s">
        <v>432</v>
      </c>
      <c r="F14" s="102" t="s">
        <v>54</v>
      </c>
      <c r="G14" s="102">
        <v>6</v>
      </c>
      <c r="H14" s="102"/>
      <c r="I14" s="103">
        <f>VLOOKUP(G14,'Basic TPP'!$A$2:$B$16,2,0)</f>
        <v>4864066.68</v>
      </c>
      <c r="J14" s="104">
        <v>0</v>
      </c>
      <c r="K14" s="105">
        <v>0.46</v>
      </c>
      <c r="L14" s="106">
        <v>0.31</v>
      </c>
      <c r="M14" s="107">
        <v>0</v>
      </c>
      <c r="N14" s="108">
        <f t="shared" si="0"/>
        <v>3745331</v>
      </c>
      <c r="O14" s="109">
        <v>1</v>
      </c>
      <c r="P14" s="110">
        <v>7730</v>
      </c>
      <c r="Q14" s="110" t="s">
        <v>48</v>
      </c>
      <c r="R14" s="111"/>
      <c r="S14" s="108">
        <f t="shared" si="1"/>
        <v>0</v>
      </c>
      <c r="T14" s="108">
        <f t="shared" si="2"/>
        <v>0</v>
      </c>
      <c r="U14" s="108">
        <f t="shared" si="3"/>
        <v>0</v>
      </c>
      <c r="V14" s="108">
        <f t="shared" si="4"/>
        <v>0</v>
      </c>
      <c r="W14" s="108">
        <f t="shared" si="5"/>
        <v>894988.26911999995</v>
      </c>
      <c r="X14" s="108">
        <f t="shared" si="6"/>
        <v>894988.26911999995</v>
      </c>
      <c r="Y14" s="108">
        <f t="shared" si="7"/>
        <v>447494.13455999998</v>
      </c>
      <c r="Z14" s="108">
        <f t="shared" si="8"/>
        <v>2237471</v>
      </c>
      <c r="AA14" s="108">
        <f t="shared" si="9"/>
        <v>1507860.6708</v>
      </c>
      <c r="AB14" s="108">
        <f t="shared" si="10"/>
        <v>1507861</v>
      </c>
      <c r="AC14" s="108">
        <f t="shared" si="11"/>
        <v>0</v>
      </c>
      <c r="AD14" s="108">
        <f t="shared" si="12"/>
        <v>0</v>
      </c>
      <c r="AE14" s="112">
        <f t="shared" si="13"/>
        <v>3745332</v>
      </c>
      <c r="AF14" s="112"/>
      <c r="AG14" s="112"/>
      <c r="AH14" s="112"/>
      <c r="AI14" s="112"/>
      <c r="AJ14" s="112"/>
      <c r="AK14" s="113"/>
      <c r="AL14" s="113"/>
      <c r="AM14" s="108"/>
      <c r="AN14" s="114">
        <v>6</v>
      </c>
      <c r="AO14" s="115"/>
    </row>
    <row r="15" spans="1:41" s="95" customFormat="1" ht="48" customHeight="1" x14ac:dyDescent="0.4">
      <c r="A15" s="98">
        <v>7</v>
      </c>
      <c r="B15" s="99" t="s">
        <v>2675</v>
      </c>
      <c r="C15" s="100" t="s">
        <v>2676</v>
      </c>
      <c r="D15" s="101" t="s">
        <v>95</v>
      </c>
      <c r="E15" s="99" t="s">
        <v>2677</v>
      </c>
      <c r="F15" s="102" t="s">
        <v>391</v>
      </c>
      <c r="G15" s="102">
        <v>5</v>
      </c>
      <c r="H15" s="102"/>
      <c r="I15" s="103">
        <f>VLOOKUP(G15,'Basic TPP'!$A$2:$B$16,2,0)</f>
        <v>4056483.09</v>
      </c>
      <c r="J15" s="104">
        <v>0.31</v>
      </c>
      <c r="K15" s="105">
        <v>0.46</v>
      </c>
      <c r="L15" s="106">
        <v>0</v>
      </c>
      <c r="M15" s="107">
        <v>0</v>
      </c>
      <c r="N15" s="108">
        <f t="shared" si="0"/>
        <v>3123492</v>
      </c>
      <c r="O15" s="109">
        <v>0.995</v>
      </c>
      <c r="P15" s="110">
        <v>8339</v>
      </c>
      <c r="Q15" s="110" t="s">
        <v>48</v>
      </c>
      <c r="R15" s="111"/>
      <c r="S15" s="108">
        <f t="shared" si="1"/>
        <v>500488.88364419999</v>
      </c>
      <c r="T15" s="108">
        <f t="shared" si="2"/>
        <v>503003.90315999999</v>
      </c>
      <c r="U15" s="108">
        <f t="shared" si="3"/>
        <v>251501.95157999999</v>
      </c>
      <c r="V15" s="108">
        <f t="shared" si="4"/>
        <v>1254995</v>
      </c>
      <c r="W15" s="108">
        <f t="shared" si="5"/>
        <v>742660.92411719996</v>
      </c>
      <c r="X15" s="108">
        <f t="shared" si="6"/>
        <v>746392.88855999999</v>
      </c>
      <c r="Y15" s="108">
        <f t="shared" si="7"/>
        <v>373196.44428</v>
      </c>
      <c r="Z15" s="108">
        <f t="shared" si="8"/>
        <v>1862250</v>
      </c>
      <c r="AA15" s="108">
        <f t="shared" si="9"/>
        <v>0</v>
      </c>
      <c r="AB15" s="108">
        <f t="shared" si="10"/>
        <v>0</v>
      </c>
      <c r="AC15" s="108">
        <f t="shared" si="11"/>
        <v>0</v>
      </c>
      <c r="AD15" s="108">
        <f t="shared" si="12"/>
        <v>0</v>
      </c>
      <c r="AE15" s="112">
        <f t="shared" si="13"/>
        <v>3117245</v>
      </c>
      <c r="AF15" s="112"/>
      <c r="AG15" s="112"/>
      <c r="AH15" s="112"/>
      <c r="AI15" s="112"/>
      <c r="AJ15" s="112"/>
      <c r="AK15" s="113"/>
      <c r="AL15" s="113"/>
      <c r="AM15" s="108"/>
      <c r="AN15" s="114">
        <v>7</v>
      </c>
      <c r="AO15" s="115"/>
    </row>
    <row r="16" spans="1:41" x14ac:dyDescent="0.35">
      <c r="N16" s="118">
        <f>SUM(N9:N15)</f>
        <v>33484389</v>
      </c>
      <c r="O16" s="118">
        <f t="shared" ref="O16:AM16" si="14">SUM(O9:O15)</f>
        <v>6.7200000000000006</v>
      </c>
      <c r="P16" s="118">
        <f t="shared" si="14"/>
        <v>61380</v>
      </c>
      <c r="Q16" s="118">
        <f t="shared" si="14"/>
        <v>0</v>
      </c>
      <c r="R16" s="118">
        <f t="shared" si="14"/>
        <v>0</v>
      </c>
      <c r="S16" s="118">
        <f t="shared" si="14"/>
        <v>2429454.7939506001</v>
      </c>
      <c r="T16" s="118">
        <f t="shared" si="14"/>
        <v>2440603.6837200001</v>
      </c>
      <c r="U16" s="118">
        <f t="shared" si="14"/>
        <v>1220301.84186</v>
      </c>
      <c r="V16" s="118">
        <f t="shared" si="14"/>
        <v>6090361</v>
      </c>
      <c r="W16" s="118">
        <f t="shared" si="14"/>
        <v>7202449.1501592016</v>
      </c>
      <c r="X16" s="118">
        <f t="shared" si="14"/>
        <v>7490790.9554400016</v>
      </c>
      <c r="Y16" s="118">
        <f t="shared" si="14"/>
        <v>3745395.4777200008</v>
      </c>
      <c r="Z16" s="118">
        <f t="shared" si="14"/>
        <v>18438636</v>
      </c>
      <c r="AA16" s="118">
        <f t="shared" si="14"/>
        <v>8655903.6993000004</v>
      </c>
      <c r="AB16" s="118">
        <f t="shared" si="14"/>
        <v>8655905</v>
      </c>
      <c r="AC16" s="118">
        <f t="shared" si="14"/>
        <v>0</v>
      </c>
      <c r="AD16" s="118">
        <f t="shared" si="14"/>
        <v>0</v>
      </c>
      <c r="AE16" s="118">
        <f t="shared" si="14"/>
        <v>33184902</v>
      </c>
      <c r="AF16" s="118">
        <f t="shared" si="14"/>
        <v>0</v>
      </c>
      <c r="AG16" s="118">
        <f t="shared" si="14"/>
        <v>0</v>
      </c>
      <c r="AH16" s="118">
        <f t="shared" si="14"/>
        <v>0</v>
      </c>
      <c r="AI16" s="118">
        <f t="shared" si="14"/>
        <v>0</v>
      </c>
      <c r="AJ16" s="118">
        <f t="shared" si="14"/>
        <v>0</v>
      </c>
      <c r="AK16" s="118">
        <f t="shared" si="14"/>
        <v>0</v>
      </c>
      <c r="AL16" s="118">
        <f t="shared" si="14"/>
        <v>0</v>
      </c>
      <c r="AM16" s="118">
        <f t="shared" si="14"/>
        <v>0</v>
      </c>
    </row>
  </sheetData>
  <mergeCells count="42">
    <mergeCell ref="AA7:AA8"/>
    <mergeCell ref="AB7:AB8"/>
    <mergeCell ref="AC7:AC8"/>
    <mergeCell ref="AD7:AD8"/>
    <mergeCell ref="AE7:AE8"/>
    <mergeCell ref="AK6:AK8"/>
    <mergeCell ref="AL6:AL8"/>
    <mergeCell ref="AM6:AM8"/>
    <mergeCell ref="AN6:AO8"/>
    <mergeCell ref="J7:J8"/>
    <mergeCell ref="K7:K8"/>
    <mergeCell ref="L7:L8"/>
    <mergeCell ref="M7:M8"/>
    <mergeCell ref="O7:O8"/>
    <mergeCell ref="P7:P8"/>
    <mergeCell ref="S6:AE6"/>
    <mergeCell ref="AF6:AF8"/>
    <mergeCell ref="AG6:AG8"/>
    <mergeCell ref="AH6:AH8"/>
    <mergeCell ref="AI6:AI8"/>
    <mergeCell ref="AJ6:AJ8"/>
    <mergeCell ref="J6:M6"/>
    <mergeCell ref="N6:N8"/>
    <mergeCell ref="O6:Q6"/>
    <mergeCell ref="R6:R8"/>
    <mergeCell ref="Q7:Q8"/>
    <mergeCell ref="A1:AO1"/>
    <mergeCell ref="A2:AO2"/>
    <mergeCell ref="A3:AO3"/>
    <mergeCell ref="A6:A8"/>
    <mergeCell ref="B6:B8"/>
    <mergeCell ref="C6:C8"/>
    <mergeCell ref="D6:D8"/>
    <mergeCell ref="E6:E8"/>
    <mergeCell ref="F6:F8"/>
    <mergeCell ref="G6:G8"/>
    <mergeCell ref="S7:U7"/>
    <mergeCell ref="V7:V8"/>
    <mergeCell ref="W7:Y7"/>
    <mergeCell ref="Z7:Z8"/>
    <mergeCell ref="H6:H8"/>
    <mergeCell ref="I6:I8"/>
  </mergeCells>
  <pageMargins left="0.70866141732283472" right="0.70866141732283472" top="0.74803149606299213" bottom="0.74803149606299213" header="0.31496062992125984" footer="0.31496062992125984"/>
  <pageSetup paperSize="256" scale="23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D2FA-DA29-4F68-A7B8-113FCD9E65CE}">
  <sheetPr codeName="Sheet8">
    <pageSetUpPr fitToPage="1"/>
  </sheetPr>
  <dimension ref="A1:AO36"/>
  <sheetViews>
    <sheetView view="pageBreakPreview" topLeftCell="A4" zoomScale="50" zoomScaleNormal="50" zoomScaleSheetLayoutView="50" workbookViewId="0">
      <selection activeCell="W20" sqref="W20"/>
    </sheetView>
  </sheetViews>
  <sheetFormatPr defaultColWidth="8.83203125" defaultRowHeight="17" x14ac:dyDescent="0.4"/>
  <cols>
    <col min="1" max="1" width="4.5" style="122" customWidth="1"/>
    <col min="2" max="2" width="37.33203125" style="123" customWidth="1"/>
    <col min="3" max="3" width="30.83203125" style="123" customWidth="1"/>
    <col min="4" max="4" width="22.58203125" style="123" customWidth="1"/>
    <col min="5" max="5" width="21.5" style="123" customWidth="1"/>
    <col min="6" max="6" width="24.83203125" style="123" customWidth="1"/>
    <col min="7" max="7" width="10.58203125" style="123" customWidth="1"/>
    <col min="8" max="8" width="9.5" style="123" customWidth="1"/>
    <col min="9" max="9" width="12.5" style="123" customWidth="1"/>
    <col min="10" max="13" width="8.5" style="123" customWidth="1"/>
    <col min="14" max="14" width="14.08203125" style="123" customWidth="1"/>
    <col min="15" max="15" width="9.5" style="124" customWidth="1"/>
    <col min="16" max="18" width="10" style="123" customWidth="1"/>
    <col min="19" max="19" width="12.08203125" style="123" customWidth="1"/>
    <col min="20" max="20" width="13" style="123" customWidth="1"/>
    <col min="21" max="21" width="11.83203125" style="123" customWidth="1"/>
    <col min="22" max="22" width="14.83203125" style="123" customWidth="1"/>
    <col min="23" max="25" width="11.5" style="123" customWidth="1"/>
    <col min="26" max="26" width="13.5" style="123" customWidth="1"/>
    <col min="27" max="27" width="12.5" style="123" customWidth="1"/>
    <col min="28" max="28" width="13.5" style="123" customWidth="1"/>
    <col min="29" max="30" width="10.08203125" style="123" customWidth="1"/>
    <col min="31" max="31" width="15" style="123" customWidth="1"/>
    <col min="32" max="32" width="13.5" style="123" customWidth="1"/>
    <col min="33" max="33" width="13" style="123" customWidth="1"/>
    <col min="34" max="34" width="14" style="123" customWidth="1"/>
    <col min="35" max="35" width="14" style="123" hidden="1" customWidth="1"/>
    <col min="36" max="36" width="13" style="123" customWidth="1"/>
    <col min="37" max="37" width="11.5" style="123" customWidth="1"/>
    <col min="38" max="38" width="13" style="123" customWidth="1"/>
    <col min="39" max="39" width="14.25" style="123" customWidth="1"/>
    <col min="40" max="40" width="4.83203125" style="123" customWidth="1"/>
    <col min="41" max="41" width="17" style="123" customWidth="1"/>
    <col min="42" max="16384" width="8.83203125" style="123"/>
  </cols>
  <sheetData>
    <row r="1" spans="1:41" s="120" customFormat="1" ht="28" customHeight="1" x14ac:dyDescent="0.5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119"/>
    </row>
    <row r="2" spans="1:41" s="120" customFormat="1" ht="28" customHeight="1" x14ac:dyDescent="0.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121"/>
    </row>
    <row r="3" spans="1:41" s="120" customFormat="1" ht="28" customHeight="1" x14ac:dyDescent="0.5">
      <c r="A3" s="250" t="s">
        <v>2678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121"/>
    </row>
    <row r="4" spans="1:41" x14ac:dyDescent="0.4">
      <c r="A4" s="122" t="s">
        <v>3</v>
      </c>
      <c r="D4" s="123" t="s">
        <v>3</v>
      </c>
    </row>
    <row r="5" spans="1:41" ht="16" customHeight="1" x14ac:dyDescent="0.4">
      <c r="A5" s="251" t="s">
        <v>4</v>
      </c>
      <c r="B5" s="251" t="s">
        <v>5</v>
      </c>
      <c r="C5" s="252" t="s">
        <v>6</v>
      </c>
      <c r="D5" s="254" t="s">
        <v>7</v>
      </c>
      <c r="E5" s="251" t="s">
        <v>8</v>
      </c>
      <c r="F5" s="255" t="s">
        <v>9</v>
      </c>
      <c r="G5" s="251" t="s">
        <v>10</v>
      </c>
      <c r="H5" s="252" t="s">
        <v>11</v>
      </c>
      <c r="I5" s="281" t="s">
        <v>12</v>
      </c>
      <c r="J5" s="282" t="s">
        <v>13</v>
      </c>
      <c r="K5" s="283"/>
      <c r="L5" s="283"/>
      <c r="M5" s="284"/>
      <c r="N5" s="260" t="s">
        <v>14</v>
      </c>
      <c r="O5" s="285" t="s">
        <v>15</v>
      </c>
      <c r="P5" s="286"/>
      <c r="Q5" s="287"/>
      <c r="R5" s="262" t="s">
        <v>16</v>
      </c>
      <c r="S5" s="264" t="s">
        <v>17</v>
      </c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5" t="s">
        <v>18</v>
      </c>
      <c r="AG5" s="265" t="s">
        <v>19</v>
      </c>
      <c r="AH5" s="268" t="s">
        <v>20</v>
      </c>
      <c r="AI5" s="244" t="s">
        <v>21</v>
      </c>
      <c r="AJ5" s="256" t="s">
        <v>22</v>
      </c>
      <c r="AK5" s="256" t="s">
        <v>23</v>
      </c>
      <c r="AL5" s="256" t="s">
        <v>24</v>
      </c>
      <c r="AM5" s="258" t="s">
        <v>25</v>
      </c>
      <c r="AN5" s="259" t="s">
        <v>26</v>
      </c>
      <c r="AO5" s="259"/>
    </row>
    <row r="6" spans="1:41" ht="14.5" customHeight="1" x14ac:dyDescent="0.4">
      <c r="A6" s="251"/>
      <c r="B6" s="251"/>
      <c r="C6" s="253"/>
      <c r="D6" s="253"/>
      <c r="E6" s="251"/>
      <c r="F6" s="255"/>
      <c r="G6" s="251"/>
      <c r="H6" s="253"/>
      <c r="I6" s="281"/>
      <c r="J6" s="260" t="s">
        <v>27</v>
      </c>
      <c r="K6" s="260" t="s">
        <v>28</v>
      </c>
      <c r="L6" s="260" t="s">
        <v>29</v>
      </c>
      <c r="M6" s="260" t="s">
        <v>30</v>
      </c>
      <c r="N6" s="261"/>
      <c r="O6" s="262" t="s">
        <v>31</v>
      </c>
      <c r="P6" s="262" t="s">
        <v>32</v>
      </c>
      <c r="Q6" s="262" t="s">
        <v>33</v>
      </c>
      <c r="R6" s="263"/>
      <c r="S6" s="272" t="s">
        <v>27</v>
      </c>
      <c r="T6" s="273"/>
      <c r="U6" s="274"/>
      <c r="V6" s="258" t="s">
        <v>34</v>
      </c>
      <c r="W6" s="278" t="s">
        <v>28</v>
      </c>
      <c r="X6" s="278"/>
      <c r="Y6" s="278"/>
      <c r="Z6" s="279" t="s">
        <v>35</v>
      </c>
      <c r="AA6" s="290" t="s">
        <v>29</v>
      </c>
      <c r="AB6" s="290" t="s">
        <v>36</v>
      </c>
      <c r="AC6" s="275" t="s">
        <v>30</v>
      </c>
      <c r="AD6" s="275" t="s">
        <v>37</v>
      </c>
      <c r="AE6" s="276" t="s">
        <v>38</v>
      </c>
      <c r="AF6" s="266"/>
      <c r="AG6" s="266"/>
      <c r="AH6" s="269"/>
      <c r="AI6" s="245"/>
      <c r="AJ6" s="257"/>
      <c r="AK6" s="257"/>
      <c r="AL6" s="257"/>
      <c r="AM6" s="258"/>
      <c r="AN6" s="259"/>
      <c r="AO6" s="259"/>
    </row>
    <row r="7" spans="1:41" ht="34" customHeight="1" x14ac:dyDescent="0.4">
      <c r="A7" s="251"/>
      <c r="B7" s="251"/>
      <c r="C7" s="253"/>
      <c r="D7" s="253"/>
      <c r="E7" s="251"/>
      <c r="F7" s="255"/>
      <c r="G7" s="251"/>
      <c r="H7" s="280"/>
      <c r="I7" s="281"/>
      <c r="J7" s="261"/>
      <c r="K7" s="261"/>
      <c r="L7" s="261"/>
      <c r="M7" s="261"/>
      <c r="N7" s="261"/>
      <c r="O7" s="263"/>
      <c r="P7" s="263"/>
      <c r="Q7" s="263"/>
      <c r="R7" s="288"/>
      <c r="S7" s="125" t="s">
        <v>39</v>
      </c>
      <c r="T7" s="125" t="s">
        <v>40</v>
      </c>
      <c r="U7" s="125" t="s">
        <v>41</v>
      </c>
      <c r="V7" s="258"/>
      <c r="W7" s="126" t="s">
        <v>39</v>
      </c>
      <c r="X7" s="126" t="s">
        <v>40</v>
      </c>
      <c r="Y7" s="126" t="s">
        <v>41</v>
      </c>
      <c r="Z7" s="279"/>
      <c r="AA7" s="290"/>
      <c r="AB7" s="290"/>
      <c r="AC7" s="275"/>
      <c r="AD7" s="275"/>
      <c r="AE7" s="276"/>
      <c r="AF7" s="267"/>
      <c r="AG7" s="267"/>
      <c r="AH7" s="270"/>
      <c r="AI7" s="246"/>
      <c r="AJ7" s="271"/>
      <c r="AK7" s="271"/>
      <c r="AL7" s="257"/>
      <c r="AM7" s="258"/>
      <c r="AN7" s="259"/>
      <c r="AO7" s="259"/>
    </row>
    <row r="8" spans="1:41" ht="48" customHeight="1" x14ac:dyDescent="0.4">
      <c r="A8" s="127" t="s">
        <v>42</v>
      </c>
      <c r="B8" s="128" t="s">
        <v>2679</v>
      </c>
      <c r="C8" s="129" t="s">
        <v>2680</v>
      </c>
      <c r="D8" s="130" t="s">
        <v>45</v>
      </c>
      <c r="E8" s="131" t="s">
        <v>2681</v>
      </c>
      <c r="F8" s="132" t="s">
        <v>172</v>
      </c>
      <c r="G8" s="132">
        <v>9</v>
      </c>
      <c r="H8" s="131"/>
      <c r="I8" s="133">
        <f>VLOOKUP(G8,'Basic TPP'!$A$2:$B$16,2,0)</f>
        <v>7898623.2000000002</v>
      </c>
      <c r="J8" s="134">
        <v>0.34</v>
      </c>
      <c r="K8" s="135">
        <v>0.46</v>
      </c>
      <c r="L8" s="136">
        <v>0.12</v>
      </c>
      <c r="M8" s="136">
        <v>0</v>
      </c>
      <c r="N8" s="137">
        <f>ROUND(I8*(SUM(J8:M8)),0)</f>
        <v>7266733</v>
      </c>
      <c r="O8" s="138">
        <v>0.97499999999999998</v>
      </c>
      <c r="P8" s="139">
        <v>4361</v>
      </c>
      <c r="Q8" s="139" t="s">
        <v>862</v>
      </c>
      <c r="R8" s="140"/>
      <c r="S8" s="137">
        <f t="shared" ref="S8:S13" si="0">I8*J8*40%*O8</f>
        <v>1047357.4363200002</v>
      </c>
      <c r="T8" s="137">
        <f t="shared" ref="T8:T13" si="1">IF(P8&gt;=6750,(I8*J8*40%),0)</f>
        <v>0</v>
      </c>
      <c r="U8" s="137">
        <f t="shared" ref="U8:U13" si="2">IF(P8&lt;6750,0,IF(Q8="kurang",I8*J8*10%,I8*J8*20%))</f>
        <v>0</v>
      </c>
      <c r="V8" s="137">
        <f t="shared" ref="V8:V13" si="3">ROUND(SUM(S8:U8)*87%,0)</f>
        <v>911201</v>
      </c>
      <c r="W8" s="137">
        <f t="shared" ref="W8:W13" si="4">I8*K8*40%*O8</f>
        <v>1417013.00208</v>
      </c>
      <c r="X8" s="137">
        <f t="shared" ref="X8:X13" si="5">IF(P8&gt;=6750,(I8*K8*40%),0)</f>
        <v>0</v>
      </c>
      <c r="Y8" s="137">
        <f t="shared" ref="Y8:Y13" si="6">IF(P8&lt;6750,0,IF(Q8="kurang",I8*K8*10%,I8*K8*20%))</f>
        <v>0</v>
      </c>
      <c r="Z8" s="137">
        <f t="shared" ref="Z8:Z13" si="7">ROUND(SUM(W8:Y8)*87%,0)</f>
        <v>1232801</v>
      </c>
      <c r="AA8" s="137">
        <f t="shared" ref="AA8:AA13" si="8">I8*L8</f>
        <v>947834.78399999999</v>
      </c>
      <c r="AB8" s="137">
        <f t="shared" ref="AB8:AB13" si="9">ROUND(AA8 * 87%,0)</f>
        <v>824616</v>
      </c>
      <c r="AC8" s="137">
        <f t="shared" ref="AC8:AC13" si="10">I8*M8</f>
        <v>0</v>
      </c>
      <c r="AD8" s="137">
        <f t="shared" ref="AD8:AD13" si="11">ROUND(AC8*87%,0)</f>
        <v>0</v>
      </c>
      <c r="AE8" s="141">
        <f t="shared" ref="AE8:AE13" si="12">ROUND((V8+Z8+AB8+AD8),0)</f>
        <v>2968618</v>
      </c>
      <c r="AF8" s="141"/>
      <c r="AG8" s="141"/>
      <c r="AH8" s="141"/>
      <c r="AI8" s="141"/>
      <c r="AJ8" s="141"/>
      <c r="AK8" s="142"/>
      <c r="AL8" s="142"/>
      <c r="AM8" s="137"/>
      <c r="AN8" s="143">
        <v>1</v>
      </c>
      <c r="AO8" s="144"/>
    </row>
    <row r="9" spans="1:41" ht="48" customHeight="1" x14ac:dyDescent="0.4">
      <c r="A9" s="127" t="s">
        <v>49</v>
      </c>
      <c r="B9" s="131" t="s">
        <v>2682</v>
      </c>
      <c r="C9" s="145" t="s">
        <v>2683</v>
      </c>
      <c r="D9" s="146" t="s">
        <v>95</v>
      </c>
      <c r="E9" s="131" t="s">
        <v>891</v>
      </c>
      <c r="F9" s="147" t="s">
        <v>391</v>
      </c>
      <c r="G9" s="147">
        <v>8</v>
      </c>
      <c r="H9" s="148"/>
      <c r="I9" s="133">
        <f>VLOOKUP(G9,'Basic TPP'!$A$2:$B$16,2,0)</f>
        <v>6348434.0099999998</v>
      </c>
      <c r="J9" s="134">
        <v>0</v>
      </c>
      <c r="K9" s="135">
        <v>0.46</v>
      </c>
      <c r="L9" s="136">
        <v>0.31</v>
      </c>
      <c r="M9" s="136">
        <v>0</v>
      </c>
      <c r="N9" s="137">
        <f t="shared" ref="N9:N13" si="13">ROUND(I9*(SUM(J9:M9)),0)</f>
        <v>4888294</v>
      </c>
      <c r="O9" s="138">
        <v>0.995</v>
      </c>
      <c r="P9" s="139">
        <v>8860</v>
      </c>
      <c r="Q9" s="149" t="s">
        <v>862</v>
      </c>
      <c r="R9" s="140"/>
      <c r="S9" s="137">
        <f t="shared" si="0"/>
        <v>0</v>
      </c>
      <c r="T9" s="137">
        <f t="shared" si="1"/>
        <v>0</v>
      </c>
      <c r="U9" s="137">
        <f t="shared" si="2"/>
        <v>0</v>
      </c>
      <c r="V9" s="137">
        <f t="shared" si="3"/>
        <v>0</v>
      </c>
      <c r="W9" s="137">
        <f t="shared" si="4"/>
        <v>1162271.2985508002</v>
      </c>
      <c r="X9" s="137">
        <f t="shared" si="5"/>
        <v>1168111.8578400002</v>
      </c>
      <c r="Y9" s="137">
        <f t="shared" si="6"/>
        <v>584055.92892000009</v>
      </c>
      <c r="Z9" s="137">
        <f t="shared" si="7"/>
        <v>2535562</v>
      </c>
      <c r="AA9" s="137">
        <f t="shared" si="8"/>
        <v>1968014.5430999999</v>
      </c>
      <c r="AB9" s="137">
        <f t="shared" si="9"/>
        <v>1712173</v>
      </c>
      <c r="AC9" s="137">
        <f t="shared" si="10"/>
        <v>0</v>
      </c>
      <c r="AD9" s="137">
        <f t="shared" si="11"/>
        <v>0</v>
      </c>
      <c r="AE9" s="141">
        <f t="shared" si="12"/>
        <v>4247735</v>
      </c>
      <c r="AF9" s="141"/>
      <c r="AG9" s="141"/>
      <c r="AH9" s="141"/>
      <c r="AI9" s="141"/>
      <c r="AJ9" s="141"/>
      <c r="AK9" s="142"/>
      <c r="AL9" s="142"/>
      <c r="AM9" s="137"/>
      <c r="AN9" s="143">
        <v>2</v>
      </c>
      <c r="AO9" s="144"/>
    </row>
    <row r="10" spans="1:41" ht="48" customHeight="1" x14ac:dyDescent="0.4">
      <c r="A10" s="127" t="s">
        <v>55</v>
      </c>
      <c r="B10" s="131" t="s">
        <v>2684</v>
      </c>
      <c r="C10" s="145" t="s">
        <v>2685</v>
      </c>
      <c r="D10" s="146" t="s">
        <v>95</v>
      </c>
      <c r="E10" s="148" t="s">
        <v>891</v>
      </c>
      <c r="F10" s="147" t="s">
        <v>391</v>
      </c>
      <c r="G10" s="147">
        <v>8</v>
      </c>
      <c r="H10" s="148"/>
      <c r="I10" s="133">
        <f>VLOOKUP(G10,'Basic TPP'!$A$2:$B$16,2,0)</f>
        <v>6348434.0099999998</v>
      </c>
      <c r="J10" s="134">
        <v>0</v>
      </c>
      <c r="K10" s="135">
        <v>0.46</v>
      </c>
      <c r="L10" s="136">
        <v>0.31</v>
      </c>
      <c r="M10" s="136">
        <v>0</v>
      </c>
      <c r="N10" s="137">
        <f t="shared" si="13"/>
        <v>4888294</v>
      </c>
      <c r="O10" s="138">
        <v>0.995</v>
      </c>
      <c r="P10" s="139">
        <v>8105</v>
      </c>
      <c r="Q10" s="139" t="s">
        <v>862</v>
      </c>
      <c r="R10" s="140"/>
      <c r="S10" s="137">
        <f t="shared" si="0"/>
        <v>0</v>
      </c>
      <c r="T10" s="137">
        <f t="shared" si="1"/>
        <v>0</v>
      </c>
      <c r="U10" s="137">
        <f t="shared" si="2"/>
        <v>0</v>
      </c>
      <c r="V10" s="137">
        <f t="shared" si="3"/>
        <v>0</v>
      </c>
      <c r="W10" s="137">
        <f t="shared" si="4"/>
        <v>1162271.2985508002</v>
      </c>
      <c r="X10" s="137">
        <f t="shared" si="5"/>
        <v>1168111.8578400002</v>
      </c>
      <c r="Y10" s="137">
        <f t="shared" si="6"/>
        <v>584055.92892000009</v>
      </c>
      <c r="Z10" s="137">
        <f t="shared" si="7"/>
        <v>2535562</v>
      </c>
      <c r="AA10" s="137">
        <f t="shared" si="8"/>
        <v>1968014.5430999999</v>
      </c>
      <c r="AB10" s="137">
        <f t="shared" si="9"/>
        <v>1712173</v>
      </c>
      <c r="AC10" s="137">
        <f t="shared" si="10"/>
        <v>0</v>
      </c>
      <c r="AD10" s="137">
        <f t="shared" si="11"/>
        <v>0</v>
      </c>
      <c r="AE10" s="141">
        <f t="shared" si="12"/>
        <v>4247735</v>
      </c>
      <c r="AF10" s="141"/>
      <c r="AG10" s="141"/>
      <c r="AH10" s="141"/>
      <c r="AI10" s="141"/>
      <c r="AJ10" s="141"/>
      <c r="AK10" s="142"/>
      <c r="AL10" s="142"/>
      <c r="AM10" s="137"/>
      <c r="AN10" s="143">
        <v>3</v>
      </c>
      <c r="AO10" s="144"/>
    </row>
    <row r="11" spans="1:41" ht="48" customHeight="1" x14ac:dyDescent="0.4">
      <c r="A11" s="127" t="s">
        <v>58</v>
      </c>
      <c r="B11" s="150" t="s">
        <v>2686</v>
      </c>
      <c r="C11" s="145" t="s">
        <v>2687</v>
      </c>
      <c r="D11" s="146" t="s">
        <v>328</v>
      </c>
      <c r="E11" s="148" t="s">
        <v>2688</v>
      </c>
      <c r="F11" s="147" t="s">
        <v>54</v>
      </c>
      <c r="G11" s="147">
        <v>7</v>
      </c>
      <c r="H11" s="148"/>
      <c r="I11" s="133">
        <f>VLOOKUP(G11,'Basic TPP'!$A$2:$B$16,2,0)</f>
        <v>5597389.71</v>
      </c>
      <c r="J11" s="134">
        <v>0</v>
      </c>
      <c r="K11" s="135">
        <v>0.46</v>
      </c>
      <c r="L11" s="136">
        <v>0.31</v>
      </c>
      <c r="M11" s="136">
        <v>0</v>
      </c>
      <c r="N11" s="137">
        <f t="shared" si="13"/>
        <v>4309990</v>
      </c>
      <c r="O11" s="138">
        <v>1</v>
      </c>
      <c r="P11" s="139">
        <v>10045</v>
      </c>
      <c r="Q11" s="139" t="s">
        <v>862</v>
      </c>
      <c r="R11" s="140"/>
      <c r="S11" s="137">
        <f t="shared" si="0"/>
        <v>0</v>
      </c>
      <c r="T11" s="137">
        <f t="shared" si="1"/>
        <v>0</v>
      </c>
      <c r="U11" s="137">
        <f t="shared" si="2"/>
        <v>0</v>
      </c>
      <c r="V11" s="137">
        <f t="shared" si="3"/>
        <v>0</v>
      </c>
      <c r="W11" s="137">
        <f t="shared" si="4"/>
        <v>1029919.7066400001</v>
      </c>
      <c r="X11" s="137">
        <f t="shared" si="5"/>
        <v>1029919.7066400001</v>
      </c>
      <c r="Y11" s="137">
        <f t="shared" si="6"/>
        <v>514959.85332000005</v>
      </c>
      <c r="Z11" s="137">
        <f t="shared" si="7"/>
        <v>2240075</v>
      </c>
      <c r="AA11" s="137">
        <f t="shared" si="8"/>
        <v>1735190.8100999999</v>
      </c>
      <c r="AB11" s="137">
        <f t="shared" si="9"/>
        <v>1509616</v>
      </c>
      <c r="AC11" s="137">
        <f t="shared" si="10"/>
        <v>0</v>
      </c>
      <c r="AD11" s="137">
        <f t="shared" si="11"/>
        <v>0</v>
      </c>
      <c r="AE11" s="141">
        <f t="shared" si="12"/>
        <v>3749691</v>
      </c>
      <c r="AF11" s="141"/>
      <c r="AG11" s="141"/>
      <c r="AH11" s="141"/>
      <c r="AI11" s="141"/>
      <c r="AJ11" s="141"/>
      <c r="AK11" s="142"/>
      <c r="AL11" s="142"/>
      <c r="AM11" s="137"/>
      <c r="AN11" s="143">
        <v>4</v>
      </c>
      <c r="AO11" s="144"/>
    </row>
    <row r="12" spans="1:41" ht="48" customHeight="1" x14ac:dyDescent="0.4">
      <c r="A12" s="127" t="s">
        <v>61</v>
      </c>
      <c r="B12" s="150" t="s">
        <v>2689</v>
      </c>
      <c r="C12" s="145" t="s">
        <v>2690</v>
      </c>
      <c r="D12" s="146" t="s">
        <v>420</v>
      </c>
      <c r="E12" s="148" t="s">
        <v>2691</v>
      </c>
      <c r="F12" s="147" t="s">
        <v>54</v>
      </c>
      <c r="G12" s="147">
        <v>6</v>
      </c>
      <c r="H12" s="148"/>
      <c r="I12" s="133">
        <f>VLOOKUP(G12,'Basic TPP'!$A$2:$B$16,2,0)</f>
        <v>4864066.68</v>
      </c>
      <c r="J12" s="134">
        <v>0</v>
      </c>
      <c r="K12" s="135">
        <v>0.46</v>
      </c>
      <c r="L12" s="136">
        <v>0.31</v>
      </c>
      <c r="M12" s="136">
        <v>0</v>
      </c>
      <c r="N12" s="137">
        <f t="shared" si="13"/>
        <v>3745331</v>
      </c>
      <c r="O12" s="138">
        <v>1</v>
      </c>
      <c r="P12" s="139">
        <v>10529</v>
      </c>
      <c r="Q12" s="139" t="s">
        <v>862</v>
      </c>
      <c r="R12" s="140"/>
      <c r="S12" s="137">
        <f t="shared" si="0"/>
        <v>0</v>
      </c>
      <c r="T12" s="137">
        <f t="shared" si="1"/>
        <v>0</v>
      </c>
      <c r="U12" s="137">
        <f t="shared" si="2"/>
        <v>0</v>
      </c>
      <c r="V12" s="137">
        <f t="shared" si="3"/>
        <v>0</v>
      </c>
      <c r="W12" s="137">
        <f t="shared" si="4"/>
        <v>894988.26911999995</v>
      </c>
      <c r="X12" s="137">
        <f t="shared" si="5"/>
        <v>894988.26911999995</v>
      </c>
      <c r="Y12" s="137">
        <f t="shared" si="6"/>
        <v>447494.13455999998</v>
      </c>
      <c r="Z12" s="137">
        <f t="shared" si="7"/>
        <v>1946599</v>
      </c>
      <c r="AA12" s="137">
        <f t="shared" si="8"/>
        <v>1507860.6708</v>
      </c>
      <c r="AB12" s="137">
        <f t="shared" si="9"/>
        <v>1311839</v>
      </c>
      <c r="AC12" s="137">
        <f t="shared" si="10"/>
        <v>0</v>
      </c>
      <c r="AD12" s="137">
        <f t="shared" si="11"/>
        <v>0</v>
      </c>
      <c r="AE12" s="141">
        <f t="shared" si="12"/>
        <v>3258438</v>
      </c>
      <c r="AF12" s="141"/>
      <c r="AG12" s="141"/>
      <c r="AH12" s="141"/>
      <c r="AI12" s="141"/>
      <c r="AJ12" s="141"/>
      <c r="AK12" s="142"/>
      <c r="AL12" s="142"/>
      <c r="AM12" s="137"/>
      <c r="AN12" s="143">
        <v>5</v>
      </c>
      <c r="AO12" s="144"/>
    </row>
    <row r="13" spans="1:41" ht="48" customHeight="1" x14ac:dyDescent="0.4">
      <c r="A13" s="127" t="s">
        <v>64</v>
      </c>
      <c r="B13" s="150" t="s">
        <v>2692</v>
      </c>
      <c r="C13" s="145" t="s">
        <v>2693</v>
      </c>
      <c r="D13" s="146" t="s">
        <v>138</v>
      </c>
      <c r="E13" s="148" t="s">
        <v>2694</v>
      </c>
      <c r="F13" s="147" t="s">
        <v>54</v>
      </c>
      <c r="G13" s="147">
        <v>6</v>
      </c>
      <c r="H13" s="148"/>
      <c r="I13" s="133">
        <f>VLOOKUP(G13,'Basic TPP'!$A$2:$B$16,2,0)</f>
        <v>4864066.68</v>
      </c>
      <c r="J13" s="134">
        <v>0.31</v>
      </c>
      <c r="K13" s="135">
        <v>0.46</v>
      </c>
      <c r="L13" s="136">
        <v>0</v>
      </c>
      <c r="M13" s="136">
        <v>0</v>
      </c>
      <c r="N13" s="137">
        <f t="shared" si="13"/>
        <v>3745331</v>
      </c>
      <c r="O13" s="138">
        <v>1</v>
      </c>
      <c r="P13" s="139">
        <v>10603</v>
      </c>
      <c r="Q13" s="139" t="s">
        <v>862</v>
      </c>
      <c r="R13" s="140"/>
      <c r="S13" s="137">
        <f t="shared" si="0"/>
        <v>603144.26832000003</v>
      </c>
      <c r="T13" s="137">
        <f t="shared" si="1"/>
        <v>603144.26832000003</v>
      </c>
      <c r="U13" s="137">
        <f t="shared" si="2"/>
        <v>301572.13416000002</v>
      </c>
      <c r="V13" s="137">
        <f t="shared" si="3"/>
        <v>1311839</v>
      </c>
      <c r="W13" s="137">
        <f t="shared" si="4"/>
        <v>894988.26911999995</v>
      </c>
      <c r="X13" s="137">
        <f t="shared" si="5"/>
        <v>894988.26911999995</v>
      </c>
      <c r="Y13" s="137">
        <f t="shared" si="6"/>
        <v>447494.13455999998</v>
      </c>
      <c r="Z13" s="137">
        <f t="shared" si="7"/>
        <v>1946599</v>
      </c>
      <c r="AA13" s="137">
        <f t="shared" si="8"/>
        <v>0</v>
      </c>
      <c r="AB13" s="137">
        <f t="shared" si="9"/>
        <v>0</v>
      </c>
      <c r="AC13" s="137">
        <f t="shared" si="10"/>
        <v>0</v>
      </c>
      <c r="AD13" s="137">
        <f t="shared" si="11"/>
        <v>0</v>
      </c>
      <c r="AE13" s="141">
        <f t="shared" si="12"/>
        <v>3258438</v>
      </c>
      <c r="AF13" s="141"/>
      <c r="AG13" s="141"/>
      <c r="AH13" s="141"/>
      <c r="AI13" s="141"/>
      <c r="AJ13" s="141"/>
      <c r="AK13" s="142"/>
      <c r="AL13" s="142"/>
      <c r="AM13" s="137"/>
      <c r="AN13" s="143">
        <v>6</v>
      </c>
      <c r="AO13" s="144"/>
    </row>
    <row r="14" spans="1:41" ht="48" customHeight="1" x14ac:dyDescent="0.4">
      <c r="K14" s="151"/>
      <c r="L14" s="152"/>
      <c r="M14" s="152"/>
      <c r="N14" s="153">
        <f>SUM(N8:N13)</f>
        <v>28843973</v>
      </c>
      <c r="O14" s="153">
        <f t="shared" ref="O14:AM14" si="14">SUM(O8:O13)</f>
        <v>5.9649999999999999</v>
      </c>
      <c r="P14" s="153">
        <f t="shared" si="14"/>
        <v>52503</v>
      </c>
      <c r="Q14" s="153">
        <f t="shared" si="14"/>
        <v>0</v>
      </c>
      <c r="R14" s="153">
        <f t="shared" si="14"/>
        <v>0</v>
      </c>
      <c r="S14" s="153">
        <f t="shared" si="14"/>
        <v>1650501.7046400001</v>
      </c>
      <c r="T14" s="153">
        <f t="shared" si="14"/>
        <v>603144.26832000003</v>
      </c>
      <c r="U14" s="153">
        <f t="shared" si="14"/>
        <v>301572.13416000002</v>
      </c>
      <c r="V14" s="153">
        <f t="shared" si="14"/>
        <v>2223040</v>
      </c>
      <c r="W14" s="153">
        <f t="shared" si="14"/>
        <v>6561451.8440616019</v>
      </c>
      <c r="X14" s="153">
        <f t="shared" si="14"/>
        <v>5156119.9605600005</v>
      </c>
      <c r="Y14" s="153">
        <f t="shared" si="14"/>
        <v>2578059.9802800003</v>
      </c>
      <c r="Z14" s="153">
        <f t="shared" si="14"/>
        <v>12437198</v>
      </c>
      <c r="AA14" s="153">
        <f t="shared" si="14"/>
        <v>8126915.3510999996</v>
      </c>
      <c r="AB14" s="153">
        <f t="shared" si="14"/>
        <v>7070417</v>
      </c>
      <c r="AC14" s="153">
        <f t="shared" si="14"/>
        <v>0</v>
      </c>
      <c r="AD14" s="153">
        <f t="shared" si="14"/>
        <v>0</v>
      </c>
      <c r="AE14" s="153">
        <f t="shared" si="14"/>
        <v>21730655</v>
      </c>
      <c r="AF14" s="153">
        <f t="shared" si="14"/>
        <v>0</v>
      </c>
      <c r="AG14" s="153">
        <f t="shared" si="14"/>
        <v>0</v>
      </c>
      <c r="AH14" s="153">
        <f t="shared" si="14"/>
        <v>0</v>
      </c>
      <c r="AI14" s="153">
        <f t="shared" si="14"/>
        <v>0</v>
      </c>
      <c r="AJ14" s="153">
        <f t="shared" si="14"/>
        <v>0</v>
      </c>
      <c r="AK14" s="153">
        <f t="shared" si="14"/>
        <v>0</v>
      </c>
      <c r="AL14" s="153">
        <f t="shared" si="14"/>
        <v>0</v>
      </c>
      <c r="AM14" s="153">
        <f t="shared" si="14"/>
        <v>0</v>
      </c>
    </row>
    <row r="15" spans="1:41" x14ac:dyDescent="0.4">
      <c r="K15" s="154"/>
    </row>
    <row r="16" spans="1:41" x14ac:dyDescent="0.4">
      <c r="B16" s="277" t="s">
        <v>850</v>
      </c>
      <c r="C16" s="277"/>
      <c r="K16" s="154"/>
    </row>
    <row r="17" spans="2:30" ht="14.5" customHeight="1" x14ac:dyDescent="0.4">
      <c r="B17" s="155" t="s">
        <v>851</v>
      </c>
      <c r="C17" s="155"/>
      <c r="O17" s="123"/>
    </row>
    <row r="21" spans="2:30" x14ac:dyDescent="0.4">
      <c r="V21" s="124"/>
      <c r="W21" s="124"/>
    </row>
    <row r="22" spans="2:30" x14ac:dyDescent="0.4">
      <c r="B22" s="277" t="s">
        <v>852</v>
      </c>
      <c r="C22" s="277"/>
      <c r="T22" s="289"/>
      <c r="U22" s="289"/>
      <c r="V22" s="289"/>
      <c r="W22" s="289"/>
      <c r="X22" s="289"/>
      <c r="Y22" s="289"/>
    </row>
    <row r="23" spans="2:30" x14ac:dyDescent="0.4">
      <c r="B23" s="155" t="s">
        <v>853</v>
      </c>
      <c r="C23" s="155"/>
      <c r="T23" s="289"/>
      <c r="U23" s="289"/>
      <c r="V23" s="289"/>
      <c r="W23" s="289"/>
      <c r="X23" s="289"/>
      <c r="Y23" s="289"/>
    </row>
    <row r="31" spans="2:30" x14ac:dyDescent="0.4">
      <c r="V31" s="154"/>
      <c r="Z31" s="154"/>
      <c r="AB31" s="154"/>
      <c r="AD31" s="154"/>
    </row>
    <row r="32" spans="2:30" x14ac:dyDescent="0.4">
      <c r="V32" s="156"/>
      <c r="W32" s="156"/>
      <c r="X32" s="156"/>
      <c r="Y32" s="156"/>
      <c r="Z32" s="156"/>
      <c r="AA32" s="156"/>
      <c r="AB32" s="156"/>
      <c r="AC32" s="156"/>
      <c r="AD32" s="156"/>
    </row>
    <row r="33" spans="22:30" x14ac:dyDescent="0.4">
      <c r="V33" s="156"/>
      <c r="W33" s="156"/>
      <c r="X33" s="156"/>
      <c r="Y33" s="156"/>
      <c r="Z33" s="156"/>
      <c r="AA33" s="156"/>
      <c r="AB33" s="156"/>
      <c r="AC33" s="156"/>
      <c r="AD33" s="156"/>
    </row>
    <row r="34" spans="22:30" x14ac:dyDescent="0.4">
      <c r="V34" s="156"/>
      <c r="W34" s="157"/>
      <c r="X34" s="157"/>
      <c r="Y34" s="157"/>
      <c r="Z34" s="156"/>
      <c r="AA34" s="157"/>
      <c r="AB34" s="156"/>
      <c r="AC34" s="157"/>
      <c r="AD34" s="156"/>
    </row>
    <row r="35" spans="22:30" x14ac:dyDescent="0.4">
      <c r="V35" s="157"/>
      <c r="W35" s="157"/>
      <c r="X35" s="157"/>
      <c r="Y35" s="157"/>
      <c r="Z35" s="157"/>
      <c r="AA35" s="157"/>
      <c r="AB35" s="157"/>
      <c r="AC35" s="157"/>
      <c r="AD35" s="157"/>
    </row>
    <row r="36" spans="22:30" x14ac:dyDescent="0.4">
      <c r="V36" s="157"/>
      <c r="W36" s="157"/>
      <c r="X36" s="157"/>
      <c r="Y36" s="157"/>
      <c r="Z36" s="157"/>
      <c r="AA36" s="157"/>
      <c r="AB36" s="157"/>
      <c r="AC36" s="157"/>
      <c r="AD36" s="157"/>
    </row>
  </sheetData>
  <mergeCells count="46">
    <mergeCell ref="B22:C22"/>
    <mergeCell ref="T22:Y22"/>
    <mergeCell ref="T23:Y23"/>
    <mergeCell ref="AA6:AA7"/>
    <mergeCell ref="AB6:AB7"/>
    <mergeCell ref="B16:C16"/>
    <mergeCell ref="AK5:AK7"/>
    <mergeCell ref="V6:V7"/>
    <mergeCell ref="W6:Y6"/>
    <mergeCell ref="Z6:Z7"/>
    <mergeCell ref="H5:H7"/>
    <mergeCell ref="I5:I7"/>
    <mergeCell ref="J5:M5"/>
    <mergeCell ref="N5:N7"/>
    <mergeCell ref="O5:Q5"/>
    <mergeCell ref="R5:R7"/>
    <mergeCell ref="Q6:Q7"/>
    <mergeCell ref="AM5:AM7"/>
    <mergeCell ref="AN5:AO7"/>
    <mergeCell ref="J6:J7"/>
    <mergeCell ref="K6:K7"/>
    <mergeCell ref="L6:L7"/>
    <mergeCell ref="M6:M7"/>
    <mergeCell ref="O6:O7"/>
    <mergeCell ref="P6:P7"/>
    <mergeCell ref="S5:AE5"/>
    <mergeCell ref="AF5:AF7"/>
    <mergeCell ref="AG5:AG7"/>
    <mergeCell ref="AH5:AH7"/>
    <mergeCell ref="AI5:AI7"/>
    <mergeCell ref="AJ5:AJ7"/>
    <mergeCell ref="S6:U6"/>
    <mergeCell ref="AC6:AC7"/>
    <mergeCell ref="A1:AL1"/>
    <mergeCell ref="A2:AL2"/>
    <mergeCell ref="A3:AL3"/>
    <mergeCell ref="A5:A7"/>
    <mergeCell ref="B5:B7"/>
    <mergeCell ref="C5:C7"/>
    <mergeCell ref="D5:D7"/>
    <mergeCell ref="E5:E7"/>
    <mergeCell ref="F5:F7"/>
    <mergeCell ref="G5:G7"/>
    <mergeCell ref="AL5:AL7"/>
    <mergeCell ref="AD6:AD7"/>
    <mergeCell ref="AE6:AE7"/>
  </mergeCells>
  <pageMargins left="0.70866141732283472" right="0.70866141732283472" top="0.74803149606299213" bottom="0.74803149606299213" header="0.31496062992125984" footer="0.31496062992125984"/>
  <pageSetup paperSize="256" scale="2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Hukdis</vt:lpstr>
      <vt:lpstr>Basic TPP</vt:lpstr>
      <vt:lpstr>RS (68%)</vt:lpstr>
      <vt:lpstr>PKM (85%)</vt:lpstr>
      <vt:lpstr>UPT IFK (100%)</vt:lpstr>
      <vt:lpstr>UPT Labkes (100%)</vt:lpstr>
      <vt:lpstr>'PKM (85%)'!Print_Area</vt:lpstr>
      <vt:lpstr>'UPT IFK (100%)'!Print_Area</vt:lpstr>
      <vt:lpstr>'UPT Labkes (100%)'!Print_Area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 PRO K5</dc:creator>
  <cp:lastModifiedBy>BKD Diklat</cp:lastModifiedBy>
  <dcterms:created xsi:type="dcterms:W3CDTF">2025-02-20T08:11:43Z</dcterms:created>
  <dcterms:modified xsi:type="dcterms:W3CDTF">2025-02-27T08:34:07Z</dcterms:modified>
</cp:coreProperties>
</file>